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Inzovate Excel project 1\"/>
    </mc:Choice>
  </mc:AlternateContent>
  <xr:revisionPtr revIDLastSave="0" documentId="13_ncr:1_{894D5375-5AB3-4592-AC6E-6619174CDF4B}" xr6:coauthVersionLast="47" xr6:coauthVersionMax="47" xr10:uidLastSave="{00000000-0000-0000-0000-000000000000}"/>
  <bookViews>
    <workbookView xWindow="-108" yWindow="-108" windowWidth="23256" windowHeight="13176" xr2:uid="{73E4DF92-10A6-483F-A9D2-87EA2775A5AE}"/>
  </bookViews>
  <sheets>
    <sheet name="Dashboard" sheetId="8" r:id="rId1"/>
    <sheet name="Deep Dive" sheetId="10" r:id="rId2"/>
    <sheet name="Operational_Analysis" sheetId="1" r:id="rId3"/>
    <sheet name="Patient_Hospital_Analysis" sheetId="7" r:id="rId4"/>
    <sheet name="Hospitals" sheetId="6" r:id="rId5"/>
    <sheet name="Holidays" sheetId="5" r:id="rId6"/>
    <sheet name="Doctors" sheetId="4" r:id="rId7"/>
    <sheet name="Departments" sheetId="3" r:id="rId8"/>
    <sheet name="Appointments" sheetId="2" r:id="rId9"/>
  </sheets>
  <definedNames>
    <definedName name="_xlcn.WorksheetConnection_Book1Appointment_Transactions1" hidden="1">Appointment_Transactions[]</definedName>
    <definedName name="_xlcn.WorksheetConnection_Book1Department_Master1" hidden="1">Department_Master[]</definedName>
    <definedName name="_xlcn.WorksheetConnection_Book1Doctor_Master1" hidden="1">Doctor_Master[]</definedName>
    <definedName name="_xlcn.WorksheetConnection_Book1Hospital_Master1" hidden="1">Hospital_Master[]</definedName>
    <definedName name="ExternalData_1" localSheetId="8" hidden="1">Appointments!$A$1:$Y$809</definedName>
    <definedName name="ExternalData_2" localSheetId="7" hidden="1">Departments!$A$1:$J$11</definedName>
    <definedName name="ExternalData_3" localSheetId="6" hidden="1">Doctors!$A$1:$N$41</definedName>
    <definedName name="ExternalData_4" localSheetId="5" hidden="1">Holidays!$A$1:$H$13</definedName>
    <definedName name="ExternalData_5" localSheetId="4" hidden="1">Hospitals!$A$1:$Q$9</definedName>
    <definedName name="Slicer_Hospital_Name">#N/A</definedName>
    <definedName name="Slicer_Month">#N/A</definedName>
  </definedNames>
  <calcPr calcId="191029"/>
  <pivotCaches>
    <pivotCache cacheId="165" r:id="rId10"/>
    <pivotCache cacheId="168" r:id="rId11"/>
    <pivotCache cacheId="171" r:id="rId12"/>
    <pivotCache cacheId="174" r:id="rId13"/>
    <pivotCache cacheId="177" r:id="rId14"/>
    <pivotCache cacheId="180" r:id="rId15"/>
    <pivotCache cacheId="183" r:id="rId16"/>
    <pivotCache cacheId="186" r:id="rId17"/>
    <pivotCache cacheId="189" r:id="rId18"/>
  </pivotCaches>
  <extLst>
    <ext xmlns:x14="http://schemas.microsoft.com/office/spreadsheetml/2009/9/main" uri="{876F7934-8845-4945-9796-88D515C7AA90}">
      <x14:pivotCaches>
        <pivotCache cacheId="9"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Master" name="Hospital_Master" connection="WorksheetConnection_Book1!Hospital_Master"/>
          <x15:modelTable id="Doctor_Master" name="Doctor_Master" connection="WorksheetConnection_Book1!Doctor_Master"/>
          <x15:modelTable id="Department_Master" name="Department_Master" connection="WorksheetConnection_Book1!Department_Master"/>
          <x15:modelTable id="Appointment_Transactions" name="Appointment_Transactions" connection="WorksheetConnection_Book1!Appointment_Transactions"/>
        </x15:modelTables>
        <x15:modelRelationships>
          <x15:modelRelationship fromTable="Appointment_Transactions" fromColumn="Hospital_ID" toTable="Hospital_Master" toColumn="Hospital_ID"/>
          <x15:modelRelationship fromTable="Appointment_Transactions" fromColumn="Doctor_ID" toTable="Doctor_Master" toColumn="Doctor_ID"/>
          <x15:modelRelationship fromTable="Appointment_Transactions" fromColumn="Department" toTable="Department_Master" toColumn="Department"/>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2" l="1"/>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M4" i="10"/>
  <c r="M5" i="10"/>
  <c r="M6" i="10"/>
  <c r="M7" i="10"/>
  <c r="M8" i="10"/>
  <c r="M9" i="10"/>
  <c r="M10" i="10"/>
  <c r="M11" i="10"/>
  <c r="M12" i="10"/>
  <c r="M13" i="10"/>
  <c r="M14" i="10"/>
  <c r="M3" i="10"/>
  <c r="N4" i="10"/>
  <c r="N5" i="10"/>
  <c r="N6" i="10"/>
  <c r="N7" i="10"/>
  <c r="N8" i="10"/>
  <c r="N9" i="10"/>
  <c r="N10" i="10"/>
  <c r="N11" i="10"/>
  <c r="N12" i="10"/>
  <c r="N13" i="10"/>
  <c r="N14" i="10"/>
  <c r="N3" i="10"/>
  <c r="L4" i="10"/>
  <c r="L5" i="10"/>
  <c r="L6" i="10"/>
  <c r="L7" i="10"/>
  <c r="L8" i="10"/>
  <c r="L9" i="10"/>
  <c r="L10" i="10"/>
  <c r="L11" i="10"/>
  <c r="L12" i="10"/>
  <c r="L13" i="10"/>
  <c r="L14" i="10"/>
  <c r="L3" i="10"/>
  <c r="K3" i="10" a="1"/>
  <c r="K3" i="10" s="1"/>
  <c r="H3" i="10" a="1"/>
  <c r="I4" i="10" s="1"/>
  <c r="F4" i="10"/>
  <c r="F3" i="10"/>
  <c r="C4" i="10"/>
  <c r="C5" i="10"/>
  <c r="C6" i="10"/>
  <c r="C7" i="10"/>
  <c r="C8" i="10"/>
  <c r="C9" i="10"/>
  <c r="C3" i="10"/>
  <c r="G5" i="8"/>
  <c r="E5" i="8"/>
  <c r="C5" i="8"/>
  <c r="A5" i="8"/>
  <c r="I6" i="10" l="1"/>
  <c r="I5" i="10"/>
  <c r="H3" i="10"/>
  <c r="I3"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4B992A-E4D2-4258-A40B-9F4CAEF6ABB8}" keepAlive="1" name="Query - Appointment_Transactions" description="Connection to the 'Appointment_Transactions' query in the workbook." type="5" refreshedVersion="8" background="1" saveData="1">
    <dbPr connection="Provider=Microsoft.Mashup.OleDb.1;Data Source=$Workbook$;Location=Appointment_Transactions;Extended Properties=&quot;&quot;" command="SELECT * FROM [Appointment_Transactions]"/>
  </connection>
  <connection id="2" xr16:uid="{B022A898-04D9-450E-B4C1-198811855A72}" keepAlive="1" name="Query - Department_Master" description="Connection to the 'Department_Master' query in the workbook." type="5" refreshedVersion="8" background="1" saveData="1">
    <dbPr connection="Provider=Microsoft.Mashup.OleDb.1;Data Source=$Workbook$;Location=Department_Master;Extended Properties=&quot;&quot;" command="SELECT * FROM [Department_Master]"/>
  </connection>
  <connection id="3" xr16:uid="{9786B2C5-8D2F-4035-9C2B-8EC1A6AFD123}" keepAlive="1" name="Query - Doctor_Master" description="Connection to the 'Doctor_Master' query in the workbook." type="5" refreshedVersion="8" background="1" saveData="1">
    <dbPr connection="Provider=Microsoft.Mashup.OleDb.1;Data Source=$Workbook$;Location=Doctor_Master;Extended Properties=&quot;&quot;" command="SELECT * FROM [Doctor_Master]"/>
  </connection>
  <connection id="4" xr16:uid="{4FC6FF79-04A7-45E1-89A9-EB0F5A32465C}" keepAlive="1" name="Query - Holiday_Calendar" description="Connection to the 'Holiday_Calendar' query in the workbook." type="5" refreshedVersion="8" background="1" saveData="1">
    <dbPr connection="Provider=Microsoft.Mashup.OleDb.1;Data Source=$Workbook$;Location=Holiday_Calendar;Extended Properties=&quot;&quot;" command="SELECT * FROM [Holiday_Calendar]"/>
  </connection>
  <connection id="5" xr16:uid="{3D951873-F4E7-4DE7-8023-AD606D96EE76}" keepAlive="1" name="Query - Hospital_Master" description="Connection to the 'Hospital_Master' query in the workbook." type="5" refreshedVersion="8" background="1" saveData="1">
    <dbPr connection="Provider=Microsoft.Mashup.OleDb.1;Data Source=$Workbook$;Location=Hospital_Master;Extended Properties=&quot;&quot;" command="SELECT * FROM [Hospital_Master]"/>
  </connection>
  <connection id="6" xr16:uid="{C858E883-50F2-44CD-B15A-DC95E7A52B4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B45B01F9-1862-43E5-BD3B-CBD8F1CD2E07}" name="WorksheetConnection_Book1!Appointment_Transactions" type="102" refreshedVersion="8" minRefreshableVersion="5">
    <extLst>
      <ext xmlns:x15="http://schemas.microsoft.com/office/spreadsheetml/2010/11/main" uri="{DE250136-89BD-433C-8126-D09CA5730AF9}">
        <x15:connection id="Appointment_Transactions">
          <x15:rangePr sourceName="_xlcn.WorksheetConnection_Book1Appointment_Transactions1"/>
        </x15:connection>
      </ext>
    </extLst>
  </connection>
  <connection id="8" xr16:uid="{4CB4F76B-B454-4A01-9FEC-500AA35DB2B0}" name="WorksheetConnection_Book1!Department_Master" type="102" refreshedVersion="8" minRefreshableVersion="5">
    <extLst>
      <ext xmlns:x15="http://schemas.microsoft.com/office/spreadsheetml/2010/11/main" uri="{DE250136-89BD-433C-8126-D09CA5730AF9}">
        <x15:connection id="Department_Master">
          <x15:rangePr sourceName="_xlcn.WorksheetConnection_Book1Department_Master1"/>
        </x15:connection>
      </ext>
    </extLst>
  </connection>
  <connection id="9" xr16:uid="{5AC576CE-DF5D-4CE5-89D8-5F9929D64811}" name="WorksheetConnection_Book1!Doctor_Master" type="102" refreshedVersion="8" minRefreshableVersion="5">
    <extLst>
      <ext xmlns:x15="http://schemas.microsoft.com/office/spreadsheetml/2010/11/main" uri="{DE250136-89BD-433C-8126-D09CA5730AF9}">
        <x15:connection id="Doctor_Master">
          <x15:rangePr sourceName="_xlcn.WorksheetConnection_Book1Doctor_Master1"/>
        </x15:connection>
      </ext>
    </extLst>
  </connection>
  <connection id="10" xr16:uid="{E634D859-1436-4D3F-922E-92E0F8CC08DA}" name="WorksheetConnection_Book1!Hospital_Master" type="102" refreshedVersion="8" minRefreshableVersion="5">
    <extLst>
      <ext xmlns:x15="http://schemas.microsoft.com/office/spreadsheetml/2010/11/main" uri="{DE250136-89BD-433C-8126-D09CA5730AF9}">
        <x15:connection id="Hospital_Master">
          <x15:rangePr sourceName="_xlcn.WorksheetConnection_Book1Hospital_Master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<sst xmlns="http://schemas.openxmlformats.org/spreadsheetml/2006/main" count="15398" uniqueCount="1521">
  <si>
    <t>Appointment_ID</t>
  </si>
  <si>
    <t>Appointment_Date</t>
  </si>
  <si>
    <t>Appointment_Time</t>
  </si>
  <si>
    <t>Month</t>
  </si>
  <si>
    <t>Quarter</t>
  </si>
  <si>
    <t>Weekday</t>
  </si>
  <si>
    <t>Hospital_ID</t>
  </si>
  <si>
    <t>Hospital_Name</t>
  </si>
  <si>
    <t>Patient_ID</t>
  </si>
  <si>
    <t>Patient_Name</t>
  </si>
  <si>
    <t>Gender</t>
  </si>
  <si>
    <t>Age</t>
  </si>
  <si>
    <t>Department</t>
  </si>
  <si>
    <t>Doctor_ID</t>
  </si>
  <si>
    <t>Doctor_Name</t>
  </si>
  <si>
    <t>Consultation_Type</t>
  </si>
  <si>
    <t>Appointment_Status</t>
  </si>
  <si>
    <t>Waiting_Time_Minutes</t>
  </si>
  <si>
    <t>Consultation_Duration_Minutes</t>
  </si>
  <si>
    <t>Appointment_Fee</t>
  </si>
  <si>
    <t>Insurance</t>
  </si>
  <si>
    <t>Payment_Mode</t>
  </si>
  <si>
    <t>Patient_Rating</t>
  </si>
  <si>
    <t>Follow_Up</t>
  </si>
  <si>
    <t>Diagnosis_Category</t>
  </si>
  <si>
    <t>APT00001</t>
  </si>
  <si>
    <t>Feb</t>
  </si>
  <si>
    <t>Q1</t>
  </si>
  <si>
    <t>Friday</t>
  </si>
  <si>
    <t>H008</t>
  </si>
  <si>
    <t>CarePlus Trichy</t>
  </si>
  <si>
    <t>PAT0146</t>
  </si>
  <si>
    <t>Nisha</t>
  </si>
  <si>
    <t>Female</t>
  </si>
  <si>
    <t>Ophthalmology</t>
  </si>
  <si>
    <t>D019</t>
  </si>
  <si>
    <t>Dr 19</t>
  </si>
  <si>
    <t>Follow-up</t>
  </si>
  <si>
    <t>Completed</t>
  </si>
  <si>
    <t>No</t>
  </si>
  <si>
    <t>APT00002</t>
  </si>
  <si>
    <t>Apr</t>
  </si>
  <si>
    <t>Q2</t>
  </si>
  <si>
    <t>Wednesday</t>
  </si>
  <si>
    <t>H001</t>
  </si>
  <si>
    <t>CarePlus Coimbatore</t>
  </si>
  <si>
    <t>PAT0175</t>
  </si>
  <si>
    <t>Ravi</t>
  </si>
  <si>
    <t>Male</t>
  </si>
  <si>
    <t>Orthopedics</t>
  </si>
  <si>
    <t>D002</t>
  </si>
  <si>
    <t>Dr 2</t>
  </si>
  <si>
    <t>Online</t>
  </si>
  <si>
    <t>APT00003</t>
  </si>
  <si>
    <t>Sunday</t>
  </si>
  <si>
    <t>H003</t>
  </si>
  <si>
    <t>CarePlus Tiruppur</t>
  </si>
  <si>
    <t>PAT0395</t>
  </si>
  <si>
    <t>Divya</t>
  </si>
  <si>
    <t>General Medicine</t>
  </si>
  <si>
    <t>D023</t>
  </si>
  <si>
    <t>Dr 23</t>
  </si>
  <si>
    <t>APT00004</t>
  </si>
  <si>
    <t>H005</t>
  </si>
  <si>
    <t>CarePlus Erode</t>
  </si>
  <si>
    <t>PAT0076</t>
  </si>
  <si>
    <t>Lakshmi</t>
  </si>
  <si>
    <t>Radiology</t>
  </si>
  <si>
    <t>D010</t>
  </si>
  <si>
    <t>Dr 10</t>
  </si>
  <si>
    <t>Card</t>
  </si>
  <si>
    <t>Yes</t>
  </si>
  <si>
    <t>APT00005</t>
  </si>
  <si>
    <t>Mar</t>
  </si>
  <si>
    <t>H004</t>
  </si>
  <si>
    <t>CarePlus Pollachi</t>
  </si>
  <si>
    <t>PAT0400</t>
  </si>
  <si>
    <t>Neurology</t>
  </si>
  <si>
    <t>D025</t>
  </si>
  <si>
    <t>Dr 25</t>
  </si>
  <si>
    <t>APT00006</t>
  </si>
  <si>
    <t>Jun</t>
  </si>
  <si>
    <t>Tuesday</t>
  </si>
  <si>
    <t>H006</t>
  </si>
  <si>
    <t>CarePlus Salem</t>
  </si>
  <si>
    <t>PAT0313</t>
  </si>
  <si>
    <t>Priya</t>
  </si>
  <si>
    <t>D032</t>
  </si>
  <si>
    <t>Dr 32</t>
  </si>
  <si>
    <t>Cancelled</t>
  </si>
  <si>
    <t>APT00007</t>
  </si>
  <si>
    <t>PAT0281</t>
  </si>
  <si>
    <t>Cardiology</t>
  </si>
  <si>
    <t>D001</t>
  </si>
  <si>
    <t>Dr 1</t>
  </si>
  <si>
    <t>APT00008</t>
  </si>
  <si>
    <t>PAT0108</t>
  </si>
  <si>
    <t>Mohan</t>
  </si>
  <si>
    <t>D033</t>
  </si>
  <si>
    <t>Dr 33</t>
  </si>
  <si>
    <t>Cash</t>
  </si>
  <si>
    <t>APT00009</t>
  </si>
  <si>
    <t>Thursday</t>
  </si>
  <si>
    <t>H002</t>
  </si>
  <si>
    <t>CarePlus Peelamedu</t>
  </si>
  <si>
    <t>PAT0064</t>
  </si>
  <si>
    <t>D012</t>
  </si>
  <si>
    <t>Dr 12</t>
  </si>
  <si>
    <t>APT00010</t>
  </si>
  <si>
    <t>Jan</t>
  </si>
  <si>
    <t>Saturday</t>
  </si>
  <si>
    <t>PAT0041</t>
  </si>
  <si>
    <t>Arun</t>
  </si>
  <si>
    <t>Dermatology</t>
  </si>
  <si>
    <t>D006</t>
  </si>
  <si>
    <t>Dr 6</t>
  </si>
  <si>
    <t>APT00011</t>
  </si>
  <si>
    <t>H007</t>
  </si>
  <si>
    <t>CarePlus Madurai</t>
  </si>
  <si>
    <t>PAT0084</t>
  </si>
  <si>
    <t>Gynecology</t>
  </si>
  <si>
    <t>D027</t>
  </si>
  <si>
    <t>Dr 27</t>
  </si>
  <si>
    <t>Walk-in</t>
  </si>
  <si>
    <t>APT00012</t>
  </si>
  <si>
    <t>PAT0008</t>
  </si>
  <si>
    <t>Kavin</t>
  </si>
  <si>
    <t>D015</t>
  </si>
  <si>
    <t>Dr 15</t>
  </si>
  <si>
    <t>APT00013</t>
  </si>
  <si>
    <t>PAT0243</t>
  </si>
  <si>
    <t>Pediatrics</t>
  </si>
  <si>
    <t>D034</t>
  </si>
  <si>
    <t>Dr 34</t>
  </si>
  <si>
    <t>UPI</t>
  </si>
  <si>
    <t>APT00014</t>
  </si>
  <si>
    <t>May</t>
  </si>
  <si>
    <t>PAT0272</t>
  </si>
  <si>
    <t>Meena</t>
  </si>
  <si>
    <t>APT00015</t>
  </si>
  <si>
    <t>PAT0115</t>
  </si>
  <si>
    <t>APT00016</t>
  </si>
  <si>
    <t>PAT0260</t>
  </si>
  <si>
    <t>Hari</t>
  </si>
  <si>
    <t>D004</t>
  </si>
  <si>
    <t>Dr 4</t>
  </si>
  <si>
    <t>APT00017</t>
  </si>
  <si>
    <t>PAT0302</t>
  </si>
  <si>
    <t>D009</t>
  </si>
  <si>
    <t>Dr 9</t>
  </si>
  <si>
    <t>APT00018</t>
  </si>
  <si>
    <t>PAT0259</t>
  </si>
  <si>
    <t>D026</t>
  </si>
  <si>
    <t>Dr 26</t>
  </si>
  <si>
    <t>APT00019</t>
  </si>
  <si>
    <t>Monday</t>
  </si>
  <si>
    <t>PAT0144</t>
  </si>
  <si>
    <t>D036</t>
  </si>
  <si>
    <t>Dr 36</t>
  </si>
  <si>
    <t>APT00020</t>
  </si>
  <si>
    <t>PAT0282</t>
  </si>
  <si>
    <t>APT00021</t>
  </si>
  <si>
    <t>PAT0138</t>
  </si>
  <si>
    <t>D020</t>
  </si>
  <si>
    <t>Dr 20</t>
  </si>
  <si>
    <t>APT00022</t>
  </si>
  <si>
    <t>PAT0048</t>
  </si>
  <si>
    <t>D013</t>
  </si>
  <si>
    <t>Dr 13</t>
  </si>
  <si>
    <t>APT00023</t>
  </si>
  <si>
    <t>PAT0011</t>
  </si>
  <si>
    <t>APT00024</t>
  </si>
  <si>
    <t>PAT0379</t>
  </si>
  <si>
    <t>APT00025</t>
  </si>
  <si>
    <t>PAT0020</t>
  </si>
  <si>
    <t>D017</t>
  </si>
  <si>
    <t>Dr 17</t>
  </si>
  <si>
    <t>APT00026</t>
  </si>
  <si>
    <t>PAT0387</t>
  </si>
  <si>
    <t>D037</t>
  </si>
  <si>
    <t>Dr 37</t>
  </si>
  <si>
    <t>APT00027</t>
  </si>
  <si>
    <t>PAT0151</t>
  </si>
  <si>
    <t>ENT</t>
  </si>
  <si>
    <t>D008</t>
  </si>
  <si>
    <t>Dr 8</t>
  </si>
  <si>
    <t>APT00028</t>
  </si>
  <si>
    <t>PAT0081</t>
  </si>
  <si>
    <t>D039</t>
  </si>
  <si>
    <t>Dr 39</t>
  </si>
  <si>
    <t>APT00029</t>
  </si>
  <si>
    <t>APT00030</t>
  </si>
  <si>
    <t>PAT0304</t>
  </si>
  <si>
    <t>D007</t>
  </si>
  <si>
    <t>Dr 7</t>
  </si>
  <si>
    <t>APT00031</t>
  </si>
  <si>
    <t>PAT0110</t>
  </si>
  <si>
    <t>D035</t>
  </si>
  <si>
    <t>Dr 35</t>
  </si>
  <si>
    <t>APT00032</t>
  </si>
  <si>
    <t>PAT0194</t>
  </si>
  <si>
    <t>APT00033</t>
  </si>
  <si>
    <t>PAT0373</t>
  </si>
  <si>
    <t>No Show</t>
  </si>
  <si>
    <t>APT00034</t>
  </si>
  <si>
    <t>PAT0365</t>
  </si>
  <si>
    <t>APT00035</t>
  </si>
  <si>
    <t>PAT0206</t>
  </si>
  <si>
    <t>D040</t>
  </si>
  <si>
    <t>Dr 40</t>
  </si>
  <si>
    <t>APT00036</t>
  </si>
  <si>
    <t>D022</t>
  </si>
  <si>
    <t>Dr 22</t>
  </si>
  <si>
    <t>APT00037</t>
  </si>
  <si>
    <t>PAT0300</t>
  </si>
  <si>
    <t>D021</t>
  </si>
  <si>
    <t>Dr 21</t>
  </si>
  <si>
    <t>APT00038</t>
  </si>
  <si>
    <t>APT00039</t>
  </si>
  <si>
    <t>PAT0222</t>
  </si>
  <si>
    <t>APT00040</t>
  </si>
  <si>
    <t>PAT0013</t>
  </si>
  <si>
    <t>D024</t>
  </si>
  <si>
    <t>Dr 24</t>
  </si>
  <si>
    <t>APT00041</t>
  </si>
  <si>
    <t>PAT0264</t>
  </si>
  <si>
    <t>APT00042</t>
  </si>
  <si>
    <t>D016</t>
  </si>
  <si>
    <t>Dr 16</t>
  </si>
  <si>
    <t>APT00043</t>
  </si>
  <si>
    <t>PAT0201</t>
  </si>
  <si>
    <t>APT00044</t>
  </si>
  <si>
    <t>PAT0113</t>
  </si>
  <si>
    <t>D028</t>
  </si>
  <si>
    <t>Dr 28</t>
  </si>
  <si>
    <t>APT00045</t>
  </si>
  <si>
    <t>PAT0324</t>
  </si>
  <si>
    <t>APT00046</t>
  </si>
  <si>
    <t>PAT0192</t>
  </si>
  <si>
    <t>APT00047</t>
  </si>
  <si>
    <t>D018</t>
  </si>
  <si>
    <t>Dr 18</t>
  </si>
  <si>
    <t>APT00048</t>
  </si>
  <si>
    <t>PAT0186</t>
  </si>
  <si>
    <t>APT00049</t>
  </si>
  <si>
    <t>PAT0168</t>
  </si>
  <si>
    <t>APT00050</t>
  </si>
  <si>
    <t>PAT0184</t>
  </si>
  <si>
    <t>APT00051</t>
  </si>
  <si>
    <t>PAT0160</t>
  </si>
  <si>
    <t>APT00052</t>
  </si>
  <si>
    <t>PAT0052</t>
  </si>
  <si>
    <t>APT00053</t>
  </si>
  <si>
    <t>PAT0209</t>
  </si>
  <si>
    <t>APT00054</t>
  </si>
  <si>
    <t>PAT0019</t>
  </si>
  <si>
    <t>D011</t>
  </si>
  <si>
    <t>Dr 11</t>
  </si>
  <si>
    <t>APT00055</t>
  </si>
  <si>
    <t>PAT0010</t>
  </si>
  <si>
    <t>dermatology</t>
  </si>
  <si>
    <t>APT00056</t>
  </si>
  <si>
    <t>PAT0242</t>
  </si>
  <si>
    <t>APT00057</t>
  </si>
  <si>
    <t>APT00058</t>
  </si>
  <si>
    <t>PAT0288</t>
  </si>
  <si>
    <t>APT00059</t>
  </si>
  <si>
    <t>PAT0225</t>
  </si>
  <si>
    <t>APT00060</t>
  </si>
  <si>
    <t>PAT0348</t>
  </si>
  <si>
    <t>D029</t>
  </si>
  <si>
    <t>Dr 29</t>
  </si>
  <si>
    <t>APT00061</t>
  </si>
  <si>
    <t>PAT0162</t>
  </si>
  <si>
    <t>APT00062</t>
  </si>
  <si>
    <t>PAT0004</t>
  </si>
  <si>
    <t>APT00063</t>
  </si>
  <si>
    <t>APT00064</t>
  </si>
  <si>
    <t>PAT0032</t>
  </si>
  <si>
    <t>APT00065</t>
  </si>
  <si>
    <t>PAT0328</t>
  </si>
  <si>
    <t>APT00066</t>
  </si>
  <si>
    <t>PAT0044</t>
  </si>
  <si>
    <t>D014</t>
  </si>
  <si>
    <t>Dr 14</t>
  </si>
  <si>
    <t>APT00067</t>
  </si>
  <si>
    <t>APT00068</t>
  </si>
  <si>
    <t>PAT0045</t>
  </si>
  <si>
    <t>APT00069</t>
  </si>
  <si>
    <t>PAT0284</t>
  </si>
  <si>
    <t>APT00070</t>
  </si>
  <si>
    <t>PAT0371</t>
  </si>
  <si>
    <t>APT00071</t>
  </si>
  <si>
    <t>PAT0287</t>
  </si>
  <si>
    <t>APT00072</t>
  </si>
  <si>
    <t>PAT0270</t>
  </si>
  <si>
    <t>APT00073</t>
  </si>
  <si>
    <t>APT00074</t>
  </si>
  <si>
    <t>PAT0158</t>
  </si>
  <si>
    <t>APT00075</t>
  </si>
  <si>
    <t>PAT0227</t>
  </si>
  <si>
    <t>APT00076</t>
  </si>
  <si>
    <t>PAT0130</t>
  </si>
  <si>
    <t>APT00077</t>
  </si>
  <si>
    <t>PAT0157</t>
  </si>
  <si>
    <t>APT00078</t>
  </si>
  <si>
    <t>APT00079</t>
  </si>
  <si>
    <t>PAT0210</t>
  </si>
  <si>
    <t>D003</t>
  </si>
  <si>
    <t>Dr 3</t>
  </si>
  <si>
    <t>APT00080</t>
  </si>
  <si>
    <t>PAT0079</t>
  </si>
  <si>
    <t>APT00081</t>
  </si>
  <si>
    <t>PAT0078</t>
  </si>
  <si>
    <t>APT00082</t>
  </si>
  <si>
    <t>PAT0349</t>
  </si>
  <si>
    <t>APT00083</t>
  </si>
  <si>
    <t>PAT0237</t>
  </si>
  <si>
    <t>APT00084</t>
  </si>
  <si>
    <t>PAT0059</t>
  </si>
  <si>
    <t>APT00085</t>
  </si>
  <si>
    <t>APT00086</t>
  </si>
  <si>
    <t>PAT0062</t>
  </si>
  <si>
    <t>APT00087</t>
  </si>
  <si>
    <t>PAT0239</t>
  </si>
  <si>
    <t>APT00088</t>
  </si>
  <si>
    <t>APT00089</t>
  </si>
  <si>
    <t>PAT0109</t>
  </si>
  <si>
    <t>APT00090</t>
  </si>
  <si>
    <t>PAT0268</t>
  </si>
  <si>
    <t>D038</t>
  </si>
  <si>
    <t>Dr 38</t>
  </si>
  <si>
    <t>APT00091</t>
  </si>
  <si>
    <t>PAT0036</t>
  </si>
  <si>
    <t>APT00092</t>
  </si>
  <si>
    <t>D031</t>
  </si>
  <si>
    <t>Dr 31</t>
  </si>
  <si>
    <t>APT00093</t>
  </si>
  <si>
    <t>PAT0105</t>
  </si>
  <si>
    <t>APT00094</t>
  </si>
  <si>
    <t>PAT0132</t>
  </si>
  <si>
    <t>APT00095</t>
  </si>
  <si>
    <t>PAT0308</t>
  </si>
  <si>
    <t>APT00096</t>
  </si>
  <si>
    <t>PAT0280</t>
  </si>
  <si>
    <t>APT00097</t>
  </si>
  <si>
    <t>APT00098</t>
  </si>
  <si>
    <t>PAT0028</t>
  </si>
  <si>
    <t>APT00099</t>
  </si>
  <si>
    <t>PAT0114</t>
  </si>
  <si>
    <t>APT00100</t>
  </si>
  <si>
    <t>PAT0137</t>
  </si>
  <si>
    <t>APT00101</t>
  </si>
  <si>
    <t>PAT0198</t>
  </si>
  <si>
    <t>APT00102</t>
  </si>
  <si>
    <t>APT00103</t>
  </si>
  <si>
    <t>PAT0106</t>
  </si>
  <si>
    <t>APT00104</t>
  </si>
  <si>
    <t>PAT0102</t>
  </si>
  <si>
    <t>APT00105</t>
  </si>
  <si>
    <t>APT00106</t>
  </si>
  <si>
    <t>PAT0042</t>
  </si>
  <si>
    <t>APT00107</t>
  </si>
  <si>
    <t>PAT0224</t>
  </si>
  <si>
    <t>APT00108</t>
  </si>
  <si>
    <t>PAT0182</t>
  </si>
  <si>
    <t>APT00109</t>
  </si>
  <si>
    <t>APT00110</t>
  </si>
  <si>
    <t>PAT0363</t>
  </si>
  <si>
    <t>APT00111</t>
  </si>
  <si>
    <t>PAT0368</t>
  </si>
  <si>
    <t>APT00112</t>
  </si>
  <si>
    <t>PAT0001</t>
  </si>
  <si>
    <t>APT00113</t>
  </si>
  <si>
    <t>APT00114</t>
  </si>
  <si>
    <t>PAT0393</t>
  </si>
  <si>
    <t>APT00115</t>
  </si>
  <si>
    <t>APT00116</t>
  </si>
  <si>
    <t>PAT0030</t>
  </si>
  <si>
    <t>APT00117</t>
  </si>
  <si>
    <t>gynecology</t>
  </si>
  <si>
    <t>APT00118</t>
  </si>
  <si>
    <t>PAT0310</t>
  </si>
  <si>
    <t>APT00119</t>
  </si>
  <si>
    <t>APT00120</t>
  </si>
  <si>
    <t>APT00121</t>
  </si>
  <si>
    <t>PAT0292</t>
  </si>
  <si>
    <t>APT00122</t>
  </si>
  <si>
    <t>PAT0220</t>
  </si>
  <si>
    <t>APT00123</t>
  </si>
  <si>
    <t>APT00124</t>
  </si>
  <si>
    <t>PAT0248</t>
  </si>
  <si>
    <t>APT00125</t>
  </si>
  <si>
    <t>PAT0024</t>
  </si>
  <si>
    <t>APT00126</t>
  </si>
  <si>
    <t>APT00127</t>
  </si>
  <si>
    <t>APT00128</t>
  </si>
  <si>
    <t>PAT0217</t>
  </si>
  <si>
    <t>APT00129</t>
  </si>
  <si>
    <t>PAT0388</t>
  </si>
  <si>
    <t>APT00130</t>
  </si>
  <si>
    <t>PAT0067</t>
  </si>
  <si>
    <t>APT00131</t>
  </si>
  <si>
    <t>PAT0143</t>
  </si>
  <si>
    <t>APT00132</t>
  </si>
  <si>
    <t>PAT0334</t>
  </si>
  <si>
    <t>ophthalmology</t>
  </si>
  <si>
    <t>APT00133</t>
  </si>
  <si>
    <t>PAT0128</t>
  </si>
  <si>
    <t>APT00134</t>
  </si>
  <si>
    <t>PAT0178</t>
  </si>
  <si>
    <t>APT00135</t>
  </si>
  <si>
    <t>PAT0023</t>
  </si>
  <si>
    <t>APT00136</t>
  </si>
  <si>
    <t>PAT0362</t>
  </si>
  <si>
    <t>APT00137</t>
  </si>
  <si>
    <t>PAT0340</t>
  </si>
  <si>
    <t>APT00138</t>
  </si>
  <si>
    <t>PAT0153</t>
  </si>
  <si>
    <t>D030</t>
  </si>
  <si>
    <t>Dr 30</t>
  </si>
  <si>
    <t>APT00139</t>
  </si>
  <si>
    <t>PAT0294</t>
  </si>
  <si>
    <t>APT00140</t>
  </si>
  <si>
    <t>PAT0133</t>
  </si>
  <si>
    <t>APT00141</t>
  </si>
  <si>
    <t>APT00142</t>
  </si>
  <si>
    <t>PAT0077</t>
  </si>
  <si>
    <t>APT00143</t>
  </si>
  <si>
    <t>PAT0352</t>
  </si>
  <si>
    <t>APT00144</t>
  </si>
  <si>
    <t>APT00145</t>
  </si>
  <si>
    <t>PAT0275</t>
  </si>
  <si>
    <t>APT00146</t>
  </si>
  <si>
    <t>APT00147</t>
  </si>
  <si>
    <t>PAT0124</t>
  </si>
  <si>
    <t>APT00148</t>
  </si>
  <si>
    <t>APT00149</t>
  </si>
  <si>
    <t>PAT0135</t>
  </si>
  <si>
    <t>APT00150</t>
  </si>
  <si>
    <t>PAT0374</t>
  </si>
  <si>
    <t>APT00151</t>
  </si>
  <si>
    <t>PAT0277</t>
  </si>
  <si>
    <t>APT00152</t>
  </si>
  <si>
    <t>PAT0074</t>
  </si>
  <si>
    <t>APT00153</t>
  </si>
  <si>
    <t>APT00154</t>
  </si>
  <si>
    <t>APT00155</t>
  </si>
  <si>
    <t>APT00156</t>
  </si>
  <si>
    <t>APT00157</t>
  </si>
  <si>
    <t>PAT0339</t>
  </si>
  <si>
    <t>APT00158</t>
  </si>
  <si>
    <t>APT00159</t>
  </si>
  <si>
    <t>PAT0250</t>
  </si>
  <si>
    <t>APT00160</t>
  </si>
  <si>
    <t>APT00161</t>
  </si>
  <si>
    <t>PAT0140</t>
  </si>
  <si>
    <t>APT00162</t>
  </si>
  <si>
    <t>APT00163</t>
  </si>
  <si>
    <t>PAT0271</t>
  </si>
  <si>
    <t>APT00164</t>
  </si>
  <si>
    <t>PAT0385</t>
  </si>
  <si>
    <t>APT00165</t>
  </si>
  <si>
    <t>PAT0061</t>
  </si>
  <si>
    <t>APT00166</t>
  </si>
  <si>
    <t>APT00167</t>
  </si>
  <si>
    <t>D005</t>
  </si>
  <si>
    <t>Dr 5</t>
  </si>
  <si>
    <t>APT00168</t>
  </si>
  <si>
    <t>PAT0380</t>
  </si>
  <si>
    <t>APT00169</t>
  </si>
  <si>
    <t>APT00170</t>
  </si>
  <si>
    <t>APT00171</t>
  </si>
  <si>
    <t>PAT0335</t>
  </si>
  <si>
    <t>APT00172</t>
  </si>
  <si>
    <t>PAT0347</t>
  </si>
  <si>
    <t>APT00173</t>
  </si>
  <si>
    <t>APT00174</t>
  </si>
  <si>
    <t>PAT0098</t>
  </si>
  <si>
    <t>APT00175</t>
  </si>
  <si>
    <t>PAT0039</t>
  </si>
  <si>
    <t>APT00176</t>
  </si>
  <si>
    <t>PAT0169</t>
  </si>
  <si>
    <t>APT00177</t>
  </si>
  <si>
    <t>PAT0283</t>
  </si>
  <si>
    <t>APT00178</t>
  </si>
  <si>
    <t>PAT0099</t>
  </si>
  <si>
    <t>APT00179</t>
  </si>
  <si>
    <t>PAT0068</t>
  </si>
  <si>
    <t>APT00180</t>
  </si>
  <si>
    <t>PAT0038</t>
  </si>
  <si>
    <t>APT00181</t>
  </si>
  <si>
    <t>APT00182</t>
  </si>
  <si>
    <t>PAT0112</t>
  </si>
  <si>
    <t>APT00183</t>
  </si>
  <si>
    <t>PAT0350</t>
  </si>
  <si>
    <t>APT00184</t>
  </si>
  <si>
    <t>PAT0200</t>
  </si>
  <si>
    <t>APT00185</t>
  </si>
  <si>
    <t>PAT0322</t>
  </si>
  <si>
    <t>APT00186</t>
  </si>
  <si>
    <t>APT00187</t>
  </si>
  <si>
    <t>PAT0111</t>
  </si>
  <si>
    <t>APT00188</t>
  </si>
  <si>
    <t>PAT0249</t>
  </si>
  <si>
    <t>APT00189</t>
  </si>
  <si>
    <t>PAT0214</t>
  </si>
  <si>
    <t>APT00190</t>
  </si>
  <si>
    <t>PAT0139</t>
  </si>
  <si>
    <t>APT00191</t>
  </si>
  <si>
    <t>APT00192</t>
  </si>
  <si>
    <t>PAT0273</t>
  </si>
  <si>
    <t>APT00193</t>
  </si>
  <si>
    <t>APT00194</t>
  </si>
  <si>
    <t>PAT0050</t>
  </si>
  <si>
    <t>APT00195</t>
  </si>
  <si>
    <t>APT00196</t>
  </si>
  <si>
    <t>PAT0384</t>
  </si>
  <si>
    <t>APT00197</t>
  </si>
  <si>
    <t>PAT0097</t>
  </si>
  <si>
    <t>APT00198</t>
  </si>
  <si>
    <t>APT00199</t>
  </si>
  <si>
    <t>PAT0267</t>
  </si>
  <si>
    <t>APT00200</t>
  </si>
  <si>
    <t>PAT0398</t>
  </si>
  <si>
    <t>APT00201</t>
  </si>
  <si>
    <t>APT00202</t>
  </si>
  <si>
    <t>PAT0354</t>
  </si>
  <si>
    <t>APT00203</t>
  </si>
  <si>
    <t>PAT0123</t>
  </si>
  <si>
    <t>APT00204</t>
  </si>
  <si>
    <t>PAT0154</t>
  </si>
  <si>
    <t>APT00205</t>
  </si>
  <si>
    <t>PAT0091</t>
  </si>
  <si>
    <t>APT00206</t>
  </si>
  <si>
    <t>PAT0386</t>
  </si>
  <si>
    <t>APT00207</t>
  </si>
  <si>
    <t>PAT0325</t>
  </si>
  <si>
    <t>APT00208</t>
  </si>
  <si>
    <t>APT00209</t>
  </si>
  <si>
    <t>PAT0145</t>
  </si>
  <si>
    <t>APT00210</t>
  </si>
  <si>
    <t>PAT0017</t>
  </si>
  <si>
    <t>APT00211</t>
  </si>
  <si>
    <t>PAT0075</t>
  </si>
  <si>
    <t>APT00212</t>
  </si>
  <si>
    <t>APT00213</t>
  </si>
  <si>
    <t>PAT0359</t>
  </si>
  <si>
    <t>APT00214</t>
  </si>
  <si>
    <t>APT00215</t>
  </si>
  <si>
    <t>PAT0330</t>
  </si>
  <si>
    <t>APT00216</t>
  </si>
  <si>
    <t>PAT0103</t>
  </si>
  <si>
    <t>APT00217</t>
  </si>
  <si>
    <t>PAT0055</t>
  </si>
  <si>
    <t>APT00218</t>
  </si>
  <si>
    <t>PAT0118</t>
  </si>
  <si>
    <t>APT00219</t>
  </si>
  <si>
    <t>APT00220</t>
  </si>
  <si>
    <t>PAT0095</t>
  </si>
  <si>
    <t>APT00221</t>
  </si>
  <si>
    <t>PAT0357</t>
  </si>
  <si>
    <t>APT00222</t>
  </si>
  <si>
    <t>APT00223</t>
  </si>
  <si>
    <t>PAT0152</t>
  </si>
  <si>
    <t>APT00224</t>
  </si>
  <si>
    <t>APT00225</t>
  </si>
  <si>
    <t>PAT0342</t>
  </si>
  <si>
    <t>APT00226</t>
  </si>
  <si>
    <t>APT00227</t>
  </si>
  <si>
    <t>PAT0314</t>
  </si>
  <si>
    <t>APT00228</t>
  </si>
  <si>
    <t>APT00229</t>
  </si>
  <si>
    <t>APT00230</t>
  </si>
  <si>
    <t>PAT0187</t>
  </si>
  <si>
    <t>APT00231</t>
  </si>
  <si>
    <t>APT00232</t>
  </si>
  <si>
    <t>PAT0375</t>
  </si>
  <si>
    <t>APT00233</t>
  </si>
  <si>
    <t>PAT0265</t>
  </si>
  <si>
    <t>APT00234</t>
  </si>
  <si>
    <t>APT00235</t>
  </si>
  <si>
    <t>APT00236</t>
  </si>
  <si>
    <t>PAT0159</t>
  </si>
  <si>
    <t>APT00237</t>
  </si>
  <si>
    <t>APT00238</t>
  </si>
  <si>
    <t>PAT0240</t>
  </si>
  <si>
    <t>APT00239</t>
  </si>
  <si>
    <t>APT00240</t>
  </si>
  <si>
    <t>PAT0213</t>
  </si>
  <si>
    <t>APT00241</t>
  </si>
  <si>
    <t>PAT0129</t>
  </si>
  <si>
    <t>APT00242</t>
  </si>
  <si>
    <t>APT00243</t>
  </si>
  <si>
    <t>PAT0245</t>
  </si>
  <si>
    <t>APT00244</t>
  </si>
  <si>
    <t>APT00245</t>
  </si>
  <si>
    <t>PAT0377</t>
  </si>
  <si>
    <t>APT00246</t>
  </si>
  <si>
    <t>APT00247</t>
  </si>
  <si>
    <t>PAT0218</t>
  </si>
  <si>
    <t>APT00248</t>
  </si>
  <si>
    <t>PAT0089</t>
  </si>
  <si>
    <t>APT00249</t>
  </si>
  <si>
    <t>PAT0204</t>
  </si>
  <si>
    <t>APT00250</t>
  </si>
  <si>
    <t>PAT0057</t>
  </si>
  <si>
    <t>APT00251</t>
  </si>
  <si>
    <t>PAT0086</t>
  </si>
  <si>
    <t>APT00252</t>
  </si>
  <si>
    <t>APT00253</t>
  </si>
  <si>
    <t>PAT0147</t>
  </si>
  <si>
    <t>APT00254</t>
  </si>
  <si>
    <t>APT00255</t>
  </si>
  <si>
    <t>PAT0256</t>
  </si>
  <si>
    <t>APT00256</t>
  </si>
  <si>
    <t>APT00257</t>
  </si>
  <si>
    <t>PAT0309</t>
  </si>
  <si>
    <t>APT00258</t>
  </si>
  <si>
    <t>APT00259</t>
  </si>
  <si>
    <t>PAT0022</t>
  </si>
  <si>
    <t>APT00260</t>
  </si>
  <si>
    <t>PAT0258</t>
  </si>
  <si>
    <t>APT00261</t>
  </si>
  <si>
    <t>APT00262</t>
  </si>
  <si>
    <t>APT00263</t>
  </si>
  <si>
    <t>APT00264</t>
  </si>
  <si>
    <t>PAT0090</t>
  </si>
  <si>
    <t>APT00265</t>
  </si>
  <si>
    <t>APT00266</t>
  </si>
  <si>
    <t>APT00267</t>
  </si>
  <si>
    <t>APT00268</t>
  </si>
  <si>
    <t>APT00269</t>
  </si>
  <si>
    <t>APT00270</t>
  </si>
  <si>
    <t>PAT0369</t>
  </si>
  <si>
    <t>APT00271</t>
  </si>
  <si>
    <t>PAT0364</t>
  </si>
  <si>
    <t>APT00272</t>
  </si>
  <si>
    <t>APT00273</t>
  </si>
  <si>
    <t>APT00274</t>
  </si>
  <si>
    <t>PAT0058</t>
  </si>
  <si>
    <t>APT00275</t>
  </si>
  <si>
    <t>PAT0333</t>
  </si>
  <si>
    <t>APT00276</t>
  </si>
  <si>
    <t>PAT0009</t>
  </si>
  <si>
    <t>APT00277</t>
  </si>
  <si>
    <t>PAT0299</t>
  </si>
  <si>
    <t>APT00278</t>
  </si>
  <si>
    <t>APT00279</t>
  </si>
  <si>
    <t>APT00280</t>
  </si>
  <si>
    <t>APT00281</t>
  </si>
  <si>
    <t>APT00282</t>
  </si>
  <si>
    <t>APT00283</t>
  </si>
  <si>
    <t>PAT0389</t>
  </si>
  <si>
    <t>APT00284</t>
  </si>
  <si>
    <t>PAT0345</t>
  </si>
  <si>
    <t>APT00285</t>
  </si>
  <si>
    <t>PAT0056</t>
  </si>
  <si>
    <t>APT00286</t>
  </si>
  <si>
    <t>APT00287</t>
  </si>
  <si>
    <t>PAT0307</t>
  </si>
  <si>
    <t>APT00288</t>
  </si>
  <si>
    <t>PAT0295</t>
  </si>
  <si>
    <t>APT00289</t>
  </si>
  <si>
    <t>PAT0131</t>
  </si>
  <si>
    <t>APT00290</t>
  </si>
  <si>
    <t>APT00291</t>
  </si>
  <si>
    <t>PAT0053</t>
  </si>
  <si>
    <t>APT00292</t>
  </si>
  <si>
    <t>APT00293</t>
  </si>
  <si>
    <t>PAT0006</t>
  </si>
  <si>
    <t>APT00294</t>
  </si>
  <si>
    <t>APT00295</t>
  </si>
  <si>
    <t>APT00296</t>
  </si>
  <si>
    <t>APT00297</t>
  </si>
  <si>
    <t>APT00298</t>
  </si>
  <si>
    <t>PAT0279</t>
  </si>
  <si>
    <t>APT00299</t>
  </si>
  <si>
    <t>PAT0361</t>
  </si>
  <si>
    <t>APT00300</t>
  </si>
  <si>
    <t>PAT0208</t>
  </si>
  <si>
    <t>APT00301</t>
  </si>
  <si>
    <t>APT00302</t>
  </si>
  <si>
    <t>APT00303</t>
  </si>
  <si>
    <t>PAT0382</t>
  </si>
  <si>
    <t>APT00304</t>
  </si>
  <si>
    <t>PAT0161</t>
  </si>
  <si>
    <t>APT00305</t>
  </si>
  <si>
    <t>APT00306</t>
  </si>
  <si>
    <t>APT00307</t>
  </si>
  <si>
    <t>PAT0327</t>
  </si>
  <si>
    <t>APT00308</t>
  </si>
  <si>
    <t>APT00309</t>
  </si>
  <si>
    <t>APT00310</t>
  </si>
  <si>
    <t>PAT0141</t>
  </si>
  <si>
    <t>APT00311</t>
  </si>
  <si>
    <t>PAT0040</t>
  </si>
  <si>
    <t>APT00312</t>
  </si>
  <si>
    <t>PAT0219</t>
  </si>
  <si>
    <t>APT00313</t>
  </si>
  <si>
    <t>APT00314</t>
  </si>
  <si>
    <t>APT00315</t>
  </si>
  <si>
    <t>APT00316</t>
  </si>
  <si>
    <t>APT00317</t>
  </si>
  <si>
    <t>PAT0396</t>
  </si>
  <si>
    <t>APT00318</t>
  </si>
  <si>
    <t>PAT0035</t>
  </si>
  <si>
    <t>APT00319</t>
  </si>
  <si>
    <t>APT00320</t>
  </si>
  <si>
    <t>PAT0305</t>
  </si>
  <si>
    <t>APT00321</t>
  </si>
  <si>
    <t>PAT0394</t>
  </si>
  <si>
    <t>APT00322</t>
  </si>
  <si>
    <t>PAT0290</t>
  </si>
  <si>
    <t>APT00323</t>
  </si>
  <si>
    <t>APT00324</t>
  </si>
  <si>
    <t>APT00325</t>
  </si>
  <si>
    <t>PAT0238</t>
  </si>
  <si>
    <t>APT00326</t>
  </si>
  <si>
    <t>APT00327</t>
  </si>
  <si>
    <t>PAT0311</t>
  </si>
  <si>
    <t>APT00328</t>
  </si>
  <si>
    <t>APT00329</t>
  </si>
  <si>
    <t>APT00330</t>
  </si>
  <si>
    <t>APT00331</t>
  </si>
  <si>
    <t>PAT0150</t>
  </si>
  <si>
    <t>APT00332</t>
  </si>
  <si>
    <t>PAT0021</t>
  </si>
  <si>
    <t>APT00333</t>
  </si>
  <si>
    <t>APT00334</t>
  </si>
  <si>
    <t>APT00335</t>
  </si>
  <si>
    <t>APT00336</t>
  </si>
  <si>
    <t>APT00337</t>
  </si>
  <si>
    <t>PAT0126</t>
  </si>
  <si>
    <t>APT00338</t>
  </si>
  <si>
    <t>APT00339</t>
  </si>
  <si>
    <t>APT00340</t>
  </si>
  <si>
    <t>PAT0285</t>
  </si>
  <si>
    <t>APT00341</t>
  </si>
  <si>
    <t>PAT0073</t>
  </si>
  <si>
    <t>APT00342</t>
  </si>
  <si>
    <t>APT00343</t>
  </si>
  <si>
    <t>APT00344</t>
  </si>
  <si>
    <t>APT00345</t>
  </si>
  <si>
    <t>APT00346</t>
  </si>
  <si>
    <t>APT00347</t>
  </si>
  <si>
    <t>APT00348</t>
  </si>
  <si>
    <t>PAT0321</t>
  </si>
  <si>
    <t>APT00349</t>
  </si>
  <si>
    <t>APT00350</t>
  </si>
  <si>
    <t>APT00351</t>
  </si>
  <si>
    <t>PAT0049</t>
  </si>
  <si>
    <t>APT00352</t>
  </si>
  <si>
    <t>PAT0303</t>
  </si>
  <si>
    <t>APT00353</t>
  </si>
  <si>
    <t>PAT0296</t>
  </si>
  <si>
    <t>APT00354</t>
  </si>
  <si>
    <t>APT00355</t>
  </si>
  <si>
    <t>APT00356</t>
  </si>
  <si>
    <t>APT00357</t>
  </si>
  <si>
    <t>APT00358</t>
  </si>
  <si>
    <t>PAT0253</t>
  </si>
  <si>
    <t>APT00359</t>
  </si>
  <si>
    <t>APT00360</t>
  </si>
  <si>
    <t>PAT0316</t>
  </si>
  <si>
    <t>APT00361</t>
  </si>
  <si>
    <t>PAT0320</t>
  </si>
  <si>
    <t>APT00362</t>
  </si>
  <si>
    <t>PAT0278</t>
  </si>
  <si>
    <t>APT00363</t>
  </si>
  <si>
    <t>PAT0344</t>
  </si>
  <si>
    <t>APT00364</t>
  </si>
  <si>
    <t>APT00365</t>
  </si>
  <si>
    <t>APT00366</t>
  </si>
  <si>
    <t>PAT0046</t>
  </si>
  <si>
    <t>APT00367</t>
  </si>
  <si>
    <t>APT00368</t>
  </si>
  <si>
    <t>APT00369</t>
  </si>
  <si>
    <t>APT00370</t>
  </si>
  <si>
    <t>PAT0269</t>
  </si>
  <si>
    <t>APT00371</t>
  </si>
  <si>
    <t>PAT0323</t>
  </si>
  <si>
    <t>APT00372</t>
  </si>
  <si>
    <t>PAT0331</t>
  </si>
  <si>
    <t>APT00373</t>
  </si>
  <si>
    <t>APT00374</t>
  </si>
  <si>
    <t>APT00375</t>
  </si>
  <si>
    <t>APT00376</t>
  </si>
  <si>
    <t>APT00377</t>
  </si>
  <si>
    <t>APT00378</t>
  </si>
  <si>
    <t>PAT0163</t>
  </si>
  <si>
    <t>APT00379</t>
  </si>
  <si>
    <t>APT00380</t>
  </si>
  <si>
    <t>PAT0100</t>
  </si>
  <si>
    <t>APT00381</t>
  </si>
  <si>
    <t>APT00382</t>
  </si>
  <si>
    <t>APT00383</t>
  </si>
  <si>
    <t>APT00384</t>
  </si>
  <si>
    <t>APT00385</t>
  </si>
  <si>
    <t>PAT0072</t>
  </si>
  <si>
    <t>APT00386</t>
  </si>
  <si>
    <t>APT00387</t>
  </si>
  <si>
    <t>APT00388</t>
  </si>
  <si>
    <t>APT00389</t>
  </si>
  <si>
    <t>PAT0167</t>
  </si>
  <si>
    <t>APT00390</t>
  </si>
  <si>
    <t>PAT0228</t>
  </si>
  <si>
    <t>APT00391</t>
  </si>
  <si>
    <t>APT00392</t>
  </si>
  <si>
    <t>APT00393</t>
  </si>
  <si>
    <t>PAT0372</t>
  </si>
  <si>
    <t>APT00394</t>
  </si>
  <si>
    <t>APT00395</t>
  </si>
  <si>
    <t>PAT0094</t>
  </si>
  <si>
    <t>APT00396</t>
  </si>
  <si>
    <t>APT00397</t>
  </si>
  <si>
    <t>APT00398</t>
  </si>
  <si>
    <t>PAT0247</t>
  </si>
  <si>
    <t>APT00399</t>
  </si>
  <si>
    <t>PAT0071</t>
  </si>
  <si>
    <t>APT00400</t>
  </si>
  <si>
    <t>APT00401</t>
  </si>
  <si>
    <t>APT00402</t>
  </si>
  <si>
    <t>PAT0229</t>
  </si>
  <si>
    <t>APT00403</t>
  </si>
  <si>
    <t>APT00404</t>
  </si>
  <si>
    <t>APT00405</t>
  </si>
  <si>
    <t>APT00406</t>
  </si>
  <si>
    <t>APT00407</t>
  </si>
  <si>
    <t>APT00408</t>
  </si>
  <si>
    <t>APT00409</t>
  </si>
  <si>
    <t>PAT0005</t>
  </si>
  <si>
    <t>APT00410</t>
  </si>
  <si>
    <t>APT00411</t>
  </si>
  <si>
    <t>APT00412</t>
  </si>
  <si>
    <t>APT00413</t>
  </si>
  <si>
    <t>APT00414</t>
  </si>
  <si>
    <t>APT00415</t>
  </si>
  <si>
    <t>PAT0069</t>
  </si>
  <si>
    <t>APT00416</t>
  </si>
  <si>
    <t>APT00417</t>
  </si>
  <si>
    <t>PAT0170</t>
  </si>
  <si>
    <t>APT00418</t>
  </si>
  <si>
    <t>APT00419</t>
  </si>
  <si>
    <t>APT00420</t>
  </si>
  <si>
    <t>PAT0047</t>
  </si>
  <si>
    <t>APT00421</t>
  </si>
  <si>
    <t>PAT0301</t>
  </si>
  <si>
    <t>APT00422</t>
  </si>
  <si>
    <t>PAT0367</t>
  </si>
  <si>
    <t>APT00423</t>
  </si>
  <si>
    <t>neurology</t>
  </si>
  <si>
    <t>APT00424</t>
  </si>
  <si>
    <t>APT00425</t>
  </si>
  <si>
    <t>PAT0216</t>
  </si>
  <si>
    <t>APT00426</t>
  </si>
  <si>
    <t>PAT0031</t>
  </si>
  <si>
    <t>APT00427</t>
  </si>
  <si>
    <t>APT00428</t>
  </si>
  <si>
    <t>APT00429</t>
  </si>
  <si>
    <t>APT00430</t>
  </si>
  <si>
    <t>APT00431</t>
  </si>
  <si>
    <t>APT00432</t>
  </si>
  <si>
    <t>APT00433</t>
  </si>
  <si>
    <t>APT00434</t>
  </si>
  <si>
    <t>APT00435</t>
  </si>
  <si>
    <t>PAT0343</t>
  </si>
  <si>
    <t>APT00436</t>
  </si>
  <si>
    <t>PAT0286</t>
  </si>
  <si>
    <t>APT00437</t>
  </si>
  <si>
    <t>APT00438</t>
  </si>
  <si>
    <t>APT00439</t>
  </si>
  <si>
    <t>PAT0391</t>
  </si>
  <si>
    <t>APT00440</t>
  </si>
  <si>
    <t>APT00441</t>
  </si>
  <si>
    <t>PAT0351</t>
  </si>
  <si>
    <t>APT00442</t>
  </si>
  <si>
    <t>APT00443</t>
  </si>
  <si>
    <t>APT00444</t>
  </si>
  <si>
    <t>APT00445</t>
  </si>
  <si>
    <t>APT00446</t>
  </si>
  <si>
    <t>APT00447</t>
  </si>
  <si>
    <t>APT00448</t>
  </si>
  <si>
    <t>APT00449</t>
  </si>
  <si>
    <t>APT00450</t>
  </si>
  <si>
    <t>APT00451</t>
  </si>
  <si>
    <t>PAT0234</t>
  </si>
  <si>
    <t>APT00452</t>
  </si>
  <si>
    <t>APT00453</t>
  </si>
  <si>
    <t>APT00454</t>
  </si>
  <si>
    <t>APT00455</t>
  </si>
  <si>
    <t>PAT0312</t>
  </si>
  <si>
    <t>APT00456</t>
  </si>
  <si>
    <t>PAT0233</t>
  </si>
  <si>
    <t>APT00457</t>
  </si>
  <si>
    <t>PAT0060</t>
  </si>
  <si>
    <t>APT00458</t>
  </si>
  <si>
    <t>APT00459</t>
  </si>
  <si>
    <t>PAT0025</t>
  </si>
  <si>
    <t>APT00460</t>
  </si>
  <si>
    <t>APT00461</t>
  </si>
  <si>
    <t>APT00462</t>
  </si>
  <si>
    <t>PAT0297</t>
  </si>
  <si>
    <t>APT00463</t>
  </si>
  <si>
    <t>APT00464</t>
  </si>
  <si>
    <t>APT00465</t>
  </si>
  <si>
    <t>APT00466</t>
  </si>
  <si>
    <t>PAT0119</t>
  </si>
  <si>
    <t>APT00467</t>
  </si>
  <si>
    <t>APT00468</t>
  </si>
  <si>
    <t>PAT0191</t>
  </si>
  <si>
    <t>APT00469</t>
  </si>
  <si>
    <t>PAT0174</t>
  </si>
  <si>
    <t>APT00470</t>
  </si>
  <si>
    <t>APT00471</t>
  </si>
  <si>
    <t>PAT0107</t>
  </si>
  <si>
    <t>APT00472</t>
  </si>
  <si>
    <t>APT00473</t>
  </si>
  <si>
    <t>pediatrics</t>
  </si>
  <si>
    <t>APT00474</t>
  </si>
  <si>
    <t>APT00475</t>
  </si>
  <si>
    <t>PAT0093</t>
  </si>
  <si>
    <t>APT00476</t>
  </si>
  <si>
    <t>APT00477</t>
  </si>
  <si>
    <t>APT00478</t>
  </si>
  <si>
    <t>APT00479</t>
  </si>
  <si>
    <t>APT00480</t>
  </si>
  <si>
    <t>APT00481</t>
  </si>
  <si>
    <t>APT00482</t>
  </si>
  <si>
    <t>APT00483</t>
  </si>
  <si>
    <t>APT00484</t>
  </si>
  <si>
    <t>APT00485</t>
  </si>
  <si>
    <t>APT00486</t>
  </si>
  <si>
    <t>APT00487</t>
  </si>
  <si>
    <t>APT00488</t>
  </si>
  <si>
    <t>APT00489</t>
  </si>
  <si>
    <t>APT00490</t>
  </si>
  <si>
    <t>APT00491</t>
  </si>
  <si>
    <t>APT00492</t>
  </si>
  <si>
    <t>PAT0318</t>
  </si>
  <si>
    <t>APT00493</t>
  </si>
  <si>
    <t>APT00494</t>
  </si>
  <si>
    <t>PAT0043</t>
  </si>
  <si>
    <t>APT00495</t>
  </si>
  <si>
    <t>APT00496</t>
  </si>
  <si>
    <t>APT00497</t>
  </si>
  <si>
    <t>APT00498</t>
  </si>
  <si>
    <t>APT00499</t>
  </si>
  <si>
    <t>PAT0148</t>
  </si>
  <si>
    <t>APT00500</t>
  </si>
  <si>
    <t>APT00501</t>
  </si>
  <si>
    <t>APT00502</t>
  </si>
  <si>
    <t>PAT0241</t>
  </si>
  <si>
    <t>APT00503</t>
  </si>
  <si>
    <t>PAT0125</t>
  </si>
  <si>
    <t>APT00504</t>
  </si>
  <si>
    <t>APT00505</t>
  </si>
  <si>
    <t>APT00506</t>
  </si>
  <si>
    <t>APT00507</t>
  </si>
  <si>
    <t>APT00508</t>
  </si>
  <si>
    <t>APT00509</t>
  </si>
  <si>
    <t>APT00510</t>
  </si>
  <si>
    <t>APT00511</t>
  </si>
  <si>
    <t>APT00512</t>
  </si>
  <si>
    <t>PAT0326</t>
  </si>
  <si>
    <t>APT00513</t>
  </si>
  <si>
    <t>APT00514</t>
  </si>
  <si>
    <t>APT00515</t>
  </si>
  <si>
    <t>APT00516</t>
  </si>
  <si>
    <t>APT00517</t>
  </si>
  <si>
    <t>APT00518</t>
  </si>
  <si>
    <t>PAT0193</t>
  </si>
  <si>
    <t>APT00519</t>
  </si>
  <si>
    <t>APT00520</t>
  </si>
  <si>
    <t>PAT0203</t>
  </si>
  <si>
    <t>APT00521</t>
  </si>
  <si>
    <t>APT00522</t>
  </si>
  <si>
    <t>APT00523</t>
  </si>
  <si>
    <t>APT00524</t>
  </si>
  <si>
    <t>APT00525</t>
  </si>
  <si>
    <t>PAT0381</t>
  </si>
  <si>
    <t>APT00526</t>
  </si>
  <si>
    <t>APT00527</t>
  </si>
  <si>
    <t>APT00528</t>
  </si>
  <si>
    <t>APT00529</t>
  </si>
  <si>
    <t>PAT0012</t>
  </si>
  <si>
    <t>APT00530</t>
  </si>
  <si>
    <t>PAT0196</t>
  </si>
  <si>
    <t>APT00531</t>
  </si>
  <si>
    <t>PAT0244</t>
  </si>
  <si>
    <t>APT00532</t>
  </si>
  <si>
    <t>APT00533</t>
  </si>
  <si>
    <t>APT00534</t>
  </si>
  <si>
    <t>APT00535</t>
  </si>
  <si>
    <t>PAT0101</t>
  </si>
  <si>
    <t>APT00536</t>
  </si>
  <si>
    <t>PAT0197</t>
  </si>
  <si>
    <t>APT00537</t>
  </si>
  <si>
    <t>APT00538</t>
  </si>
  <si>
    <t>APT00539</t>
  </si>
  <si>
    <t>APT00540</t>
  </si>
  <si>
    <t>APT00541</t>
  </si>
  <si>
    <t>APT00542</t>
  </si>
  <si>
    <t>APT00543</t>
  </si>
  <si>
    <t>APT00544</t>
  </si>
  <si>
    <t>PAT0291</t>
  </si>
  <si>
    <t>APT00545</t>
  </si>
  <si>
    <t>APT00546</t>
  </si>
  <si>
    <t>PAT0014</t>
  </si>
  <si>
    <t>APT00547</t>
  </si>
  <si>
    <t>PAT0070</t>
  </si>
  <si>
    <t>APT00548</t>
  </si>
  <si>
    <t>PAT0390</t>
  </si>
  <si>
    <t>APT00549</t>
  </si>
  <si>
    <t>APT00550</t>
  </si>
  <si>
    <t>APT00551</t>
  </si>
  <si>
    <t>PAT0033</t>
  </si>
  <si>
    <t>APT00552</t>
  </si>
  <si>
    <t>APT00553</t>
  </si>
  <si>
    <t>PAT0018</t>
  </si>
  <si>
    <t>APT00554</t>
  </si>
  <si>
    <t>APT00555</t>
  </si>
  <si>
    <t>APT00556</t>
  </si>
  <si>
    <t>APT00557</t>
  </si>
  <si>
    <t>orthopedics</t>
  </si>
  <si>
    <t>APT00558</t>
  </si>
  <si>
    <t>PAT0189</t>
  </si>
  <si>
    <t>APT00559</t>
  </si>
  <si>
    <t>PAT0293</t>
  </si>
  <si>
    <t>APT00560</t>
  </si>
  <si>
    <t>APT00561</t>
  </si>
  <si>
    <t>PAT0172</t>
  </si>
  <si>
    <t>APT00562</t>
  </si>
  <si>
    <t>APT00563</t>
  </si>
  <si>
    <t>PAT0366</t>
  </si>
  <si>
    <t>APT00564</t>
  </si>
  <si>
    <t>APT00565</t>
  </si>
  <si>
    <t>APT00566</t>
  </si>
  <si>
    <t>APT00567</t>
  </si>
  <si>
    <t>PAT0298</t>
  </si>
  <si>
    <t>APT00568</t>
  </si>
  <si>
    <t>APT00569</t>
  </si>
  <si>
    <t>APT00570</t>
  </si>
  <si>
    <t>APT00571</t>
  </si>
  <si>
    <t>APT00572</t>
  </si>
  <si>
    <t>PAT0255</t>
  </si>
  <si>
    <t>APT00573</t>
  </si>
  <si>
    <t>APT00574</t>
  </si>
  <si>
    <t>APT00575</t>
  </si>
  <si>
    <t>PAT0136</t>
  </si>
  <si>
    <t>APT00576</t>
  </si>
  <si>
    <t>APT00577</t>
  </si>
  <si>
    <t>APT00578</t>
  </si>
  <si>
    <t>PAT0065</t>
  </si>
  <si>
    <t>APT00579</t>
  </si>
  <si>
    <t>APT00580</t>
  </si>
  <si>
    <t>APT00581</t>
  </si>
  <si>
    <t>APT00582</t>
  </si>
  <si>
    <t>APT00583</t>
  </si>
  <si>
    <t>PAT0358</t>
  </si>
  <si>
    <t>APT00584</t>
  </si>
  <si>
    <t>APT00585</t>
  </si>
  <si>
    <t>APT00586</t>
  </si>
  <si>
    <t>APT00587</t>
  </si>
  <si>
    <t>APT00588</t>
  </si>
  <si>
    <t>APT00589</t>
  </si>
  <si>
    <t>APT00590</t>
  </si>
  <si>
    <t>APT00591</t>
  </si>
  <si>
    <t>PAT0155</t>
  </si>
  <si>
    <t>APT00592</t>
  </si>
  <si>
    <t>APT00593</t>
  </si>
  <si>
    <t>APT00594</t>
  </si>
  <si>
    <t>PAT0263</t>
  </si>
  <si>
    <t>APT00595</t>
  </si>
  <si>
    <t>APT00596</t>
  </si>
  <si>
    <t>APT00597</t>
  </si>
  <si>
    <t>PAT0251</t>
  </si>
  <si>
    <t>APT00598</t>
  </si>
  <si>
    <t>APT00599</t>
  </si>
  <si>
    <t>APT00600</t>
  </si>
  <si>
    <t>APT00601</t>
  </si>
  <si>
    <t>APT00602</t>
  </si>
  <si>
    <t>APT00603</t>
  </si>
  <si>
    <t>APT00604</t>
  </si>
  <si>
    <t>APT00605</t>
  </si>
  <si>
    <t>APT00606</t>
  </si>
  <si>
    <t>APT00607</t>
  </si>
  <si>
    <t>APT00608</t>
  </si>
  <si>
    <t>PAT0329</t>
  </si>
  <si>
    <t>APT00609</t>
  </si>
  <si>
    <t>PAT0235</t>
  </si>
  <si>
    <t>APT00610</t>
  </si>
  <si>
    <t>PAT0016</t>
  </si>
  <si>
    <t>APT00611</t>
  </si>
  <si>
    <t>PAT0221</t>
  </si>
  <si>
    <t>APT00612</t>
  </si>
  <si>
    <t>APT00613</t>
  </si>
  <si>
    <t>PAT0215</t>
  </si>
  <si>
    <t>APT00614</t>
  </si>
  <si>
    <t>APT00615</t>
  </si>
  <si>
    <t>APT00616</t>
  </si>
  <si>
    <t>APT00617</t>
  </si>
  <si>
    <t>APT00618</t>
  </si>
  <si>
    <t>APT00619</t>
  </si>
  <si>
    <t>APT00620</t>
  </si>
  <si>
    <t>APT00621</t>
  </si>
  <si>
    <t>APT00622</t>
  </si>
  <si>
    <t>APT00623</t>
  </si>
  <si>
    <t>PAT0289</t>
  </si>
  <si>
    <t>APT00624</t>
  </si>
  <si>
    <t>APT00625</t>
  </si>
  <si>
    <t>PAT0262</t>
  </si>
  <si>
    <t>APT00626</t>
  </si>
  <si>
    <t>APT00627</t>
  </si>
  <si>
    <t>APT00628</t>
  </si>
  <si>
    <t>APT00629</t>
  </si>
  <si>
    <t>APT00630</t>
  </si>
  <si>
    <t>APT00631</t>
  </si>
  <si>
    <t>APT00632</t>
  </si>
  <si>
    <t>PAT0088</t>
  </si>
  <si>
    <t>APT00633</t>
  </si>
  <si>
    <t>APT00634</t>
  </si>
  <si>
    <t>PAT0252</t>
  </si>
  <si>
    <t>APT00635</t>
  </si>
  <si>
    <t>APT00636</t>
  </si>
  <si>
    <t>PAT0212</t>
  </si>
  <si>
    <t>APT00637</t>
  </si>
  <si>
    <t>APT00638</t>
  </si>
  <si>
    <t>PAT0232</t>
  </si>
  <si>
    <t>APT00639</t>
  </si>
  <si>
    <t>APT00640</t>
  </si>
  <si>
    <t>PAT0134</t>
  </si>
  <si>
    <t>APT00641</t>
  </si>
  <si>
    <t>PAT0054</t>
  </si>
  <si>
    <t>APT00642</t>
  </si>
  <si>
    <t>APT00643</t>
  </si>
  <si>
    <t>APT00644</t>
  </si>
  <si>
    <t>APT00645</t>
  </si>
  <si>
    <t>APT00646</t>
  </si>
  <si>
    <t>APT00647</t>
  </si>
  <si>
    <t>APT00648</t>
  </si>
  <si>
    <t>PAT0063</t>
  </si>
  <si>
    <t>APT00649</t>
  </si>
  <si>
    <t>cardiology</t>
  </si>
  <si>
    <t>APT00650</t>
  </si>
  <si>
    <t>PAT0188</t>
  </si>
  <si>
    <t>APT00651</t>
  </si>
  <si>
    <t>APT00652</t>
  </si>
  <si>
    <t>APT00653</t>
  </si>
  <si>
    <t>APT00654</t>
  </si>
  <si>
    <t>APT00655</t>
  </si>
  <si>
    <t>APT00656</t>
  </si>
  <si>
    <t>APT00657</t>
  </si>
  <si>
    <t>PAT0202</t>
  </si>
  <si>
    <t>APT00658</t>
  </si>
  <si>
    <t>APT00659</t>
  </si>
  <si>
    <t>PAT0037</t>
  </si>
  <si>
    <t>APT00660</t>
  </si>
  <si>
    <t>APT00661</t>
  </si>
  <si>
    <t>APT00662</t>
  </si>
  <si>
    <t>APT00663</t>
  </si>
  <si>
    <t>APT00664</t>
  </si>
  <si>
    <t>APT00665</t>
  </si>
  <si>
    <t>APT00666</t>
  </si>
  <si>
    <t>APT00667</t>
  </si>
  <si>
    <t>APT00668</t>
  </si>
  <si>
    <t>APT00669</t>
  </si>
  <si>
    <t>APT00670</t>
  </si>
  <si>
    <t>PAT0173</t>
  </si>
  <si>
    <t>APT00671</t>
  </si>
  <si>
    <t>PAT0171</t>
  </si>
  <si>
    <t>APT00672</t>
  </si>
  <si>
    <t>APT00673</t>
  </si>
  <si>
    <t>PAT0336</t>
  </si>
  <si>
    <t>APT00674</t>
  </si>
  <si>
    <t>APT00675</t>
  </si>
  <si>
    <t>APT00676</t>
  </si>
  <si>
    <t>APT00677</t>
  </si>
  <si>
    <t>APT00678</t>
  </si>
  <si>
    <t>APT00679</t>
  </si>
  <si>
    <t>PAT0211</t>
  </si>
  <si>
    <t>APT00680</t>
  </si>
  <si>
    <t>APT00681</t>
  </si>
  <si>
    <t>APT00682</t>
  </si>
  <si>
    <t>APT00683</t>
  </si>
  <si>
    <t>APT00684</t>
  </si>
  <si>
    <t>APT00685</t>
  </si>
  <si>
    <t>APT00686</t>
  </si>
  <si>
    <t>APT00687</t>
  </si>
  <si>
    <t>APT00688</t>
  </si>
  <si>
    <t>APT00689</t>
  </si>
  <si>
    <t>APT00690</t>
  </si>
  <si>
    <t>APT00691</t>
  </si>
  <si>
    <t>APT00692</t>
  </si>
  <si>
    <t>APT00693</t>
  </si>
  <si>
    <t>APT00694</t>
  </si>
  <si>
    <t>PAT0231</t>
  </si>
  <si>
    <t>APT00695</t>
  </si>
  <si>
    <t>APT00696</t>
  </si>
  <si>
    <t>APT00697</t>
  </si>
  <si>
    <t>APT00698</t>
  </si>
  <si>
    <t>APT00699</t>
  </si>
  <si>
    <t>PAT0195</t>
  </si>
  <si>
    <t>APT00700</t>
  </si>
  <si>
    <t>APT00701</t>
  </si>
  <si>
    <t>APT00702</t>
  </si>
  <si>
    <t>APT00703</t>
  </si>
  <si>
    <t>APT00704</t>
  </si>
  <si>
    <t>APT00705</t>
  </si>
  <si>
    <t>APT00706</t>
  </si>
  <si>
    <t>PAT0116</t>
  </si>
  <si>
    <t>APT00707</t>
  </si>
  <si>
    <t>APT00708</t>
  </si>
  <si>
    <t>APT00709</t>
  </si>
  <si>
    <t>APT00710</t>
  </si>
  <si>
    <t>APT00711</t>
  </si>
  <si>
    <t>APT00712</t>
  </si>
  <si>
    <t>PAT0341</t>
  </si>
  <si>
    <t>APT00713</t>
  </si>
  <si>
    <t>APT00714</t>
  </si>
  <si>
    <t>PAT0338</t>
  </si>
  <si>
    <t>APT00715</t>
  </si>
  <si>
    <t>APT00716</t>
  </si>
  <si>
    <t>PAT0205</t>
  </si>
  <si>
    <t>APT00717</t>
  </si>
  <si>
    <t>APT00718</t>
  </si>
  <si>
    <t>APT00719</t>
  </si>
  <si>
    <t>APT00720</t>
  </si>
  <si>
    <t>PAT0315</t>
  </si>
  <si>
    <t>APT00721</t>
  </si>
  <si>
    <t>APT00722</t>
  </si>
  <si>
    <t>PAT0399</t>
  </si>
  <si>
    <t>APT00723</t>
  </si>
  <si>
    <t>APT00724</t>
  </si>
  <si>
    <t>APT00725</t>
  </si>
  <si>
    <t>APT00726</t>
  </si>
  <si>
    <t>APT00727</t>
  </si>
  <si>
    <t>APT00728</t>
  </si>
  <si>
    <t>APT00729</t>
  </si>
  <si>
    <t>APT00730</t>
  </si>
  <si>
    <t>APT00731</t>
  </si>
  <si>
    <t>APT00732</t>
  </si>
  <si>
    <t>APT00733</t>
  </si>
  <si>
    <t>APT00734</t>
  </si>
  <si>
    <t>APT00735</t>
  </si>
  <si>
    <t>PAT0383</t>
  </si>
  <si>
    <t>APT00736</t>
  </si>
  <si>
    <t>APT00737</t>
  </si>
  <si>
    <t>APT00738</t>
  </si>
  <si>
    <t>APT00739</t>
  </si>
  <si>
    <t>APT00740</t>
  </si>
  <si>
    <t>PAT0029</t>
  </si>
  <si>
    <t>APT00741</t>
  </si>
  <si>
    <t>APT00742</t>
  </si>
  <si>
    <t>APT00743</t>
  </si>
  <si>
    <t>APT00744</t>
  </si>
  <si>
    <t>APT00745</t>
  </si>
  <si>
    <t>APT00746</t>
  </si>
  <si>
    <t>APT00747</t>
  </si>
  <si>
    <t>APT00748</t>
  </si>
  <si>
    <t>PAT0319</t>
  </si>
  <si>
    <t>APT00749</t>
  </si>
  <si>
    <t>APT00750</t>
  </si>
  <si>
    <t>APT00751</t>
  </si>
  <si>
    <t>APT00752</t>
  </si>
  <si>
    <t>APT00753</t>
  </si>
  <si>
    <t>APT00754</t>
  </si>
  <si>
    <t>APT00755</t>
  </si>
  <si>
    <t>APT00756</t>
  </si>
  <si>
    <t>APT00757</t>
  </si>
  <si>
    <t>PAT0183</t>
  </si>
  <si>
    <t>APT00758</t>
  </si>
  <si>
    <t>PAT0066</t>
  </si>
  <si>
    <t>APT00759</t>
  </si>
  <si>
    <t>APT00760</t>
  </si>
  <si>
    <t>APT00761</t>
  </si>
  <si>
    <t>APT00762</t>
  </si>
  <si>
    <t>APT00763</t>
  </si>
  <si>
    <t>APT00764</t>
  </si>
  <si>
    <t>APT00765</t>
  </si>
  <si>
    <t>APT00766</t>
  </si>
  <si>
    <t>APT00767</t>
  </si>
  <si>
    <t>APT00768</t>
  </si>
  <si>
    <t>APT00769</t>
  </si>
  <si>
    <t>APT00770</t>
  </si>
  <si>
    <t>APT00771</t>
  </si>
  <si>
    <t>APT00772</t>
  </si>
  <si>
    <t>APT00773</t>
  </si>
  <si>
    <t>PAT0082</t>
  </si>
  <si>
    <t>APT00774</t>
  </si>
  <si>
    <t>APT00775</t>
  </si>
  <si>
    <t>PAT0370</t>
  </si>
  <si>
    <t>APT00776</t>
  </si>
  <si>
    <t>APT00777</t>
  </si>
  <si>
    <t>APT00778</t>
  </si>
  <si>
    <t>APT00779</t>
  </si>
  <si>
    <t>APT00780</t>
  </si>
  <si>
    <t>PAT0087</t>
  </si>
  <si>
    <t>APT00781</t>
  </si>
  <si>
    <t>PAT0002</t>
  </si>
  <si>
    <t>APT00782</t>
  </si>
  <si>
    <t>APT00783</t>
  </si>
  <si>
    <t>APT00784</t>
  </si>
  <si>
    <t>APT00785</t>
  </si>
  <si>
    <t>APT00786</t>
  </si>
  <si>
    <t>APT00787</t>
  </si>
  <si>
    <t>APT00788</t>
  </si>
  <si>
    <t>APT00789</t>
  </si>
  <si>
    <t>APT00790</t>
  </si>
  <si>
    <t>APT00791</t>
  </si>
  <si>
    <t>PAT0185</t>
  </si>
  <si>
    <t>APT00792</t>
  </si>
  <si>
    <t>APT00793</t>
  </si>
  <si>
    <t>APT00794</t>
  </si>
  <si>
    <t>APT00795</t>
  </si>
  <si>
    <t>APT00796</t>
  </si>
  <si>
    <t>APT00797</t>
  </si>
  <si>
    <t>APT00798</t>
  </si>
  <si>
    <t>APT00799</t>
  </si>
  <si>
    <t>APT00800</t>
  </si>
  <si>
    <t>Department_ID</t>
  </si>
  <si>
    <t>Head_of_Department</t>
  </si>
  <si>
    <t>No_of_Doctors</t>
  </si>
  <si>
    <t>Average_Consultation_Time_Min</t>
  </si>
  <si>
    <t>Daily_Patient_Capacity</t>
  </si>
  <si>
    <t>Average_Consultation_Fee_INR</t>
  </si>
  <si>
    <t>Priority_Level</t>
  </si>
  <si>
    <t>Common_Treatments</t>
  </si>
  <si>
    <t>Department_Status</t>
  </si>
  <si>
    <t>DEP001</t>
  </si>
  <si>
    <t>Dr. Arun Kumar</t>
  </si>
  <si>
    <t>High</t>
  </si>
  <si>
    <t>Heart Disease, ECG, Hypertension</t>
  </si>
  <si>
    <t>Active</t>
  </si>
  <si>
    <t>DEP002</t>
  </si>
  <si>
    <t>Dr. Priya Nair</t>
  </si>
  <si>
    <t>Fractures, Joint Pain</t>
  </si>
  <si>
    <t>DEP003</t>
  </si>
  <si>
    <t>Dr. Karthik Raj</t>
  </si>
  <si>
    <t>Fever, Diabetes, BP</t>
  </si>
  <si>
    <t>DEP004</t>
  </si>
  <si>
    <t>Dr. Meena S</t>
  </si>
  <si>
    <t>Medium</t>
  </si>
  <si>
    <t>Child Care, Vaccination</t>
  </si>
  <si>
    <t>DEP005</t>
  </si>
  <si>
    <t>Dr. Hari Prasad</t>
  </si>
  <si>
    <t>Stroke, Migraine</t>
  </si>
  <si>
    <t>DEP006</t>
  </si>
  <si>
    <t>Dr. Divya R</t>
  </si>
  <si>
    <t>Low</t>
  </si>
  <si>
    <t>Skin &amp; Hair Care</t>
  </si>
  <si>
    <t>DEP007</t>
  </si>
  <si>
    <t>Dr. Mohan V</t>
  </si>
  <si>
    <t>Women's Health</t>
  </si>
  <si>
    <t>DEP008</t>
  </si>
  <si>
    <t>Dr. Lakshmi K</t>
  </si>
  <si>
    <t>Ear, Nose &amp; Throat</t>
  </si>
  <si>
    <t>DEP009</t>
  </si>
  <si>
    <t>Dr. Sanjay P</t>
  </si>
  <si>
    <t>Eye Care</t>
  </si>
  <si>
    <t>DEP010</t>
  </si>
  <si>
    <t>Dr. Nisha T</t>
  </si>
  <si>
    <t>X-Ray, MRI, CT Scan</t>
  </si>
  <si>
    <t>Specialization</t>
  </si>
  <si>
    <t>Qualification</t>
  </si>
  <si>
    <t>Experience_Years</t>
  </si>
  <si>
    <t>Consultation_Fee_INR</t>
  </si>
  <si>
    <t>Availability</t>
  </si>
  <si>
    <t>Shift</t>
  </si>
  <si>
    <t>Avg_Consultation_Time_Min</t>
  </si>
  <si>
    <t>Daily_Capacity</t>
  </si>
  <si>
    <t>Status</t>
  </si>
  <si>
    <t>Cardiologist</t>
  </si>
  <si>
    <t>MBBS, MD</t>
  </si>
  <si>
    <t>Mon-Sat</t>
  </si>
  <si>
    <t>Morning</t>
  </si>
  <si>
    <t>Orthopedic Surgeon</t>
  </si>
  <si>
    <t>Evening</t>
  </si>
  <si>
    <t>Physician</t>
  </si>
  <si>
    <t>Pediatrician</t>
  </si>
  <si>
    <t>Neurologist</t>
  </si>
  <si>
    <t>Dermatologist</t>
  </si>
  <si>
    <t>Gynecologist</t>
  </si>
  <si>
    <t>ENT Specialist</t>
  </si>
  <si>
    <t>Ophthalmologist</t>
  </si>
  <si>
    <t>Radiologist</t>
  </si>
  <si>
    <t>Dr. Ramesh G</t>
  </si>
  <si>
    <t>Dr. Kavitha M</t>
  </si>
  <si>
    <t>Dr. Prakash R</t>
  </si>
  <si>
    <t>Dr. Saranya S</t>
  </si>
  <si>
    <t>Dr. Vinoth K</t>
  </si>
  <si>
    <t>Dr. Deepa J</t>
  </si>
  <si>
    <t>Dr. Suresh B</t>
  </si>
  <si>
    <t>Dr. Naveen C</t>
  </si>
  <si>
    <t>Dr. Keerthana L</t>
  </si>
  <si>
    <t>Dr. Ashwin D</t>
  </si>
  <si>
    <t>Dr. Vignesh M</t>
  </si>
  <si>
    <t>Dr. Ramya P</t>
  </si>
  <si>
    <t>Dr. Gokul R</t>
  </si>
  <si>
    <t>Dr. Anand S</t>
  </si>
  <si>
    <t>Dr. Bharathi K</t>
  </si>
  <si>
    <t>Dr. Harini V</t>
  </si>
  <si>
    <t>Dr. Siva Kumar</t>
  </si>
  <si>
    <t>Dr. Jennifer A</t>
  </si>
  <si>
    <t>Dr. Manoj T</t>
  </si>
  <si>
    <t>Dr. Rekha N</t>
  </si>
  <si>
    <t>Dr. Senthil M</t>
  </si>
  <si>
    <t>Dr. Gayathri R</t>
  </si>
  <si>
    <t>Dr. Vivek S</t>
  </si>
  <si>
    <t>Dr. Abinaya K</t>
  </si>
  <si>
    <t>Dr. Dinesh P</t>
  </si>
  <si>
    <t>Dr. Mahesh R</t>
  </si>
  <si>
    <t>Dr. Swetha M</t>
  </si>
  <si>
    <t>Dr. Ajith K</t>
  </si>
  <si>
    <t>Dr. Ranjani S</t>
  </si>
  <si>
    <t>Dr. Balaji V</t>
  </si>
  <si>
    <t>Holiday_ID</t>
  </si>
  <si>
    <t>Holiday_Name</t>
  </si>
  <si>
    <t>Holiday_Date</t>
  </si>
  <si>
    <t>Day</t>
  </si>
  <si>
    <t>Holiday_Type</t>
  </si>
  <si>
    <t>Hospital_Operation</t>
  </si>
  <si>
    <t>Expected_Patient_Footfall</t>
  </si>
  <si>
    <t>Remarks</t>
  </si>
  <si>
    <t>HOL001</t>
  </si>
  <si>
    <t>New Year's Day</t>
  </si>
  <si>
    <t>National</t>
  </si>
  <si>
    <t>Emergency Only</t>
  </si>
  <si>
    <t>OP closed</t>
  </si>
  <si>
    <t>HOL002</t>
  </si>
  <si>
    <t>Pongal</t>
  </si>
  <si>
    <t>Festival</t>
  </si>
  <si>
    <t>Limited staff</t>
  </si>
  <si>
    <t>HOL003</t>
  </si>
  <si>
    <t>Republic Day</t>
  </si>
  <si>
    <t>Public holiday</t>
  </si>
  <si>
    <t>HOL004</t>
  </si>
  <si>
    <t>Mahashivratri</t>
  </si>
  <si>
    <t>Normal</t>
  </si>
  <si>
    <t>Regular OP</t>
  </si>
  <si>
    <t>HOL005</t>
  </si>
  <si>
    <t>Tamil New Year</t>
  </si>
  <si>
    <t>Limited appointments</t>
  </si>
  <si>
    <t>HOL006</t>
  </si>
  <si>
    <t>Good Friday</t>
  </si>
  <si>
    <t>Religious</t>
  </si>
  <si>
    <t>Reduced appointments</t>
  </si>
  <si>
    <t>HOL007</t>
  </si>
  <si>
    <t>Labour Day</t>
  </si>
  <si>
    <t>HOL008</t>
  </si>
  <si>
    <t>Bakrid</t>
  </si>
  <si>
    <t>Normal operations</t>
  </si>
  <si>
    <t>HOL009</t>
  </si>
  <si>
    <t>Independence Day</t>
  </si>
  <si>
    <t>HOL010</t>
  </si>
  <si>
    <t>Gandhi Jayanti</t>
  </si>
  <si>
    <t>HOL011</t>
  </si>
  <si>
    <t>Deepavali</t>
  </si>
  <si>
    <t>Very Low</t>
  </si>
  <si>
    <t>HOL012</t>
  </si>
  <si>
    <t>Christmas</t>
  </si>
  <si>
    <t>City</t>
  </si>
  <si>
    <t>District</t>
  </si>
  <si>
    <t>Hospital_Type</t>
  </si>
  <si>
    <t>Hospital_Manager</t>
  </si>
  <si>
    <t>Opening_Date</t>
  </si>
  <si>
    <t>No_of_Beds</t>
  </si>
  <si>
    <t>ICU_Beds</t>
  </si>
  <si>
    <t>Emergency_Facility</t>
  </si>
  <si>
    <t>Parking</t>
  </si>
  <si>
    <t>Monthly_Patient_Target</t>
  </si>
  <si>
    <t>Monthly_Operational_Cost_INR</t>
  </si>
  <si>
    <t>Average_Occupancy_%</t>
  </si>
  <si>
    <t>Accreditation</t>
  </si>
  <si>
    <t>Coimbatore</t>
  </si>
  <si>
    <t>Multi Speciality</t>
  </si>
  <si>
    <t>R. Karthikeyan</t>
  </si>
  <si>
    <t>NABH</t>
  </si>
  <si>
    <t>P. Priya</t>
  </si>
  <si>
    <t>Tiruppur</t>
  </si>
  <si>
    <t>S. Prakash</t>
  </si>
  <si>
    <t>Pollachi</t>
  </si>
  <si>
    <t>General Hospital</t>
  </si>
  <si>
    <t>M. Ramesh</t>
  </si>
  <si>
    <t>Limited</t>
  </si>
  <si>
    <t>NABH Entry</t>
  </si>
  <si>
    <t>Erode</t>
  </si>
  <si>
    <t>L. Saranya</t>
  </si>
  <si>
    <t>Salem</t>
  </si>
  <si>
    <t>Super Speciality</t>
  </si>
  <si>
    <t>V. Anand</t>
  </si>
  <si>
    <t>Madurai</t>
  </si>
  <si>
    <t>K. Lakshmi</t>
  </si>
  <si>
    <t>Tiruchirappalli</t>
  </si>
  <si>
    <t>A. Mohan</t>
  </si>
  <si>
    <t>Grand Total</t>
  </si>
  <si>
    <t>Count of Appointment_ID</t>
  </si>
  <si>
    <t>Average of Waiting_Time_Minutes</t>
  </si>
  <si>
    <t>Column Labels</t>
  </si>
  <si>
    <t>Average of Patient_Rating</t>
  </si>
  <si>
    <t>Total Revenue</t>
  </si>
  <si>
    <t>Total Appointments</t>
  </si>
  <si>
    <t>Average Wait Time</t>
  </si>
  <si>
    <t>Average Patient Rating</t>
  </si>
  <si>
    <t>Sum of Appointment_Fee</t>
  </si>
  <si>
    <t>CAREPLUS HEALTHCARE - EXECUTIVE OPERATIONS &amp; PERFORMANCE DASHBOARD</t>
  </si>
  <si>
    <t>Day of Week</t>
  </si>
  <si>
    <t>Appointment Count</t>
  </si>
  <si>
    <t>Insurance Status</t>
  </si>
  <si>
    <t>Count</t>
  </si>
  <si>
    <t xml:space="preserve">Yes </t>
  </si>
  <si>
    <t>Payment Method</t>
  </si>
  <si>
    <t>Hospital</t>
  </si>
  <si>
    <t>Consultation Type</t>
  </si>
  <si>
    <t>Doctor Name</t>
  </si>
  <si>
    <t>Average of Consultation_Duration_Minutes</t>
  </si>
  <si>
    <t>Holiday Name</t>
  </si>
  <si>
    <t>Date</t>
  </si>
  <si>
    <t>Operation Status</t>
  </si>
  <si>
    <t>Appointment Volume</t>
  </si>
  <si>
    <t>Doctor_full_name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</si>
</sst>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4" x14ac:knownFonts="1">
    <font>
      <sz val="11"/>
      <color theme="1"/>
      <name val="Calibri"/>
      <family val="2"/>
      <scheme val="minor"/>
    </font>
    <font>
      <b/>
      <sz val="11"/>
      <color theme="1"/>
      <name val="Calibri"/>
      <family val="2"/>
      <scheme val="minor"/>
    </font>
    <font>
      <b/>
      <sz val="14"/>
      <color theme="1"/>
      <name val="Calibri"/>
      <family val="2"/>
      <scheme val="minor"/>
    </font>
    <font>
      <sz val="8"/>
      <name val="Calibri"/>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0" borderId="1" xfId="0" applyBorder="1"/>
    <xf numFmtId="14" fontId="0" fillId="0" borderId="1" xfId="0" applyNumberFormat="1" applyBorder="1"/>
    <xf numFmtId="0" fontId="1" fillId="2" borderId="1" xfId="0" applyFont="1" applyFill="1" applyBorder="1"/>
    <xf numFmtId="0" fontId="1" fillId="0" borderId="1" xfId="0" applyFont="1" applyBorder="1" applyAlignment="1">
      <alignment horizontal="center"/>
    </xf>
    <xf numFmtId="2" fontId="1" fillId="0" borderId="1" xfId="0" applyNumberFormat="1" applyFont="1" applyBorder="1" applyAlignment="1">
      <alignment horizontal="center"/>
    </xf>
    <xf numFmtId="0" fontId="2" fillId="2" borderId="0" xfId="0" applyFont="1" applyFill="1" applyAlignment="1">
      <alignment horizontal="center" vertical="center"/>
    </xf>
    <xf numFmtId="0" fontId="0" fillId="2" borderId="0" xfId="0" applyFill="1" applyAlignment="1">
      <alignment horizontal="center" vertical="center"/>
    </xf>
    <xf numFmtId="165" fontId="1" fillId="0" borderId="1" xfId="0" applyNumberFormat="1" applyFont="1" applyBorder="1" applyAlignment="1">
      <alignment horizontal="center"/>
    </xf>
    <xf numFmtId="0" fontId="0" fillId="0" borderId="0" xfId="0" applyNumberFormat="1"/>
  </cellXfs>
  <cellStyles count="1">
    <cellStyle name="Normal" xfId="0" builtinId="0"/>
  </cellStyles>
  <dxfs count="7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[CarePlus Hospital Appointment Analytics.xlsx]Operational_Analysis!PT_Department_Volume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Appointments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Operational_Analysis!$B$1</c:f>
              <c:strCache>
                <c:ptCount val="1"/>
                <c:pt idx="0">
                  <c:v>Total</c:v>
                </c:pt>
              </c:strCache>
            </c:strRef>
          </c:tx>
          <c:spPr>
            <a:solidFill>
              <a:schemeClr val="accent1"/>
            </a:solidFill>
            <a:ln>
              <a:noFill/>
            </a:ln>
            <a:effectLst/>
          </c:spPr>
          <c:invertIfNegative val="0"/>
          <c:cat>
            <c:strRef>
              <c:f>Operational_Analysis!$A$2:$A$12</c:f>
              <c:strCache>
                <c:ptCount val="10"/>
                <c:pt idx="0">
                  <c:v>Cardiology</c:v>
                </c:pt>
                <c:pt idx="1">
                  <c:v>Dermatology</c:v>
                </c:pt>
                <c:pt idx="2">
                  <c:v>ENT</c:v>
                </c:pt>
                <c:pt idx="3">
                  <c:v>General Medicine</c:v>
                </c:pt>
                <c:pt idx="4">
                  <c:v>Gynecology</c:v>
                </c:pt>
                <c:pt idx="5">
                  <c:v>Neurology</c:v>
                </c:pt>
                <c:pt idx="6">
                  <c:v>Ophthalmology</c:v>
                </c:pt>
                <c:pt idx="7">
                  <c:v>Orthopedics</c:v>
                </c:pt>
                <c:pt idx="8">
                  <c:v>Pediatrics</c:v>
                </c:pt>
                <c:pt idx="9">
                  <c:v>Radiology</c:v>
                </c:pt>
              </c:strCache>
            </c:strRef>
          </c:cat>
          <c:val>
            <c:numRef>
              <c:f>Operational_Analysis!$B$2:$B$12</c:f>
              <c:numCache>
                <c:formatCode>General</c:formatCode>
                <c:ptCount val="10"/>
                <c:pt idx="0">
                  <c:v>77</c:v>
                </c:pt>
                <c:pt idx="1">
                  <c:v>77</c:v>
                </c:pt>
                <c:pt idx="2">
                  <c:v>89</c:v>
                </c:pt>
                <c:pt idx="3">
                  <c:v>89</c:v>
                </c:pt>
                <c:pt idx="4">
                  <c:v>83</c:v>
                </c:pt>
                <c:pt idx="5">
                  <c:v>89</c:v>
                </c:pt>
                <c:pt idx="6">
                  <c:v>72</c:v>
                </c:pt>
                <c:pt idx="7">
                  <c:v>65</c:v>
                </c:pt>
                <c:pt idx="8">
                  <c:v>82</c:v>
                </c:pt>
                <c:pt idx="9">
                  <c:v>85</c:v>
                </c:pt>
              </c:numCache>
            </c:numRef>
          </c:val>
          <c:extLst>
            <c:ext xmlns:c16="http://schemas.microsoft.com/office/drawing/2014/chart" uri="{C3380CC4-5D6E-409C-BE32-E72D297353CC}">
              <c16:uniqueId val="{00000000-A731-4C1A-BD79-E09020C1F254}"/>
            </c:ext>
          </c:extLst>
        </c:ser>
        <c:dLbls>
          <c:showLegendKey val="0"/>
          <c:showVal val="0"/>
          <c:showCatName val="0"/>
          <c:showSerName val="0"/>
          <c:showPercent val="0"/>
          <c:showBubbleSize val="0"/>
        </c:dLbls>
        <c:gapWidth val="219"/>
        <c:overlap val="-27"/>
        <c:axId val="1834073184"/>
        <c:axId val="520389424"/>
      </c:barChart>
      <c:catAx>
        <c:axId val="183407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389424"/>
        <c:crosses val="autoZero"/>
        <c:auto val="1"/>
        <c:lblAlgn val="ctr"/>
        <c:lblOffset val="100"/>
        <c:noMultiLvlLbl val="0"/>
      </c:catAx>
      <c:valAx>
        <c:axId val="52038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07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[CarePlus Hospital Appointment Analytics.xlsx]Patient_Hospital_Analysis!PT_Hospital_Volume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Hospital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Patient_Hospital_Analysis!$E$1</c:f>
              <c:strCache>
                <c:ptCount val="1"/>
                <c:pt idx="0">
                  <c:v>Total</c:v>
                </c:pt>
              </c:strCache>
            </c:strRef>
          </c:tx>
          <c:spPr>
            <a:solidFill>
              <a:schemeClr val="accent1"/>
            </a:solidFill>
            <a:ln>
              <a:noFill/>
            </a:ln>
            <a:effectLst/>
          </c:spPr>
          <c:invertIfNegative val="0"/>
          <c:cat>
            <c:strRef>
              <c:f>Patient_Hospital_Analysis!$D$2:$D$10</c:f>
              <c:strCache>
                <c:ptCount val="8"/>
                <c:pt idx="0">
                  <c:v>CarePlus Coimbatore</c:v>
                </c:pt>
                <c:pt idx="1">
                  <c:v>CarePlus Erode</c:v>
                </c:pt>
                <c:pt idx="2">
                  <c:v>CarePlus Madurai</c:v>
                </c:pt>
                <c:pt idx="3">
                  <c:v>CarePlus Peelamedu</c:v>
                </c:pt>
                <c:pt idx="4">
                  <c:v>CarePlus Pollachi</c:v>
                </c:pt>
                <c:pt idx="5">
                  <c:v>CarePlus Salem</c:v>
                </c:pt>
                <c:pt idx="6">
                  <c:v>CarePlus Tiruppur</c:v>
                </c:pt>
                <c:pt idx="7">
                  <c:v>CarePlus Trichy</c:v>
                </c:pt>
              </c:strCache>
            </c:strRef>
          </c:cat>
          <c:val>
            <c:numRef>
              <c:f>Patient_Hospital_Analysis!$E$2:$E$10</c:f>
              <c:numCache>
                <c:formatCode>General</c:formatCode>
                <c:ptCount val="8"/>
                <c:pt idx="0">
                  <c:v>79450</c:v>
                </c:pt>
                <c:pt idx="1">
                  <c:v>91150</c:v>
                </c:pt>
                <c:pt idx="2">
                  <c:v>88500</c:v>
                </c:pt>
                <c:pt idx="3">
                  <c:v>71450</c:v>
                </c:pt>
                <c:pt idx="4">
                  <c:v>72500</c:v>
                </c:pt>
                <c:pt idx="5">
                  <c:v>93350</c:v>
                </c:pt>
                <c:pt idx="6">
                  <c:v>80200</c:v>
                </c:pt>
                <c:pt idx="7">
                  <c:v>95050</c:v>
                </c:pt>
              </c:numCache>
            </c:numRef>
          </c:val>
          <c:extLst>
            <c:ext xmlns:c16="http://schemas.microsoft.com/office/drawing/2014/chart" uri="{C3380CC4-5D6E-409C-BE32-E72D297353CC}">
              <c16:uniqueId val="{00000003-1BD4-4326-9AFF-3A2B5C4B7415}"/>
            </c:ext>
          </c:extLst>
        </c:ser>
        <c:dLbls>
          <c:showLegendKey val="0"/>
          <c:showVal val="0"/>
          <c:showCatName val="0"/>
          <c:showSerName val="0"/>
          <c:showPercent val="0"/>
          <c:showBubbleSize val="0"/>
        </c:dLbls>
        <c:gapWidth val="219"/>
        <c:overlap val="-27"/>
        <c:axId val="1834116336"/>
        <c:axId val="520404784"/>
      </c:barChart>
      <c:catAx>
        <c:axId val="183411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404784"/>
        <c:crosses val="autoZero"/>
        <c:auto val="1"/>
        <c:lblAlgn val="ctr"/>
        <c:lblOffset val="100"/>
        <c:noMultiLvlLbl val="0"/>
      </c:catAx>
      <c:valAx>
        <c:axId val="52040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11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[CarePlus Hospital Appointment Analytics.xlsx]Patient_Hospital_Analysis!PT_Consultation_Type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Consultation Type Breakdown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Patient_Hospital_Analysis!$E$16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B9-4DC5-8B5C-0E84D43872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B9-4DC5-8B5C-0E84D43872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B9-4DC5-8B5C-0E84D4387214}"/>
              </c:ext>
            </c:extLst>
          </c:dPt>
          <c:dLbls>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Patient_Hospital_Analysis!$D$17:$D$20</c:f>
              <c:strCache>
                <c:ptCount val="3"/>
                <c:pt idx="0">
                  <c:v>Follow-up</c:v>
                </c:pt>
                <c:pt idx="1">
                  <c:v>Online</c:v>
                </c:pt>
                <c:pt idx="2">
                  <c:v>Walk-in</c:v>
                </c:pt>
              </c:strCache>
            </c:strRef>
          </c:cat>
          <c:val>
            <c:numRef>
              <c:f>Patient_Hospital_Analysis!$E$17:$E$20</c:f>
              <c:numCache>
                <c:formatCode>General</c:formatCode>
                <c:ptCount val="3"/>
                <c:pt idx="0">
                  <c:v>280</c:v>
                </c:pt>
                <c:pt idx="1">
                  <c:v>289</c:v>
                </c:pt>
                <c:pt idx="2">
                  <c:v>239</c:v>
                </c:pt>
              </c:numCache>
            </c:numRef>
          </c:val>
          <c:extLst>
            <c:ext xmlns:c16="http://schemas.microsoft.com/office/drawing/2014/chart" uri="{C3380CC4-5D6E-409C-BE32-E72D297353CC}">
              <c16:uniqueId val="{00000006-25B9-4DC5-8B5C-0E84D438721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[CarePlus Hospital Appointment Analytics.xlsx]Patient_Hospital_Analysis!PT_Average_rating</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Patient Rating by Hospital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Patient_Hospital_Analysis!$H$1</c:f>
              <c:strCache>
                <c:ptCount val="1"/>
                <c:pt idx="0">
                  <c:v>Total</c:v>
                </c:pt>
              </c:strCache>
            </c:strRef>
          </c:tx>
          <c:spPr>
            <a:solidFill>
              <a:schemeClr val="accent1"/>
            </a:solidFill>
            <a:ln>
              <a:noFill/>
            </a:ln>
            <a:effectLst/>
          </c:spPr>
          <c:invertIfNegative val="0"/>
          <c:cat>
            <c:strRef>
              <c:f>Patient_Hospital_Analysis!$G$2:$G$10</c:f>
              <c:strCache>
                <c:ptCount val="8"/>
                <c:pt idx="0">
                  <c:v>CarePlus Coimbatore</c:v>
                </c:pt>
                <c:pt idx="1">
                  <c:v>CarePlus Erode</c:v>
                </c:pt>
                <c:pt idx="2">
                  <c:v>CarePlus Madurai</c:v>
                </c:pt>
                <c:pt idx="3">
                  <c:v>CarePlus Peelamedu</c:v>
                </c:pt>
                <c:pt idx="4">
                  <c:v>CarePlus Pollachi</c:v>
                </c:pt>
                <c:pt idx="5">
                  <c:v>CarePlus Salem</c:v>
                </c:pt>
                <c:pt idx="6">
                  <c:v>CarePlus Tiruppur</c:v>
                </c:pt>
                <c:pt idx="7">
                  <c:v>CarePlus Trichy</c:v>
                </c:pt>
              </c:strCache>
            </c:strRef>
          </c:cat>
          <c:val>
            <c:numRef>
              <c:f>Patient_Hospital_Analysis!$H$2:$H$10</c:f>
              <c:numCache>
                <c:formatCode>General</c:formatCode>
                <c:ptCount val="8"/>
                <c:pt idx="0">
                  <c:v>3.7450980392156863</c:v>
                </c:pt>
                <c:pt idx="1">
                  <c:v>3.953846153846154</c:v>
                </c:pt>
                <c:pt idx="2">
                  <c:v>4.0384615384615383</c:v>
                </c:pt>
                <c:pt idx="3">
                  <c:v>3.8837209302325579</c:v>
                </c:pt>
                <c:pt idx="4">
                  <c:v>3.8510638297872339</c:v>
                </c:pt>
                <c:pt idx="5">
                  <c:v>4.0188679245283021</c:v>
                </c:pt>
                <c:pt idx="6">
                  <c:v>3.9642857142857144</c:v>
                </c:pt>
                <c:pt idx="7">
                  <c:v>3.9</c:v>
                </c:pt>
              </c:numCache>
            </c:numRef>
          </c:val>
          <c:extLst>
            <c:ext xmlns:c16="http://schemas.microsoft.com/office/drawing/2014/chart" uri="{C3380CC4-5D6E-409C-BE32-E72D297353CC}">
              <c16:uniqueId val="{00000000-99C0-4534-8F5B-51891EDABE76}"/>
            </c:ext>
          </c:extLst>
        </c:ser>
        <c:dLbls>
          <c:showLegendKey val="0"/>
          <c:showVal val="0"/>
          <c:showCatName val="0"/>
          <c:showSerName val="0"/>
          <c:showPercent val="0"/>
          <c:showBubbleSize val="0"/>
        </c:dLbls>
        <c:gapWidth val="182"/>
        <c:axId val="1834104736"/>
        <c:axId val="520382704"/>
      </c:barChart>
      <c:catAx>
        <c:axId val="183410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382704"/>
        <c:crosses val="autoZero"/>
        <c:auto val="1"/>
        <c:lblAlgn val="ctr"/>
        <c:lblOffset val="100"/>
        <c:noMultiLvlLbl val="0"/>
      </c:catAx>
      <c:valAx>
        <c:axId val="520382704"/>
        <c:scaling>
          <c:orientation val="minMax"/>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10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3</xdr:col>
      <xdr:colOff>548640</xdr:colOff>
      <xdr:row>20</xdr:row>
      <xdr:rowOff>167640</xdr:rowOff>
    </xdr:to>
    <xdr:graphicFrame macro="">
      <xdr:nvGraphicFramePr>
        <xdr:cNvPr id="2" name="Chart 1">
          <a:extLst>
            <a:ext uri="{FF2B5EF4-FFF2-40B4-BE49-F238E27FC236}">
              <a16:creationId xmlns:a16="http://schemas.microsoft.com/office/drawing/2014/main" id="{7180C665-546A-49DD-8338-BDF4A7579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83820</xdr:rowOff>
    </xdr:from>
    <xdr:to>
      <xdr:col>3</xdr:col>
      <xdr:colOff>556260</xdr:colOff>
      <xdr:row>36</xdr:row>
      <xdr:rowOff>175260</xdr:rowOff>
    </xdr:to>
    <xdr:graphicFrame macro="">
      <xdr:nvGraphicFramePr>
        <xdr:cNvPr id="3" name="Chart 2">
          <a:extLst>
            <a:ext uri="{FF2B5EF4-FFF2-40B4-BE49-F238E27FC236}">
              <a16:creationId xmlns:a16="http://schemas.microsoft.com/office/drawing/2014/main" id="{2CA516A3-9C36-4BCB-B9B3-3C631E3BF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291465</xdr:colOff>
      <xdr:row>7</xdr:row>
      <xdr:rowOff>149676</xdr:rowOff>
    </xdr:from>
    <xdr:to>
      <xdr:col>11</xdr:col>
      <xdr:colOff>291465</xdr:colOff>
      <xdr:row>18</xdr:row>
      <xdr:rowOff>80710</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29930EAE-3DBB-0F2D-20A7-B70C21D57A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831161" y="1432537"/>
              <a:ext cx="1823013" cy="1946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53340</xdr:colOff>
      <xdr:row>6</xdr:row>
      <xdr:rowOff>0</xdr:rowOff>
    </xdr:from>
    <xdr:to>
      <xdr:col>8</xdr:col>
      <xdr:colOff>60960</xdr:colOff>
      <xdr:row>21</xdr:row>
      <xdr:rowOff>0</xdr:rowOff>
    </xdr:to>
    <xdr:graphicFrame macro="">
      <xdr:nvGraphicFramePr>
        <xdr:cNvPr id="5" name="Chart 4">
          <a:extLst>
            <a:ext uri="{FF2B5EF4-FFF2-40B4-BE49-F238E27FC236}">
              <a16:creationId xmlns:a16="http://schemas.microsoft.com/office/drawing/2014/main" id="{B071322F-3109-47DC-AFA1-AAC9E2D4D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53340</xdr:colOff>
      <xdr:row>21</xdr:row>
      <xdr:rowOff>106680</xdr:rowOff>
    </xdr:from>
    <xdr:to>
      <xdr:col>8</xdr:col>
      <xdr:colOff>53340</xdr:colOff>
      <xdr:row>37</xdr:row>
      <xdr:rowOff>0</xdr:rowOff>
    </xdr:to>
    <xdr:graphicFrame macro="">
      <xdr:nvGraphicFramePr>
        <xdr:cNvPr id="6" name="Chart 5">
          <a:extLst>
            <a:ext uri="{FF2B5EF4-FFF2-40B4-BE49-F238E27FC236}">
              <a16:creationId xmlns:a16="http://schemas.microsoft.com/office/drawing/2014/main" id="{1AD7A380-C1E7-4D69-939D-15CF3FF24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318305</xdr:colOff>
      <xdr:row>22</xdr:row>
      <xdr:rowOff>96457</xdr:rowOff>
    </xdr:from>
    <xdr:to>
      <xdr:col>11</xdr:col>
      <xdr:colOff>324092</xdr:colOff>
      <xdr:row>36</xdr:row>
      <xdr:rowOff>28938</xdr:rowOff>
    </xdr:to>
    <mc:AlternateContent xmlns:mc="http://schemas.openxmlformats.org/markup-compatibility/2006">
      <mc:Choice xmlns:a14="http://schemas.microsoft.com/office/drawing/2010/main" Requires="a14">
        <xdr:graphicFrame macro="">
          <xdr:nvGraphicFramePr>
            <xdr:cNvPr id="7" name="Hospital_Name">
              <a:extLst>
                <a:ext uri="{FF2B5EF4-FFF2-40B4-BE49-F238E27FC236}">
                  <a16:creationId xmlns:a16="http://schemas.microsoft.com/office/drawing/2014/main" id="{9A7CC337-BDE7-47B7-8AA2-33836376CE01}"/>
                </a:ext>
              </a:extLst>
            </xdr:cNvPr>
            <xdr:cNvGraphicFramePr/>
          </xdr:nvGraphicFramePr>
          <xdr:xfrm>
            <a:off x="0" y="0"/>
            <a:ext cx="0" cy="0"/>
          </xdr:xfrm>
          <a:graphic>
            <a:graphicData uri="http://schemas.microsoft.com/office/drawing/2010/slicer">
              <sle:slicer xmlns:sle="http://schemas.microsoft.com/office/drawing/2010/slicer" name="Hospital_Name"/>
            </a:graphicData>
          </a:graphic>
        </xdr:graphicFrame>
      </mc:Choice>
      <mc:Fallback>
        <xdr:sp macro="" textlink="">
          <xdr:nvSpPr>
            <xdr:cNvPr id="0" name=""/>
            <xdr:cNvSpPr>
              <a:spLocks noTextEdit="1"/>
            </xdr:cNvSpPr>
          </xdr:nvSpPr>
          <xdr:spPr>
            <a:xfrm>
              <a:off x="6858001" y="4128305"/>
              <a:ext cx="1828800" cy="2498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2.791487152776" backgroundQuery="1" createdVersion="8" refreshedVersion="8" minRefreshableVersion="3" recordCount="0" supportSubquery="1" supportAdvancedDrill="1" xr:uid="{26B89D94-892A-4AFC-B329-F35E49CE4DD1}">
  <cacheSource type="external" connectionId="6"/>
  <cacheFields count="2">
    <cacheField name="[Appointment_Transactions].[Hospital_Name].[Hospital_Name]" caption="Hospital_Name" numFmtId="0" hierarchy="7" level="1">
      <sharedItems count="8">
        <s v="CarePlus Coimbatore"/>
        <s v="CarePlus Erode"/>
        <s v="CarePlus Madurai"/>
        <s v="CarePlus Peelamedu"/>
        <s v="CarePlus Pollachi"/>
        <s v="CarePlus Salem"/>
        <s v="CarePlus Tiruppur"/>
        <s v="CarePlus Trichy"/>
      </sharedItems>
    </cacheField>
    <cacheField name="[Measures].[Sum of Appointment_Fee]" caption="Sum of Appointment_Fee" numFmtId="0" hierarchy="78" level="32767"/>
  </cacheFields>
  <cacheHierarchies count="81">
    <cacheHierarchy uniqueName="[Appointment_Transactions].[Appointment_ID]" caption="Appointment_ID" attribute="1" defaultMemberUniqueName="[Appointment_Transactions].[Appointment_ID].[All]" allUniqueName="[Appointment_Transactions].[Appointment_ID].[All]" dimensionUniqueName="[Appointment_Transactions]" displayFolder="" count="2" memberValueDatatype="130" unbalanced="0"/>
    <cacheHierarchy uniqueName="[Appointment_Transactions].[Appointment_Date]" caption="Appointment_Date" attribute="1" time="1" defaultMemberUniqueName="[Appointment_Transactions].[Appointment_Date].[All]" allUniqueName="[Appointment_Transactions].[Appointment_Date].[All]" dimensionUniqueName="[Appointment_Transactions]" displayFolder="" count="2" memberValueDatatype="7" unbalanced="0"/>
    <cacheHierarchy uniqueName="[Appointment_Transactions].[Appointment_Time]" caption="Appointment_Time" attribute="1" time="1" defaultMemberUniqueName="[Appointment_Transactions].[Appointment_Time].[All]" allUniqueName="[Appointment_Transactions].[Appointment_Time].[All]" dimensionUniqueName="[Appointment_Transactions]" displayFolder="" count="2" memberValueDatatype="7" unbalanced="0"/>
    <cacheHierarchy uniqueName="[Appointment_Transactions].[Month]" caption="Month" attribute="1" defaultMemberUniqueName="[Appointment_Transactions].[Month].[All]" allUniqueName="[Appointment_Transactions].[Month].[All]" dimensionUniqueName="[Appointment_Transactions]" displayFolder="" count="2" memberValueDatatype="130" unbalanced="0"/>
    <cacheHierarchy uniqueName="[Appointment_Transactions].[Quarter]" caption="Quarter" attribute="1" defaultMemberUniqueName="[Appointment_Transactions].[Quarter].[All]" allUniqueName="[Appointment_Transactions].[Quarter].[All]" dimensionUniqueName="[Appointment_Transactions]" displayFolder="" count="2" memberValueDatatype="130" unbalanced="0"/>
    <cacheHierarchy uniqueName="[Appointment_Transactions].[Weekday]" caption="Weekday" attribute="1" defaultMemberUniqueName="[Appointment_Transactions].[Weekday].[All]" allUniqueName="[Appointment_Transactions].[Weekday].[All]" dimensionUniqueName="[Appointment_Transactions]" displayFolder="" count="2" memberValueDatatype="130" unbalanced="0"/>
    <cacheHierarchy uniqueName="[Appointment_Transactions].[Hospital_ID]" caption="Hospital_ID" attribute="1" defaultMemberUniqueName="[Appointment_Transactions].[Hospital_ID].[All]" allUniqueName="[Appointment_Transactions].[Hospital_ID].[All]" dimensionUniqueName="[Appointment_Transactions]" displayFolder="" count="2" memberValueDatatype="130" unbalanced="0"/>
    <cacheHierarchy uniqueName="[Appointment_Transactions].[Hospital_Name]" caption="Hospital_Name" attribute="1" defaultMemberUniqueName="[Appointment_Transactions].[Hospital_Name].[All]" allUniqueName="[Appointment_Transactions].[Hospital_Name].[All]" dimensionUniqueName="[Appointment_Transactions]" displayFolder="" count="2" memberValueDatatype="130" unbalanced="0">
      <fieldsUsage count="2">
        <fieldUsage x="-1"/>
        <fieldUsage x="0"/>
      </fieldsUsage>
    </cacheHierarchy>
    <cacheHierarchy uniqueName="[Appointment_Transactions].[Patient_ID]" caption="Patient_ID" attribute="1" defaultMemberUniqueName="[Appointment_Transactions].[Patient_ID].[All]" allUniqueName="[Appointment_Transactions].[Patient_ID].[All]" dimensionUniqueName="[Appointment_Transactions]" displayFolder="" count="2" memberValueDatatype="130" unbalanced="0"/>
    <cacheHierarchy uniqueName="[Appointment_Transactions].[Patient_Name]" caption="Patient_Name" attribute="1" defaultMemberUniqueName="[Appointment_Transactions].[Patient_Name].[All]" allUniqueName="[Appointment_Transactions].[Patient_Name].[All]" dimensionUniqueName="[Appointment_Transactions]" displayFolder="" count="2" memberValueDatatype="130" unbalanced="0"/>
    <cacheHierarchy uniqueName="[Appointment_Transactions].[Gender]" caption="Gender" attribute="1" defaultMemberUniqueName="[Appointment_Transactions].[Gender].[All]" allUniqueName="[Appointment_Transactions].[Gender].[All]" dimensionUniqueName="[Appointment_Transactions]" displayFolder="" count="2" memberValueDatatype="130" unbalanced="0"/>
    <cacheHierarchy uniqueName="[Appointment_Transactions].[Age]" caption="Age" attribute="1" defaultMemberUniqueName="[Appointment_Transactions].[Age].[All]" allUniqueName="[Appointment_Transactions].[Age].[All]" dimensionUniqueName="[Appointment_Transactions]" displayFolder="" count="2" memberValueDatatype="20" unbalanced="0"/>
    <cacheHierarchy uniqueName="[Appointment_Transactions].[Department]" caption="Department" attribute="1" defaultMemberUniqueName="[Appointment_Transactions].[Department].[All]" allUniqueName="[Appointment_Transactions].[Department].[All]" dimensionUniqueName="[Appointment_Transactions]" displayFolder="" count="2" memberValueDatatype="130" unbalanced="0"/>
    <cacheHierarchy uniqueName="[Appointment_Transactions].[Doctor_ID]" caption="Doctor_ID" attribute="1" defaultMemberUniqueName="[Appointment_Transactions].[Doctor_ID].[All]" allUniqueName="[Appointment_Transactions].[Doctor_ID].[All]" dimensionUniqueName="[Appointment_Transactions]" displayFolder="" count="2" memberValueDatatype="130" unbalanced="0"/>
    <cacheHierarchy uniqueName="[Appointment_Transactions].[Doctor_Name]" caption="Doctor_Name" attribute="1" defaultMemberUniqueName="[Appointment_Transactions].[Doctor_Name].[All]" allUniqueName="[Appointment_Transactions].[Doctor_Name].[All]" dimensionUniqueName="[Appointment_Transactions]" displayFolder="" count="2" memberValueDatatype="130" unbalanced="0"/>
    <cacheHierarchy uniqueName="[Appointment_Transactions].[Consultation_Type]" caption="Consultation_Type" attribute="1" defaultMemberUniqueName="[Appointment_Transactions].[Consultation_Type].[All]" allUniqueName="[Appointment_Transactions].[Consultation_Type].[All]" dimensionUniqueName="[Appointment_Transactions]" displayFolder="" count="2" memberValueDatatype="130" unbalanced="0"/>
    <cacheHierarchy uniqueName="[Appointment_Transactions].[Appointment_Status]" caption="Appointment_Status" attribute="1" defaultMemberUniqueName="[Appointment_Transactions].[Appointment_Status].[All]" allUniqueName="[Appointment_Transactions].[Appointment_Status].[All]" dimensionUniqueName="[Appointment_Transactions]" displayFolder="" count="2" memberValueDatatype="130" unbalanced="0"/>
    <cacheHierarchy uniqueName="[Appointment_Transactions].[Waiting_Time_Minutes]" caption="Waiting_Time_Minutes" attribute="1" defaultMemberUniqueName="[Appointment_Transactions].[Waiting_Time_Minutes].[All]" allUniqueName="[Appointment_Transactions].[Waiting_Time_Minutes].[All]" dimensionUniqueName="[Appointment_Transactions]" displayFolder="" count="2" memberValueDatatype="20" unbalanced="0"/>
    <cacheHierarchy uniqueName="[Appointment_Transactions].[Consultation_Duration_Minutes]" caption="Consultation_Duration_Minutes" attribute="1" defaultMemberUniqueName="[Appointment_Transactions].[Consultation_Duration_Minutes].[All]" allUniqueName="[Appointment_Transactions].[Consultation_Duration_Minutes].[All]" dimensionUniqueName="[Appointment_Transactions]" displayFolder="" count="2" memberValueDatatype="20" unbalanced="0"/>
    <cacheHierarchy uniqueName="[Appointment_Transactions].[Appointment_Fee]" caption="Appointment_Fee" attribute="1" defaultMemberUniqueName="[Appointment_Transactions].[Appointment_Fee].[All]" allUniqueName="[Appointment_Transactions].[Appointment_Fee].[All]" dimensionUniqueName="[Appointment_Transactions]" displayFolder="" count="2" memberValueDatatype="20" unbalanced="0"/>
    <cacheHierarchy uniqueName="[Appointment_Transactions].[Insurance]" caption="Insurance" attribute="1" defaultMemberUniqueName="[Appointment_Transactions].[Insurance].[All]" allUniqueName="[Appointment_Transactions].[Insurance].[All]" dimensionUniqueName="[Appointment_Transactions]" displayFolder="" count="2" memberValueDatatype="130" unbalanced="0"/>
    <cacheHierarchy uniqueName="[Appointment_Transactions].[Payment_Mode]" caption="Payment_Mode" attribute="1" defaultMemberUniqueName="[Appointment_Transactions].[Payment_Mode].[All]" allUniqueName="[Appointment_Transactions].[Payment_Mode].[All]" dimensionUniqueName="[Appointment_Transactions]" displayFolder="" count="2" memberValueDatatype="130" unbalanced="0"/>
    <cacheHierarchy uniqueName="[Appointment_Transactions].[Patient_Rating]" caption="Patient_Rating" attribute="1" defaultMemberUniqueName="[Appointment_Transactions].[Patient_Rating].[All]" allUniqueName="[Appointment_Transactions].[Patient_Rating].[All]" dimensionUniqueName="[Appointment_Transactions]" displayFolder="" count="2" memberValueDatatype="20" unbalanced="0"/>
    <cacheHierarchy uniqueName="[Appointment_Transactions].[Follow_Up]" caption="Follow_Up" attribute="1" defaultMemberUniqueName="[Appointment_Transactions].[Follow_Up].[All]" allUniqueName="[Appointment_Transactions].[Follow_Up].[All]" dimensionUniqueName="[Appointment_Transactions]" displayFolder="" count="2" memberValueDatatype="130" unbalanced="0"/>
    <cacheHierarchy uniqueName="[Appointment_Transactions].[Diagnosis_Category]" caption="Diagnosis_Category" attribute="1" defaultMemberUniqueName="[Appointment_Transactions].[Diagnosis_Category].[All]" allUniqueName="[Appointment_Transactions].[Diagnosis_Category].[All]" dimensionUniqueName="[Appointment_Transactions]" displayFolder="" count="2" memberValueDatatype="130" unbalanced="0"/>
    <cacheHierarchy uniqueName="[Appointment_Transactions].[Doctor_full_name]" caption="Doctor_full_name" attribute="1" defaultMemberUniqueName="[Appointment_Transactions].[Doctor_full_name].[All]" allUniqueName="[Appointment_Transactions].[Doctor_full_name].[All]" dimensionUniqueName="[Appointment_Transactions]" displayFolder="" count="2" memberValueDatatype="130" unbalanced="0"/>
    <cacheHierarchy uniqueName="[Department_Master].[Department_ID]" caption="Department_ID" attribute="1" defaultMemberUniqueName="[Department_Master].[Department_ID].[All]" allUniqueName="[Department_Master].[Department_ID].[All]" dimensionUniqueName="[Department_Master]" displayFolder="" count="2" memberValueDatatype="130" unbalanced="0"/>
    <cacheHierarchy uniqueName="[Department_Master].[Department]" caption="Department" attribute="1" defaultMemberUniqueName="[Department_Master].[Department].[All]" allUniqueName="[Department_Master].[Department].[All]" dimensionUniqueName="[Department_Master]" displayFolder="" count="2" memberValueDatatype="130" unbalanced="0"/>
    <cacheHierarchy uniqueName="[Department_Master].[Head_of_Department]" caption="Head_of_Department" attribute="1" defaultMemberUniqueName="[Department_Master].[Head_of_Department].[All]" allUniqueName="[Department_Master].[Head_of_Department].[All]" dimensionUniqueName="[Department_Master]" displayFolder="" count="2" memberValueDatatype="130" unbalanced="0"/>
    <cacheHierarchy uniqueName="[Department_Master].[No_of_Doctors]" caption="No_of_Doctors" attribute="1" defaultMemberUniqueName="[Department_Master].[No_of_Doctors].[All]" allUniqueName="[Department_Master].[No_of_Doctors].[All]" dimensionUniqueName="[Department_Master]" displayFolder="" count="2" memberValueDatatype="20" unbalanced="0"/>
    <cacheHierarchy uniqueName="[Department_Master].[Average_Consultation_Time_Min]" caption="Average_Consultation_Time_Min" attribute="1" defaultMemberUniqueName="[Department_Master].[Average_Consultation_Time_Min].[All]" allUniqueName="[Department_Master].[Average_Consultation_Time_Min].[All]" dimensionUniqueName="[Department_Master]" displayFolder="" count="2" memberValueDatatype="20" unbalanced="0"/>
    <cacheHierarchy uniqueName="[Department_Master].[Daily_Patient_Capacity]" caption="Daily_Patient_Capacity" attribute="1" defaultMemberUniqueName="[Department_Master].[Daily_Patient_Capacity].[All]" allUniqueName="[Department_Master].[Daily_Patient_Capacity].[All]" dimensionUniqueName="[Department_Master]" displayFolder="" count="2" memberValueDatatype="20" unbalanced="0"/>
    <cacheHierarchy uniqueName="[Department_Master].[Average_Consultation_Fee_INR]" caption="Average_Consultation_Fee_INR" attribute="1" defaultMemberUniqueName="[Department_Master].[Average_Consultation_Fee_INR].[All]" allUniqueName="[Department_Master].[Average_Consultation_Fee_INR].[All]" dimensionUniqueName="[Department_Master]" displayFolder="" count="2"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2" memberValueDatatype="130" unbalanced="0"/>
    <cacheHierarchy uniqueName="[Department_Master].[Common_Treatments]" caption="Common_Treatments" attribute="1" defaultMemberUniqueName="[Department_Master].[Common_Treatments].[All]" allUniqueName="[Department_Master].[Common_Treatments].[All]" dimensionUniqueName="[Department_Master]" displayFolder="" count="2"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2" memberValueDatatype="130" unbalanced="0"/>
    <cacheHierarchy uniqueName="[Doctor_Master].[Doctor_ID]" caption="Doctor_ID" attribute="1" defaultMemberUniqueName="[Doctor_Master].[Doctor_ID].[All]" allUniqueName="[Doctor_Master].[Doctor_ID].[All]" dimensionUniqueName="[Doctor_Master]" displayFolder="" count="2" memberValueDatatype="130" unbalanced="0"/>
    <cacheHierarchy uniqueName="[Doctor_Master].[Doctor_Name]" caption="Doctor_Name" attribute="1" defaultMemberUniqueName="[Doctor_Master].[Doctor_Name].[All]" allUniqueName="[Doctor_Master].[Doctor_Name].[All]" dimensionUniqueName="[Doctor_Master]" displayFolder="" count="2" memberValueDatatype="130" unbalanced="0"/>
    <cacheHierarchy uniqueName="[Doctor_Master].[Department]" caption="Department" attribute="1" defaultMemberUniqueName="[Doctor_Master].[Department].[All]" allUniqueName="[Doctor_Master].[Department].[All]" dimensionUniqueName="[Doctor_Master]" displayFolder="" count="2" memberValueDatatype="130" unbalanced="0"/>
    <cacheHierarchy uniqueName="[Doctor_Master].[Specialization]" caption="Specialization" attribute="1" defaultMemberUniqueName="[Doctor_Master].[Specialization].[All]" allUniqueName="[Doctor_Master].[Specialization].[All]" dimensionUniqueName="[Doctor_Master]" displayFolder="" count="2" memberValueDatatype="130" unbalanced="0"/>
    <cacheHierarchy uniqueName="[Doctor_Master].[Qualification]" caption="Qualification" attribute="1" defaultMemberUniqueName="[Doctor_Master].[Qualification].[All]" allUniqueName="[Doctor_Master].[Qualification].[All]" dimensionUniqueName="[Doctor_Master]" displayFolder="" count="2" memberValueDatatype="130" unbalanced="0"/>
    <cacheHierarchy uniqueName="[Doctor_Master].[Experience_Years]" caption="Experience_Years" attribute="1" defaultMemberUniqueName="[Doctor_Master].[Experience_Years].[All]" allUniqueName="[Doctor_Master].[Experience_Years].[All]" dimensionUniqueName="[Doctor_Master]" displayFolder="" count="2" memberValueDatatype="20" unbalanced="0"/>
    <cacheHierarchy uniqueName="[Doctor_Master].[Consultation_Fee_INR]" caption="Consultation_Fee_INR" attribute="1" defaultMemberUniqueName="[Doctor_Master].[Consultation_Fee_INR].[All]" allUniqueName="[Doctor_Master].[Consultation_Fee_INR].[All]" dimensionUniqueName="[Doctor_Master]" displayFolder="" count="2" memberValueDatatype="20" unbalanced="0"/>
    <cacheHierarchy uniqueName="[Doctor_Master].[Hospital_ID]" caption="Hospital_ID" attribute="1" defaultMemberUniqueName="[Doctor_Master].[Hospital_ID].[All]" allUniqueName="[Doctor_Master].[Hospital_ID].[All]" dimensionUniqueName="[Doctor_Master]" displayFolder="" count="2" memberValueDatatype="130" unbalanced="0"/>
    <cacheHierarchy uniqueName="[Doctor_Master].[Hospital_Name]" caption="Hospital_Name" attribute="1" defaultMemberUniqueName="[Doctor_Master].[Hospital_Name].[All]" allUniqueName="[Doctor_Master].[Hospital_Name].[All]" dimensionUniqueName="[Doctor_Master]" displayFolder="" count="2" memberValueDatatype="130" unbalanced="0"/>
    <cacheHierarchy uniqueName="[Doctor_Master].[Availability]" caption="Availability" attribute="1" defaultMemberUniqueName="[Doctor_Master].[Availability].[All]" allUniqueName="[Doctor_Master].[Availability].[All]" dimensionUniqueName="[Doctor_Master]" displayFolder="" count="2" memberValueDatatype="130" unbalanced="0"/>
    <cacheHierarchy uniqueName="[Doctor_Master].[Shift]" caption="Shift" attribute="1" defaultMemberUniqueName="[Doctor_Master].[Shift].[All]" allUniqueName="[Doctor_Master].[Shift].[All]" dimensionUniqueName="[Doctor_Master]" displayFolder="" count="2" memberValueDatatype="130" unbalanced="0"/>
    <cacheHierarchy uniqueName="[Doctor_Master].[Avg_Consultation_Time_Min]" caption="Avg_Consultation_Time_Min" attribute="1" defaultMemberUniqueName="[Doctor_Master].[Avg_Consultation_Time_Min].[All]" allUniqueName="[Doctor_Master].[Avg_Consultation_Time_Min].[All]" dimensionUniqueName="[Doctor_Master]" displayFolder="" count="2" memberValueDatatype="20" unbalanced="0"/>
    <cacheHierarchy uniqueName="[Doctor_Master].[Daily_Capacity]" caption="Daily_Capacity" attribute="1" defaultMemberUniqueName="[Doctor_Master].[Daily_Capacity].[All]" allUniqueName="[Doctor_Master].[Daily_Capacity].[All]" dimensionUniqueName="[Doctor_Master]" displayFolder="" count="2" memberValueDatatype="20" unbalanced="0"/>
    <cacheHierarchy uniqueName="[Doctor_Master].[Status]" caption="Status" attribute="1" defaultMemberUniqueName="[Doctor_Master].[Status].[All]" allUniqueName="[Doctor_Master].[Status].[All]" dimensionUniqueName="[Doctor_Master]" displayFolder="" count="2" memberValueDatatype="130" unbalanced="0"/>
    <cacheHierarchy uniqueName="[Hospital_Master].[Hospital_ID]" caption="Hospital_ID" attribute="1" defaultMemberUniqueName="[Hospital_Master].[Hospital_ID].[All]" allUniqueName="[Hospital_Master].[Hospital_ID].[All]" dimensionUniqueName="[Hospital_Master]" displayFolder="" count="2" memberValueDatatype="130" unbalanced="0"/>
    <cacheHierarchy uniqueName="[Hospital_Master].[Hospital_Name]" caption="Hospital_Name" attribute="1" defaultMemberUniqueName="[Hospital_Master].[Hospital_Name].[All]" allUniqueName="[Hospital_Master].[Hospital_Name].[All]" dimensionUniqueName="[Hospital_Master]" displayFolder="" count="2" memberValueDatatype="130" unbalanced="0"/>
    <cacheHierarchy uniqueName="[Hospital_Master].[City]" caption="City" attribute="1" defaultMemberUniqueName="[Hospital_Master].[City].[All]" allUniqueName="[Hospital_Master].[City].[All]" dimensionUniqueName="[Hospital_Master]" displayFolder="" count="2" memberValueDatatype="130" unbalanced="0"/>
    <cacheHierarchy uniqueName="[Hospital_Master].[District]" caption="District" attribute="1" defaultMemberUniqueName="[Hospital_Master].[District].[All]" allUniqueName="[Hospital_Master].[District].[All]" dimensionUniqueName="[Hospital_Master]" displayFolder="" count="2" memberValueDatatype="130" unbalanced="0"/>
    <cacheHierarchy uniqueName="[Hospital_Master].[Hospital_Type]" caption="Hospital_Type" attribute="1" defaultMemberUniqueName="[Hospital_Master].[Hospital_Type].[All]" allUniqueName="[Hospital_Master].[Hospital_Type].[All]" dimensionUniqueName="[Hospital_Master]" displayFolder="" count="2" memberValueDatatype="130" unbalanced="0"/>
    <cacheHierarchy uniqueName="[Hospital_Master].[Hospital_Manager]" caption="Hospital_Manager" attribute="1" defaultMemberUniqueName="[Hospital_Master].[Hospital_Manager].[All]" allUniqueName="[Hospital_Master].[Hospital_Manager].[All]" dimensionUniqueName="[Hospital_Master]" displayFolder="" count="2" memberValueDatatype="130" unbalanced="0"/>
    <cacheHierarchy uniqueName="[Hospital_Master].[Opening_Date]" caption="Opening_Date" attribute="1" time="1" defaultMemberUniqueName="[Hospital_Master].[Opening_Date].[All]" allUniqueName="[Hospital_Master].[Opening_Date].[All]" dimensionUniqueName="[Hospital_Master]" displayFolder="" count="2" memberValueDatatype="7" unbalanced="0"/>
    <cacheHierarchy uniqueName="[Hospital_Master].[No_of_Doctors]" caption="No_of_Doctors" attribute="1" defaultMemberUniqueName="[Hospital_Master].[No_of_Doctors].[All]" allUniqueName="[Hospital_Master].[No_of_Doctors].[All]" dimensionUniqueName="[Hospital_Master]" displayFolder="" count="2" memberValueDatatype="20" unbalanced="0"/>
    <cacheHierarchy uniqueName="[Hospital_Master].[No_of_Beds]" caption="No_of_Beds" attribute="1" defaultMemberUniqueName="[Hospital_Master].[No_of_Beds].[All]" allUniqueName="[Hospital_Master].[No_of_Beds].[All]" dimensionUniqueName="[Hospital_Master]" displayFolder="" count="2" memberValueDatatype="20" unbalanced="0"/>
    <cacheHierarchy uniqueName="[Hospital_Master].[ICU_Beds]" caption="ICU_Beds" attribute="1" defaultMemberUniqueName="[Hospital_Master].[ICU_Beds].[All]" allUniqueName="[Hospital_Master].[ICU_Beds].[All]" dimensionUniqueName="[Hospital_Master]" displayFolder="" count="2" memberValueDatatype="20" unbalanced="0"/>
    <cacheHierarchy uniqueName="[Hospital_Master].[Emergency_Facility]" caption="Emergency_Facility" attribute="1" defaultMemberUniqueName="[Hospital_Master].[Emergency_Facility].[All]" allUniqueName="[Hospital_Master].[Emergency_Facility].[All]" dimensionUniqueName="[Hospital_Master]" displayFolder="" count="2" memberValueDatatype="130" unbalanced="0"/>
    <cacheHierarchy uniqueName="[Hospital_Master].[Parking]" caption="Parking" attribute="1" defaultMemberUniqueName="[Hospital_Master].[Parking].[All]" allUniqueName="[Hospital_Master].[Parking].[All]" dimensionUniqueName="[Hospital_Master]" displayFolder="" count="2" memberValueDatatype="130" unbalanced="0"/>
    <cacheHierarchy uniqueName="[Hospital_Master].[Monthly_Patient_Target]" caption="Monthly_Patient_Target" attribute="1" defaultMemberUniqueName="[Hospital_Master].[Monthly_Patient_Target].[All]" allUniqueName="[Hospital_Master].[Monthly_Patient_Target].[All]" dimensionUniqueName="[Hospital_Master]" displayFolder="" count="2" memberValueDatatype="20" unbalanced="0"/>
    <cacheHierarchy uniqueName="[Hospital_Master].[Monthly_Operational_Cost_INR]" caption="Monthly_Operational_Cost_INR" attribute="1" defaultMemberUniqueName="[Hospital_Master].[Monthly_Operational_Cost_INR].[All]" allUniqueName="[Hospital_Master].[Monthly_Operational_Cost_INR].[All]" dimensionUniqueName="[Hospital_Master]" displayFolder="" count="2" memberValueDatatype="20" unbalanced="0"/>
    <cacheHierarchy uniqueName="[Hospital_Master].[Average_Occupancy_%]" caption="Average_Occupancy_%" attribute="1" defaultMemberUniqueName="[Hospital_Master].[Average_Occupancy_%].[All]" allUniqueName="[Hospital_Master].[Average_Occupancy_%].[All]" dimensionUniqueName="[Hospital_Master]" displayFolder="" count="2" memberValueDatatype="20" unbalanced="0"/>
    <cacheHierarchy uniqueName="[Hospital_Master].[Accreditation]" caption="Accreditation" attribute="1" defaultMemberUniqueName="[Hospital_Master].[Accreditation].[All]" allUniqueName="[Hospital_Master].[Accreditation].[All]" dimensionUniqueName="[Hospital_Master]" displayFolder="" count="2" memberValueDatatype="130" unbalanced="0"/>
    <cacheHierarchy uniqueName="[Hospital_Master].[Status]" caption="Status" attribute="1" defaultMemberUniqueName="[Hospital_Master].[Status].[All]" allUniqueName="[Hospital_Master].[Status].[All]" dimensionUniqueName="[Hospital_Master]" displayFolder="" count="2" memberValueDatatype="130" unbalanced="0"/>
    <cacheHierarchy uniqueName="[Measures].[__XL_Count Appointment_Transactions]" caption="__XL_Count Appointment_Transactions" measure="1" displayFolder="" measureGroup="Appointment_Transactions" count="0" hidden="1"/>
    <cacheHierarchy uniqueName="[Measures].[__XL_Count Hospital_Master]" caption="__XL_Count Hospital_Master" measure="1" displayFolder="" measureGroup="Hospital_Master" count="0" hidden="1"/>
    <cacheHierarchy uniqueName="[Measures].[__XL_Count Doctor_Master]" caption="__XL_Count Doctor_Master" measure="1" displayFolder="" measureGroup="Doctor_Master" count="0" hidden="1"/>
    <cacheHierarchy uniqueName="[Measures].[__XL_Count Department_Master]" caption="__XL_Count Department_Master" measure="1" displayFolder="" measureGroup="Department_Master" count="0" hidden="1"/>
    <cacheHierarchy uniqueName="[Measures].[__No measures defined]" caption="__No measures defined" measure="1" displayFolder="" count="0" hidden="1"/>
    <cacheHierarchy uniqueName="[Measures].[Count of Appointment_ID]" caption="Count of Appointment_ID" measure="1" displayFolder="" measureGroup="Appointment_Transactions" count="0" hidden="1">
      <extLst>
        <ext xmlns:x15="http://schemas.microsoft.com/office/spreadsheetml/2010/11/main" uri="{B97F6D7D-B522-45F9-BDA1-12C45D357490}">
          <x15:cacheHierarchy aggregatedColumn="0"/>
        </ext>
      </extLst>
    </cacheHierarchy>
    <cacheHierarchy uniqueName="[Measures].[Sum of Waiting_Time_Minutes]" caption="Sum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Average of Waiting_Time_Minutes]" caption="Average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Count of Appointment_Status]" caption="Count of Appointment_Status" measure="1" displayFolder="" measureGroup="Appointment_Transactions" count="0" hidden="1">
      <extLst>
        <ext xmlns:x15="http://schemas.microsoft.com/office/spreadsheetml/2010/11/main" uri="{B97F6D7D-B522-45F9-BDA1-12C45D357490}">
          <x15:cacheHierarchy aggregatedColumn="16"/>
        </ext>
      </extLst>
    </cacheHierarchy>
    <cacheHierarchy uniqueName="[Measures].[Sum of Patient_Rating]" caption="Sum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Average of Patient_Rating]" caption="Average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Sum of Appointment_Fee]" caption="Sum of Appointment_Fee" measure="1" displayFolder="" measureGroup="Appointment_Transaction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onsultation_Duration_Minutes]" caption="Sum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y uniqueName="[Measures].[Average of Consultation_Duration_Minutes]" caption="Average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ies>
  <kpis count="0"/>
  <dimensions count="5">
    <dimension name="Appointment_Transactions" uniqueName="[Appointment_Transactions]" caption="Appointment_Transactions"/>
    <dimension name="Department_Master" uniqueName="[Department_Master]" caption="Department_Master"/>
    <dimension name="Doctor_Master" uniqueName="[Doctor_Master]" caption="Doctor_Master"/>
    <dimension name="Hospital_Master" uniqueName="[Hospital_Master]" caption="Hospital_Master"/>
    <dimension measure="1" name="Measures" uniqueName="[Measures]" caption="Measures"/>
  </dimensions>
  <measureGroups count="4">
    <measureGroup name="Appointment_Transactions" caption="Appointment_Transactions"/>
    <measureGroup name="Department_Master" caption="Department_Master"/>
    <measureGroup name="Doctor_Master" caption="Doctor_Master"/>
    <measureGroup name="Hospital_Master" caption="Hospital_Master"/>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2.791487615737" backgroundQuery="1" createdVersion="8" refreshedVersion="8" minRefreshableVersion="3" recordCount="0" supportSubquery="1" supportAdvancedDrill="1" xr:uid="{FD9BDB89-065A-4595-A57D-8F8FC86A81E3}">
  <cacheSource type="external" connectionId="6"/>
  <cacheFields count="3">
    <cacheField name="[Appointment_Transactions].[Department].[Department]" caption="Department" numFmtId="0" hierarchy="12" level="1">
      <sharedItems count="10">
        <s v="Cardiology"/>
        <s v="Dermatology"/>
        <s v="ENT"/>
        <s v="General Medicine"/>
        <s v="Gynecology"/>
        <s v="Neurology"/>
        <s v="Ophthalmology"/>
        <s v="Orthopedics"/>
        <s v="Pediatrics"/>
        <s v="Radiology"/>
      </sharedItems>
    </cacheField>
    <cacheField name="[Measures].[Average of Consultation_Duration_Minutes]" caption="Average of Consultation_Duration_Minutes" numFmtId="0" hierarchy="80" level="32767"/>
    <cacheField name="[Appointment_Transactions].[Hospital_Name].[Hospital_Name]" caption="Hospital_Name" numFmtId="0" hierarchy="7" level="1">
      <sharedItems containsSemiMixedTypes="0" containsNonDate="0" containsString="0"/>
    </cacheField>
  </cacheFields>
  <cacheHierarchies count="81">
    <cacheHierarchy uniqueName="[Appointment_Transactions].[Appointment_ID]" caption="Appointment_ID" attribute="1" defaultMemberUniqueName="[Appointment_Transactions].[Appointment_ID].[All]" allUniqueName="[Appointment_Transactions].[Appointment_ID].[All]" dimensionUniqueName="[Appointment_Transactions]" displayFolder="" count="0" memberValueDatatype="130" unbalanced="0"/>
    <cacheHierarchy uniqueName="[Appointment_Transactions].[Appointment_Date]" caption="Appointment_Date" attribute="1" time="1" defaultMemberUniqueName="[Appointment_Transactions].[Appointment_Date].[All]" allUniqueName="[Appointment_Transactions].[Appointment_Date].[All]" dimensionUniqueName="[Appointment_Transactions]" displayFolder="" count="0" memberValueDatatype="7" unbalanced="0"/>
    <cacheHierarchy uniqueName="[Appointment_Transactions].[Appointment_Time]" caption="Appointment_Time" attribute="1" time="1" defaultMemberUniqueName="[Appointment_Transactions].[Appointment_Time].[All]" allUniqueName="[Appointment_Transactions].[Appointment_Time].[All]" dimensionUniqueName="[Appointment_Transactions]" displayFolder="" count="0" memberValueDatatype="7" unbalanced="0"/>
    <cacheHierarchy uniqueName="[Appointment_Transactions].[Month]" caption="Month" attribute="1" defaultMemberUniqueName="[Appointment_Transactions].[Month].[All]" allUniqueName="[Appointment_Transactions].[Month].[All]" dimensionUniqueName="[Appointment_Transactions]" displayFolder="" count="0" memberValueDatatype="130" unbalanced="0"/>
    <cacheHierarchy uniqueName="[Appointment_Transactions].[Quarter]" caption="Quarter" attribute="1" defaultMemberUniqueName="[Appointment_Transactions].[Quarter].[All]" allUniqueName="[Appointment_Transactions].[Quarter].[All]" dimensionUniqueName="[Appointment_Transactions]" displayFolder="" count="0" memberValueDatatype="130" unbalanced="0"/>
    <cacheHierarchy uniqueName="[Appointment_Transactions].[Weekday]" caption="Weekday" attribute="1" defaultMemberUniqueName="[Appointment_Transactions].[Weekday].[All]" allUniqueName="[Appointment_Transactions].[Weekday].[All]" dimensionUniqueName="[Appointment_Transactions]" displayFolder="" count="0" memberValueDatatype="130" unbalanced="0"/>
    <cacheHierarchy uniqueName="[Appointment_Transactions].[Hospital_ID]" caption="Hospital_ID" attribute="1" defaultMemberUniqueName="[Appointment_Transactions].[Hospital_ID].[All]" allUniqueName="[Appointment_Transactions].[Hospital_ID].[All]" dimensionUniqueName="[Appointment_Transactions]" displayFolder="" count="0" memberValueDatatype="130" unbalanced="0"/>
    <cacheHierarchy uniqueName="[Appointment_Transactions].[Hospital_Name]" caption="Hospital_Name" attribute="1" defaultMemberUniqueName="[Appointment_Transactions].[Hospital_Name].[All]" allUniqueName="[Appointment_Transactions].[Hospital_Name].[All]" dimensionUniqueName="[Appointment_Transactions]" displayFolder="" count="2" memberValueDatatype="130" unbalanced="0">
      <fieldsUsage count="2">
        <fieldUsage x="-1"/>
        <fieldUsage x="2"/>
      </fieldsUsage>
    </cacheHierarchy>
    <cacheHierarchy uniqueName="[Appointment_Transactions].[Patient_ID]" caption="Patient_ID" attribute="1" defaultMemberUniqueName="[Appointment_Transactions].[Patient_ID].[All]" allUniqueName="[Appointment_Transactions].[Patient_ID].[All]" dimensionUniqueName="[Appointment_Transactions]" displayFolder="" count="0" memberValueDatatype="130" unbalanced="0"/>
    <cacheHierarchy uniqueName="[Appointment_Transactions].[Patient_Name]" caption="Patient_Name" attribute="1" defaultMemberUniqueName="[Appointment_Transactions].[Patient_Name].[All]" allUniqueName="[Appointment_Transactions].[Patient_Name].[All]" dimensionUniqueName="[Appointment_Transactions]" displayFolder="" count="0" memberValueDatatype="130" unbalanced="0"/>
    <cacheHierarchy uniqueName="[Appointment_Transactions].[Gender]" caption="Gender" attribute="1" defaultMemberUniqueName="[Appointment_Transactions].[Gender].[All]" allUniqueName="[Appointment_Transactions].[Gender].[All]" dimensionUniqueName="[Appointment_Transactions]" displayFolder="" count="0" memberValueDatatype="130" unbalanced="0"/>
    <cacheHierarchy uniqueName="[Appointment_Transactions].[Age]" caption="Age" attribute="1" defaultMemberUniqueName="[Appointment_Transactions].[Age].[All]" allUniqueName="[Appointment_Transactions].[Age].[All]" dimensionUniqueName="[Appointment_Transactions]" displayFolder="" count="0" memberValueDatatype="20" unbalanced="0"/>
    <cacheHierarchy uniqueName="[Appointment_Transactions].[Department]" caption="Department" attribute="1" defaultMemberUniqueName="[Appointment_Transactions].[Department].[All]" allUniqueName="[Appointment_Transactions].[Department].[All]" dimensionUniqueName="[Appointment_Transactions]" displayFolder="" count="2" memberValueDatatype="130" unbalanced="0">
      <fieldsUsage count="2">
        <fieldUsage x="-1"/>
        <fieldUsage x="0"/>
      </fieldsUsage>
    </cacheHierarchy>
    <cacheHierarchy uniqueName="[Appointment_Transactions].[Doctor_ID]" caption="Doctor_ID" attribute="1" defaultMemberUniqueName="[Appointment_Transactions].[Doctor_ID].[All]" allUniqueName="[Appointment_Transactions].[Doctor_ID].[All]" dimensionUniqueName="[Appointment_Transactions]" displayFolder="" count="0" memberValueDatatype="130" unbalanced="0"/>
    <cacheHierarchy uniqueName="[Appointment_Transactions].[Doctor_Name]" caption="Doctor_Name" attribute="1" defaultMemberUniqueName="[Appointment_Transactions].[Doctor_Name].[All]" allUniqueName="[Appointment_Transactions].[Doctor_Name].[All]" dimensionUniqueName="[Appointment_Transactions]" displayFolder="" count="0" memberValueDatatype="130" unbalanced="0"/>
    <cacheHierarchy uniqueName="[Appointment_Transactions].[Consultation_Type]" caption="Consultation_Type" attribute="1" defaultMemberUniqueName="[Appointment_Transactions].[Consultation_Type].[All]" allUniqueName="[Appointment_Transactions].[Consultation_Type].[All]" dimensionUniqueName="[Appointment_Transactions]" displayFolder="" count="0" memberValueDatatype="130" unbalanced="0"/>
    <cacheHierarchy uniqueName="[Appointment_Transactions].[Appointment_Status]" caption="Appointment_Status" attribute="1" defaultMemberUniqueName="[Appointment_Transactions].[Appointment_Status].[All]" allUniqueName="[Appointment_Transactions].[Appointment_Status].[All]" dimensionUniqueName="[Appointment_Transactions]" displayFolder="" count="0" memberValueDatatype="130" unbalanced="0"/>
    <cacheHierarchy uniqueName="[Appointment_Transactions].[Waiting_Time_Minutes]" caption="Waiting_Time_Minutes" attribute="1" defaultMemberUniqueName="[Appointment_Transactions].[Waiting_Time_Minutes].[All]" allUniqueName="[Appointment_Transactions].[Waiting_Time_Minutes].[All]" dimensionUniqueName="[Appointment_Transactions]" displayFolder="" count="0" memberValueDatatype="20" unbalanced="0"/>
    <cacheHierarchy uniqueName="[Appointment_Transactions].[Consultation_Duration_Minutes]" caption="Consultation_Duration_Minutes" attribute="1" defaultMemberUniqueName="[Appointment_Transactions].[Consultation_Duration_Minutes].[All]" allUniqueName="[Appointment_Transactions].[Consultation_Duration_Minutes].[All]" dimensionUniqueName="[Appointment_Transactions]" displayFolder="" count="0" memberValueDatatype="20" unbalanced="0"/>
    <cacheHierarchy uniqueName="[Appointment_Transactions].[Appointment_Fee]" caption="Appointment_Fee" attribute="1" defaultMemberUniqueName="[Appointment_Transactions].[Appointment_Fee].[All]" allUniqueName="[Appointment_Transactions].[Appointment_Fee].[All]" dimensionUniqueName="[Appointment_Transactions]" displayFolder="" count="0" memberValueDatatype="20" unbalanced="0"/>
    <cacheHierarchy uniqueName="[Appointment_Transactions].[Insurance]" caption="Insurance" attribute="1" defaultMemberUniqueName="[Appointment_Transactions].[Insurance].[All]" allUniqueName="[Appointment_Transactions].[Insurance].[All]" dimensionUniqueName="[Appointment_Transactions]" displayFolder="" count="0" memberValueDatatype="130" unbalanced="0"/>
    <cacheHierarchy uniqueName="[Appointment_Transactions].[Payment_Mode]" caption="Payment_Mode" attribute="1" defaultMemberUniqueName="[Appointment_Transactions].[Payment_Mode].[All]" allUniqueName="[Appointment_Transactions].[Payment_Mode].[All]" dimensionUniqueName="[Appointment_Transactions]" displayFolder="" count="0" memberValueDatatype="130" unbalanced="0"/>
    <cacheHierarchy uniqueName="[Appointment_Transactions].[Patient_Rating]" caption="Patient_Rating" attribute="1" defaultMemberUniqueName="[Appointment_Transactions].[Patient_Rating].[All]" allUniqueName="[Appointment_Transactions].[Patient_Rating].[All]" dimensionUniqueName="[Appointment_Transactions]" displayFolder="" count="0" memberValueDatatype="20" unbalanced="0"/>
    <cacheHierarchy uniqueName="[Appointment_Transactions].[Follow_Up]" caption="Follow_Up" attribute="1" defaultMemberUniqueName="[Appointment_Transactions].[Follow_Up].[All]" allUniqueName="[Appointment_Transactions].[Follow_Up].[All]" dimensionUniqueName="[Appointment_Transactions]" displayFolder="" count="0" memberValueDatatype="130" unbalanced="0"/>
    <cacheHierarchy uniqueName="[Appointment_Transactions].[Diagnosis_Category]" caption="Diagnosis_Category" attribute="1" defaultMemberUniqueName="[Appointment_Transactions].[Diagnosis_Category].[All]" allUniqueName="[Appointment_Transactions].[Diagnosis_Category].[All]" dimensionUniqueName="[Appointment_Transactions]" displayFolder="" count="0" memberValueDatatype="130" unbalanced="0"/>
    <cacheHierarchy uniqueName="[Appointment_Transactions].[Doctor_full_name]" caption="Doctor_full_name" attribute="1" defaultMemberUniqueName="[Appointment_Transactions].[Doctor_full_name].[All]" allUniqueName="[Appointment_Transactions].[Doctor_full_name].[All]" dimensionUniqueName="[Appointment_Transactions]" displayFolder="" count="0" memberValueDatatype="13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Head_of_Department]" caption="Head_of_Department" attribute="1" defaultMemberUniqueName="[Department_Master].[Head_of_Department].[All]" allUniqueName="[Department_Master].[Head_of_Department].[All]" dimensionUniqueName="[Department_Master]" displayFolder="" count="0" memberValueDatatype="130" unbalanced="0"/>
    <cacheHierarchy uniqueName="[Department_Master].[No_of_Doctors]" caption="No_of_Doctors" attribute="1" defaultMemberUniqueName="[Department_Master].[No_of_Doctors].[All]" allUniqueName="[Department_Master].[No_of_Doctors].[All]" dimensionUniqueName="[Department_Master]" displayFolder="" count="0" memberValueDatatype="20" unbalanced="0"/>
    <cacheHierarchy uniqueName="[Department_Master].[Average_Consultation_Time_Min]" caption="Average_Consultation_Time_Min" attribute="1" defaultMemberUniqueName="[Department_Master].[Average_Consultation_Time_Min].[All]" allUniqueName="[Department_Master].[Average_Consultation_Time_Min].[All]" dimensionUniqueName="[Department_Master]" displayFolder="" count="0" memberValueDatatype="20" unbalanced="0"/>
    <cacheHierarchy uniqueName="[Department_Master].[Daily_Patient_Capacity]" caption="Daily_Patient_Capacity" attribute="1" defaultMemberUniqueName="[Department_Master].[Daily_Patient_Capacity].[All]" allUniqueName="[Department_Master].[Daily_Patient_Capacity].[All]" dimensionUniqueName="[Department_Master]" displayFolder="" count="0" memberValueDatatype="20" unbalanced="0"/>
    <cacheHierarchy uniqueName="[Department_Master].[Average_Consultation_Fee_INR]" caption="Average_Consultation_Fee_INR" attribute="1" defaultMemberUniqueName="[Department_Master].[Average_Consultation_Fee_INR].[All]" allUniqueName="[Department_Master].[Average_Consultation_Fee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Common_Treatments]" caption="Common_Treatments" attribute="1" defaultMemberUniqueName="[Department_Master].[Common_Treatments].[All]" allUniqueName="[Department_Master].[Common_Treatments].[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Doctor_Master].[Doctor_ID]" caption="Doctor_ID" attribute="1" defaultMemberUniqueName="[Doctor_Master].[Doctor_ID].[All]" allUniqueName="[Doctor_Master].[Doctor_ID].[All]" dimensionUniqueName="[Doctor_Master]" displayFolder="" count="0" memberValueDatatype="130" unbalanced="0"/>
    <cacheHierarchy uniqueName="[Doctor_Master].[Doctor_Name]" caption="Doctor_Name" attribute="1" defaultMemberUniqueName="[Doctor_Master].[Doctor_Name].[All]" allUniqueName="[Doctor_Master].[Doctor_Name].[All]" dimensionUniqueName="[Doctor_Master]" displayFolder="" count="0" memberValueDatatype="130" unbalanced="0"/>
    <cacheHierarchy uniqueName="[Doctor_Master].[Department]" caption="Department" attribute="1" defaultMemberUniqueName="[Doctor_Master].[Department].[All]" allUniqueName="[Doctor_Master].[Department].[All]" dimensionUniqueName="[Doctor_Master]" displayFolder="" count="0" memberValueDatatype="130" unbalanced="0"/>
    <cacheHierarchy uniqueName="[Doctor_Master].[Specialization]" caption="Specialization" attribute="1" defaultMemberUniqueName="[Doctor_Master].[Specialization].[All]" allUniqueName="[Doctor_Master].[Specialization].[All]" dimensionUniqueName="[Doctor_Master]" displayFolder="" count="0" memberValueDatatype="130" unbalanced="0"/>
    <cacheHierarchy uniqueName="[Doctor_Master].[Qualification]" caption="Qualification" attribute="1" defaultMemberUniqueName="[Doctor_Master].[Qualification].[All]" allUniqueName="[Doctor_Master].[Qualification].[All]" dimensionUniqueName="[Doctor_Master]" displayFolder="" count="0" memberValueDatatype="130" unbalanced="0"/>
    <cacheHierarchy uniqueName="[Doctor_Master].[Experience_Years]" caption="Experience_Years" attribute="1" defaultMemberUniqueName="[Doctor_Master].[Experience_Years].[All]" allUniqueName="[Doctor_Master].[Experience_Years].[All]" dimensionUniqueName="[Doctor_Master]" displayFolder="" count="0" memberValueDatatype="20" unbalanced="0"/>
    <cacheHierarchy uniqueName="[Doctor_Master].[Consultation_Fee_INR]" caption="Consultation_Fee_INR" attribute="1" defaultMemberUniqueName="[Doctor_Master].[Consultation_Fee_INR].[All]" allUniqueName="[Doctor_Master].[Consultation_Fee_INR].[All]" dimensionUniqueName="[Doctor_Master]" displayFolder="" count="0" memberValueDatatype="20" unbalanced="0"/>
    <cacheHierarchy uniqueName="[Doctor_Master].[Hospital_ID]" caption="Hospital_ID" attribute="1" defaultMemberUniqueName="[Doctor_Master].[Hospital_ID].[All]" allUniqueName="[Doctor_Master].[Hospital_ID].[All]" dimensionUniqueName="[Doctor_Master]" displayFolder="" count="0" memberValueDatatype="130" unbalanced="0"/>
    <cacheHierarchy uniqueName="[Doctor_Master].[Hospital_Name]" caption="Hospital_Name" attribute="1" defaultMemberUniqueName="[Doctor_Master].[Hospital_Name].[All]" allUniqueName="[Doctor_Master].[Hospital_Name].[All]" dimensionUniqueName="[Doctor_Master]" displayFolder="" count="0" memberValueDatatype="130" unbalanced="0"/>
    <cacheHierarchy uniqueName="[Doctor_Master].[Availability]" caption="Availability" attribute="1" defaultMemberUniqueName="[Doctor_Master].[Availability].[All]" allUniqueName="[Doctor_Master].[Availability].[All]" dimensionUniqueName="[Doctor_Master]" displayFolder="" count="0" memberValueDatatype="130" unbalanced="0"/>
    <cacheHierarchy uniqueName="[Doctor_Master].[Shift]" caption="Shift" attribute="1" defaultMemberUniqueName="[Doctor_Master].[Shift].[All]" allUniqueName="[Doctor_Master].[Shift].[All]" dimensionUniqueName="[Doctor_Master]" displayFolder="" count="0" memberValueDatatype="130" unbalanced="0"/>
    <cacheHierarchy uniqueName="[Doctor_Master].[Avg_Consultation_Time_Min]" caption="Avg_Consultation_Time_Min" attribute="1" defaultMemberUniqueName="[Doctor_Master].[Avg_Consultation_Time_Min].[All]" allUniqueName="[Doctor_Master].[Avg_Consultation_Time_Min].[All]" dimensionUniqueName="[Doctor_Master]" displayFolder="" count="0" memberValueDatatype="20" unbalanced="0"/>
    <cacheHierarchy uniqueName="[Doctor_Master].[Daily_Capacity]" caption="Daily_Capacity" attribute="1" defaultMemberUniqueName="[Doctor_Master].[Daily_Capacity].[All]" allUniqueName="[Doctor_Master].[Daily_Capacity].[All]" dimensionUniqueName="[Doctor_Master]" displayFolder="" count="0" memberValueDatatype="20" unbalanced="0"/>
    <cacheHierarchy uniqueName="[Doctor_Master].[Status]" caption="Status" attribute="1" defaultMemberUniqueName="[Doctor_Master].[Status].[All]" allUniqueName="[Doctor_Master].[Status].[All]" dimensionUniqueName="[Doctor_Master]" displayFolder="" count="0" memberValueDatatype="130" unbalanced="0"/>
    <cacheHierarchy uniqueName="[Hospital_Master].[Hospital_ID]" caption="Hospital_ID" attribute="1" defaultMemberUniqueName="[Hospital_Master].[Hospital_ID].[All]" allUniqueName="[Hospital_Master].[Hospital_ID].[All]" dimensionUniqueName="[Hospital_Master]" displayFolder="" count="0" memberValueDatatype="130" unbalanced="0"/>
    <cacheHierarchy uniqueName="[Hospital_Master].[Hospital_Name]" caption="Hospital_Name" attribute="1" defaultMemberUniqueName="[Hospital_Master].[Hospital_Name].[All]" allUniqueName="[Hospital_Master].[Hospital_Name].[All]" dimensionUniqueName="[Hospital_Master]" displayFolder="" count="0" memberValueDatatype="130" unbalanced="0"/>
    <cacheHierarchy uniqueName="[Hospital_Master].[City]" caption="City" attribute="1" defaultMemberUniqueName="[Hospital_Master].[City].[All]" allUniqueName="[Hospital_Master].[City].[All]" dimensionUniqueName="[Hospital_Master]" displayFolder="" count="0" memberValueDatatype="130" unbalanced="0"/>
    <cacheHierarchy uniqueName="[Hospital_Master].[District]" caption="District" attribute="1" defaultMemberUniqueName="[Hospital_Master].[District].[All]" allUniqueName="[Hospital_Master].[District].[All]" dimensionUniqueName="[Hospital_Master]" displayFolder="" count="0" memberValueDatatype="130" unbalanced="0"/>
    <cacheHierarchy uniqueName="[Hospital_Master].[Hospital_Type]" caption="Hospital_Type" attribute="1" defaultMemberUniqueName="[Hospital_Master].[Hospital_Type].[All]" allUniqueName="[Hospital_Master].[Hospital_Type].[All]" dimensionUniqueName="[Hospital_Master]" displayFolder="" count="0" memberValueDatatype="130" unbalanced="0"/>
    <cacheHierarchy uniqueName="[Hospital_Master].[Hospital_Manager]" caption="Hospital_Manager" attribute="1" defaultMemberUniqueName="[Hospital_Master].[Hospital_Manager].[All]" allUniqueName="[Hospital_Master].[Hospital_Manager].[All]" dimensionUniqueName="[Hospital_Master]" displayFolder="" count="0" memberValueDatatype="130" unbalanced="0"/>
    <cacheHierarchy uniqueName="[Hospital_Master].[Opening_Date]" caption="Opening_Date" attribute="1" time="1" defaultMemberUniqueName="[Hospital_Master].[Opening_Date].[All]" allUniqueName="[Hospital_Master].[Opening_Date].[All]" dimensionUniqueName="[Hospital_Master]" displayFolder="" count="0" memberValueDatatype="7" unbalanced="0"/>
    <cacheHierarchy uniqueName="[Hospital_Master].[No_of_Doctors]" caption="No_of_Doctors" attribute="1" defaultMemberUniqueName="[Hospital_Master].[No_of_Doctors].[All]" allUniqueName="[Hospital_Master].[No_of_Doctors].[All]" dimensionUniqueName="[Hospital_Master]" displayFolder="" count="0" memberValueDatatype="20" unbalanced="0"/>
    <cacheHierarchy uniqueName="[Hospital_Master].[No_of_Beds]" caption="No_of_Beds" attribute="1" defaultMemberUniqueName="[Hospital_Master].[No_of_Beds].[All]" allUniqueName="[Hospital_Master].[No_of_Beds].[All]" dimensionUniqueName="[Hospital_Master]" displayFolder="" count="0" memberValueDatatype="20" unbalanced="0"/>
    <cacheHierarchy uniqueName="[Hospital_Master].[ICU_Beds]" caption="ICU_Beds" attribute="1" defaultMemberUniqueName="[Hospital_Master].[ICU_Beds].[All]" allUniqueName="[Hospital_Master].[ICU_Beds].[All]" dimensionUniqueName="[Hospital_Master]" displayFolder="" count="0" memberValueDatatype="20" unbalanced="0"/>
    <cacheHierarchy uniqueName="[Hospital_Master].[Emergency_Facility]" caption="Emergency_Facility" attribute="1" defaultMemberUniqueName="[Hospital_Master].[Emergency_Facility].[All]" allUniqueName="[Hospital_Master].[Emergency_Facility].[All]" dimensionUniqueName="[Hospital_Master]" displayFolder="" count="0" memberValueDatatype="130" unbalanced="0"/>
    <cacheHierarchy uniqueName="[Hospital_Master].[Parking]" caption="Parking" attribute="1" defaultMemberUniqueName="[Hospital_Master].[Parking].[All]" allUniqueName="[Hospital_Master].[Parking].[All]" dimensionUniqueName="[Hospital_Master]" displayFolder="" count="0" memberValueDatatype="130" unbalanced="0"/>
    <cacheHierarchy uniqueName="[Hospital_Master].[Monthly_Patient_Target]" caption="Monthly_Patient_Target" attribute="1" defaultMemberUniqueName="[Hospital_Master].[Monthly_Patient_Target].[All]" allUniqueName="[Hospital_Master].[Monthly_Patient_Target].[All]" dimensionUniqueName="[Hospital_Master]" displayFolder="" count="0" memberValueDatatype="20" unbalanced="0"/>
    <cacheHierarchy uniqueName="[Hospital_Master].[Monthly_Operational_Cost_INR]" caption="Monthly_Operational_Cost_INR" attribute="1" defaultMemberUniqueName="[Hospital_Master].[Monthly_Operational_Cost_INR].[All]" allUniqueName="[Hospital_Master].[Monthly_Operational_Cost_INR].[All]" dimensionUniqueName="[Hospital_Master]" displayFolder="" count="0" memberValueDatatype="20" unbalanced="0"/>
    <cacheHierarchy uniqueName="[Hospital_Master].[Average_Occupancy_%]" caption="Average_Occupancy_%" attribute="1" defaultMemberUniqueName="[Hospital_Master].[Average_Occupancy_%].[All]" allUniqueName="[Hospital_Master].[Average_Occupancy_%].[All]" dimensionUniqueName="[Hospital_Master]" displayFolder="" count="0" memberValueDatatype="20" unbalanced="0"/>
    <cacheHierarchy uniqueName="[Hospital_Master].[Accreditation]" caption="Accreditation" attribute="1" defaultMemberUniqueName="[Hospital_Master].[Accreditation].[All]" allUniqueName="[Hospital_Master].[Accreditation].[All]" dimensionUniqueName="[Hospital_Master]" displayFolder="" count="0" memberValueDatatype="130" unbalanced="0"/>
    <cacheHierarchy uniqueName="[Hospital_Master].[Status]" caption="Status" attribute="1" defaultMemberUniqueName="[Hospital_Master].[Status].[All]" allUniqueName="[Hospital_Master].[Status].[All]" dimensionUniqueName="[Hospital_Master]" displayFolder="" count="0" memberValueDatatype="130" unbalanced="0"/>
    <cacheHierarchy uniqueName="[Measures].[__XL_Count Appointment_Transactions]" caption="__XL_Count Appointment_Transactions" measure="1" displayFolder="" measureGroup="Appointment_Transactions" count="0" hidden="1"/>
    <cacheHierarchy uniqueName="[Measures].[__XL_Count Hospital_Master]" caption="__XL_Count Hospital_Master" measure="1" displayFolder="" measureGroup="Hospital_Master" count="0" hidden="1"/>
    <cacheHierarchy uniqueName="[Measures].[__XL_Count Doctor_Master]" caption="__XL_Count Doctor_Master" measure="1" displayFolder="" measureGroup="Doctor_Master" count="0" hidden="1"/>
    <cacheHierarchy uniqueName="[Measures].[__XL_Count Department_Master]" caption="__XL_Count Department_Master" measure="1" displayFolder="" measureGroup="Department_Master" count="0" hidden="1"/>
    <cacheHierarchy uniqueName="[Measures].[__No measures defined]" caption="__No measures defined" measure="1" displayFolder="" count="0" hidden="1"/>
    <cacheHierarchy uniqueName="[Measures].[Count of Appointment_ID]" caption="Count of Appointment_ID" measure="1" displayFolder="" measureGroup="Appointment_Transactions" count="0" hidden="1">
      <extLst>
        <ext xmlns:x15="http://schemas.microsoft.com/office/spreadsheetml/2010/11/main" uri="{B97F6D7D-B522-45F9-BDA1-12C45D357490}">
          <x15:cacheHierarchy aggregatedColumn="0"/>
        </ext>
      </extLst>
    </cacheHierarchy>
    <cacheHierarchy uniqueName="[Measures].[Sum of Waiting_Time_Minutes]" caption="Sum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Average of Waiting_Time_Minutes]" caption="Average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Count of Appointment_Status]" caption="Count of Appointment_Status" measure="1" displayFolder="" measureGroup="Appointment_Transactions" count="0" hidden="1">
      <extLst>
        <ext xmlns:x15="http://schemas.microsoft.com/office/spreadsheetml/2010/11/main" uri="{B97F6D7D-B522-45F9-BDA1-12C45D357490}">
          <x15:cacheHierarchy aggregatedColumn="16"/>
        </ext>
      </extLst>
    </cacheHierarchy>
    <cacheHierarchy uniqueName="[Measures].[Sum of Patient_Rating]" caption="Sum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Average of Patient_Rating]" caption="Average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Sum of Appointment_Fee]" caption="Sum of Appointment_Fee" measure="1" displayFolder="" measureGroup="Appointment_Transactions" count="0" hidden="1">
      <extLst>
        <ext xmlns:x15="http://schemas.microsoft.com/office/spreadsheetml/2010/11/main" uri="{B97F6D7D-B522-45F9-BDA1-12C45D357490}">
          <x15:cacheHierarchy aggregatedColumn="19"/>
        </ext>
      </extLst>
    </cacheHierarchy>
    <cacheHierarchy uniqueName="[Measures].[Sum of Consultation_Duration_Minutes]" caption="Sum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y uniqueName="[Measures].[Average of Consultation_Duration_Minutes]" caption="Average of Consultation_Duration_Minutes" measure="1" displayFolder="" measureGroup="Appointment_Transactions"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5">
    <dimension name="Appointment_Transactions" uniqueName="[Appointment_Transactions]" caption="Appointment_Transactions"/>
    <dimension name="Department_Master" uniqueName="[Department_Master]" caption="Department_Master"/>
    <dimension name="Doctor_Master" uniqueName="[Doctor_Master]" caption="Doctor_Master"/>
    <dimension name="Hospital_Master" uniqueName="[Hospital_Master]" caption="Hospital_Master"/>
    <dimension measure="1" name="Measures" uniqueName="[Measures]" caption="Measures"/>
  </dimensions>
  <measureGroups count="4">
    <measureGroup name="Appointment_Transactions" caption="Appointment_Transactions"/>
    <measureGroup name="Department_Master" caption="Department_Master"/>
    <measureGroup name="Doctor_Master" caption="Doctor_Master"/>
    <measureGroup name="Hospital_Master" caption="Hospital_Master"/>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2.791487962961" backgroundQuery="1" createdVersion="8" refreshedVersion="8" minRefreshableVersion="3" recordCount="0" supportSubquery="1" supportAdvancedDrill="1" xr:uid="{C6420209-EFFC-417C-A377-26F6A2ABDF74}">
  <cacheSource type="external" connectionId="6"/>
  <cacheFields count="3">
    <cacheField name="[Appointment_Transactions].[Department].[Department]" caption="Department" numFmtId="0" hierarchy="12" level="1">
      <sharedItems count="10">
        <s v="Cardiology"/>
        <s v="Dermatology"/>
        <s v="ENT"/>
        <s v="General Medicine"/>
        <s v="Gynecology"/>
        <s v="Neurology"/>
        <s v="Ophthalmology"/>
        <s v="Orthopedics"/>
        <s v="Pediatrics"/>
        <s v="Radiology"/>
      </sharedItems>
    </cacheField>
    <cacheField name="[Measures].[Average of Waiting_Time_Minutes]" caption="Average of Waiting_Time_Minutes" numFmtId="0" hierarchy="74" level="32767"/>
    <cacheField name="[Appointment_Transactions].[Hospital_Name].[Hospital_Name]" caption="Hospital_Name" numFmtId="0" hierarchy="7" level="1">
      <sharedItems containsSemiMixedTypes="0" containsNonDate="0" containsString="0"/>
    </cacheField>
  </cacheFields>
  <cacheHierarchies count="81">
    <cacheHierarchy uniqueName="[Appointment_Transactions].[Appointment_ID]" caption="Appointment_ID" attribute="1" defaultMemberUniqueName="[Appointment_Transactions].[Appointment_ID].[All]" allUniqueName="[Appointment_Transactions].[Appointment_ID].[All]" dimensionUniqueName="[Appointment_Transactions]" displayFolder="" count="0" memberValueDatatype="130" unbalanced="0"/>
    <cacheHierarchy uniqueName="[Appointment_Transactions].[Appointment_Date]" caption="Appointment_Date" attribute="1" time="1" defaultMemberUniqueName="[Appointment_Transactions].[Appointment_Date].[All]" allUniqueName="[Appointment_Transactions].[Appointment_Date].[All]" dimensionUniqueName="[Appointment_Transactions]" displayFolder="" count="0" memberValueDatatype="7" unbalanced="0"/>
    <cacheHierarchy uniqueName="[Appointment_Transactions].[Appointment_Time]" caption="Appointment_Time" attribute="1" time="1" defaultMemberUniqueName="[Appointment_Transactions].[Appointment_Time].[All]" allUniqueName="[Appointment_Transactions].[Appointment_Time].[All]" dimensionUniqueName="[Appointment_Transactions]" displayFolder="" count="0" memberValueDatatype="7" unbalanced="0"/>
    <cacheHierarchy uniqueName="[Appointment_Transactions].[Month]" caption="Month" attribute="1" defaultMemberUniqueName="[Appointment_Transactions].[Month].[All]" allUniqueName="[Appointment_Transactions].[Month].[All]" dimensionUniqueName="[Appointment_Transactions]" displayFolder="" count="2" memberValueDatatype="130" unbalanced="0"/>
    <cacheHierarchy uniqueName="[Appointment_Transactions].[Quarter]" caption="Quarter" attribute="1" defaultMemberUniqueName="[Appointment_Transactions].[Quarter].[All]" allUniqueName="[Appointment_Transactions].[Quarter].[All]" dimensionUniqueName="[Appointment_Transactions]" displayFolder="" count="0" memberValueDatatype="130" unbalanced="0"/>
    <cacheHierarchy uniqueName="[Appointment_Transactions].[Weekday]" caption="Weekday" attribute="1" defaultMemberUniqueName="[Appointment_Transactions].[Weekday].[All]" allUniqueName="[Appointment_Transactions].[Weekday].[All]" dimensionUniqueName="[Appointment_Transactions]" displayFolder="" count="0" memberValueDatatype="130" unbalanced="0"/>
    <cacheHierarchy uniqueName="[Appointment_Transactions].[Hospital_ID]" caption="Hospital_ID" attribute="1" defaultMemberUniqueName="[Appointment_Transactions].[Hospital_ID].[All]" allUniqueName="[Appointment_Transactions].[Hospital_ID].[All]" dimensionUniqueName="[Appointment_Transactions]" displayFolder="" count="0" memberValueDatatype="130" unbalanced="0"/>
    <cacheHierarchy uniqueName="[Appointment_Transactions].[Hospital_Name]" caption="Hospital_Name" attribute="1" defaultMemberUniqueName="[Appointment_Transactions].[Hospital_Name].[All]" allUniqueName="[Appointment_Transactions].[Hospital_Name].[All]" dimensionUniqueName="[Appointment_Transactions]" displayFolder="" count="2" memberValueDatatype="130" unbalanced="0">
      <fieldsUsage count="2">
        <fieldUsage x="-1"/>
        <fieldUsage x="2"/>
      </fieldsUsage>
    </cacheHierarchy>
    <cacheHierarchy uniqueName="[Appointment_Transactions].[Patient_ID]" caption="Patient_ID" attribute="1" defaultMemberUniqueName="[Appointment_Transactions].[Patient_ID].[All]" allUniqueName="[Appointment_Transactions].[Patient_ID].[All]" dimensionUniqueName="[Appointment_Transactions]" displayFolder="" count="0" memberValueDatatype="130" unbalanced="0"/>
    <cacheHierarchy uniqueName="[Appointment_Transactions].[Patient_Name]" caption="Patient_Name" attribute="1" defaultMemberUniqueName="[Appointment_Transactions].[Patient_Name].[All]" allUniqueName="[Appointment_Transactions].[Patient_Name].[All]" dimensionUniqueName="[Appointment_Transactions]" displayFolder="" count="0" memberValueDatatype="130" unbalanced="0"/>
    <cacheHierarchy uniqueName="[Appointment_Transactions].[Gender]" caption="Gender" attribute="1" defaultMemberUniqueName="[Appointment_Transactions].[Gender].[All]" allUniqueName="[Appointment_Transactions].[Gender].[All]" dimensionUniqueName="[Appointment_Transactions]" displayFolder="" count="0" memberValueDatatype="130" unbalanced="0"/>
    <cacheHierarchy uniqueName="[Appointment_Transactions].[Age]" caption="Age" attribute="1" defaultMemberUniqueName="[Appointment_Transactions].[Age].[All]" allUniqueName="[Appointment_Transactions].[Age].[All]" dimensionUniqueName="[Appointment_Transactions]" displayFolder="" count="0" memberValueDatatype="20" unbalanced="0"/>
    <cacheHierarchy uniqueName="[Appointment_Transactions].[Department]" caption="Department" attribute="1" defaultMemberUniqueName="[Appointment_Transactions].[Department].[All]" allUniqueName="[Appointment_Transactions].[Department].[All]" dimensionUniqueName="[Appointment_Transactions]" displayFolder="" count="2" memberValueDatatype="130" unbalanced="0">
      <fieldsUsage count="2">
        <fieldUsage x="-1"/>
        <fieldUsage x="0"/>
      </fieldsUsage>
    </cacheHierarchy>
    <cacheHierarchy uniqueName="[Appointment_Transactions].[Doctor_ID]" caption="Doctor_ID" attribute="1" defaultMemberUniqueName="[Appointment_Transactions].[Doctor_ID].[All]" allUniqueName="[Appointment_Transactions].[Doctor_ID].[All]" dimensionUniqueName="[Appointment_Transactions]" displayFolder="" count="0" memberValueDatatype="130" unbalanced="0"/>
    <cacheHierarchy uniqueName="[Appointment_Transactions].[Doctor_Name]" caption="Doctor_Name" attribute="1" defaultMemberUniqueName="[Appointment_Transactions].[Doctor_Name].[All]" allUniqueName="[Appointment_Transactions].[Doctor_Name].[All]" dimensionUniqueName="[Appointment_Transactions]" displayFolder="" count="0" memberValueDatatype="130" unbalanced="0"/>
    <cacheHierarchy uniqueName="[Appointment_Transactions].[Consultation_Type]" caption="Consultation_Type" attribute="1" defaultMemberUniqueName="[Appointment_Transactions].[Consultation_Type].[All]" allUniqueName="[Appointment_Transactions].[Consultation_Type].[All]" dimensionUniqueName="[Appointment_Transactions]" displayFolder="" count="0" memberValueDatatype="130" unbalanced="0"/>
    <cacheHierarchy uniqueName="[Appointment_Transactions].[Appointment_Status]" caption="Appointment_Status" attribute="1" defaultMemberUniqueName="[Appointment_Transactions].[Appointment_Status].[All]" allUniqueName="[Appointment_Transactions].[Appointment_Status].[All]" dimensionUniqueName="[Appointment_Transactions]" displayFolder="" count="0" memberValueDatatype="130" unbalanced="0"/>
    <cacheHierarchy uniqueName="[Appointment_Transactions].[Waiting_Time_Minutes]" caption="Waiting_Time_Minutes" attribute="1" defaultMemberUniqueName="[Appointment_Transactions].[Waiting_Time_Minutes].[All]" allUniqueName="[Appointment_Transactions].[Waiting_Time_Minutes].[All]" dimensionUniqueName="[Appointment_Transactions]" displayFolder="" count="0" memberValueDatatype="20" unbalanced="0"/>
    <cacheHierarchy uniqueName="[Appointment_Transactions].[Consultation_Duration_Minutes]" caption="Consultation_Duration_Minutes" attribute="1" defaultMemberUniqueName="[Appointment_Transactions].[Consultation_Duration_Minutes].[All]" allUniqueName="[Appointment_Transactions].[Consultation_Duration_Minutes].[All]" dimensionUniqueName="[Appointment_Transactions]" displayFolder="" count="0" memberValueDatatype="20" unbalanced="0"/>
    <cacheHierarchy uniqueName="[Appointment_Transactions].[Appointment_Fee]" caption="Appointment_Fee" attribute="1" defaultMemberUniqueName="[Appointment_Transactions].[Appointment_Fee].[All]" allUniqueName="[Appointment_Transactions].[Appointment_Fee].[All]" dimensionUniqueName="[Appointment_Transactions]" displayFolder="" count="0" memberValueDatatype="20" unbalanced="0"/>
    <cacheHierarchy uniqueName="[Appointment_Transactions].[Insurance]" caption="Insurance" attribute="1" defaultMemberUniqueName="[Appointment_Transactions].[Insurance].[All]" allUniqueName="[Appointment_Transactions].[Insurance].[All]" dimensionUniqueName="[Appointment_Transactions]" displayFolder="" count="0" memberValueDatatype="130" unbalanced="0"/>
    <cacheHierarchy uniqueName="[Appointment_Transactions].[Payment_Mode]" caption="Payment_Mode" attribute="1" defaultMemberUniqueName="[Appointment_Transactions].[Payment_Mode].[All]" allUniqueName="[Appointment_Transactions].[Payment_Mode].[All]" dimensionUniqueName="[Appointment_Transactions]" displayFolder="" count="0" memberValueDatatype="130" unbalanced="0"/>
    <cacheHierarchy uniqueName="[Appointment_Transactions].[Patient_Rating]" caption="Patient_Rating" attribute="1" defaultMemberUniqueName="[Appointment_Transactions].[Patient_Rating].[All]" allUniqueName="[Appointment_Transactions].[Patient_Rating].[All]" dimensionUniqueName="[Appointment_Transactions]" displayFolder="" count="0" memberValueDatatype="20" unbalanced="0"/>
    <cacheHierarchy uniqueName="[Appointment_Transactions].[Follow_Up]" caption="Follow_Up" attribute="1" defaultMemberUniqueName="[Appointment_Transactions].[Follow_Up].[All]" allUniqueName="[Appointment_Transactions].[Follow_Up].[All]" dimensionUniqueName="[Appointment_Transactions]" displayFolder="" count="0" memberValueDatatype="130" unbalanced="0"/>
    <cacheHierarchy uniqueName="[Appointment_Transactions].[Diagnosis_Category]" caption="Diagnosis_Category" attribute="1" defaultMemberUniqueName="[Appointment_Transactions].[Diagnosis_Category].[All]" allUniqueName="[Appointment_Transactions].[Diagnosis_Category].[All]" dimensionUniqueName="[Appointment_Transactions]" displayFolder="" count="0" memberValueDatatype="130" unbalanced="0"/>
    <cacheHierarchy uniqueName="[Appointment_Transactions].[Doctor_full_name]" caption="Doctor_full_name" attribute="1" defaultMemberUniqueName="[Appointment_Transactions].[Doctor_full_name].[All]" allUniqueName="[Appointment_Transactions].[Doctor_full_name].[All]" dimensionUniqueName="[Appointment_Transactions]" displayFolder="" count="0" memberValueDatatype="13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Head_of_Department]" caption="Head_of_Department" attribute="1" defaultMemberUniqueName="[Department_Master].[Head_of_Department].[All]" allUniqueName="[Department_Master].[Head_of_Department].[All]" dimensionUniqueName="[Department_Master]" displayFolder="" count="0" memberValueDatatype="130" unbalanced="0"/>
    <cacheHierarchy uniqueName="[Department_Master].[No_of_Doctors]" caption="No_of_Doctors" attribute="1" defaultMemberUniqueName="[Department_Master].[No_of_Doctors].[All]" allUniqueName="[Department_Master].[No_of_Doctors].[All]" dimensionUniqueName="[Department_Master]" displayFolder="" count="0" memberValueDatatype="20" unbalanced="0"/>
    <cacheHierarchy uniqueName="[Department_Master].[Average_Consultation_Time_Min]" caption="Average_Consultation_Time_Min" attribute="1" defaultMemberUniqueName="[Department_Master].[Average_Consultation_Time_Min].[All]" allUniqueName="[Department_Master].[Average_Consultation_Time_Min].[All]" dimensionUniqueName="[Department_Master]" displayFolder="" count="0" memberValueDatatype="20" unbalanced="0"/>
    <cacheHierarchy uniqueName="[Department_Master].[Daily_Patient_Capacity]" caption="Daily_Patient_Capacity" attribute="1" defaultMemberUniqueName="[Department_Master].[Daily_Patient_Capacity].[All]" allUniqueName="[Department_Master].[Daily_Patient_Capacity].[All]" dimensionUniqueName="[Department_Master]" displayFolder="" count="0" memberValueDatatype="20" unbalanced="0"/>
    <cacheHierarchy uniqueName="[Department_Master].[Average_Consultation_Fee_INR]" caption="Average_Consultation_Fee_INR" attribute="1" defaultMemberUniqueName="[Department_Master].[Average_Consultation_Fee_INR].[All]" allUniqueName="[Department_Master].[Average_Consultation_Fee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Common_Treatments]" caption="Common_Treatments" attribute="1" defaultMemberUniqueName="[Department_Master].[Common_Treatments].[All]" allUniqueName="[Department_Master].[Common_Treatments].[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Doctor_Master].[Doctor_ID]" caption="Doctor_ID" attribute="1" defaultMemberUniqueName="[Doctor_Master].[Doctor_ID].[All]" allUniqueName="[Doctor_Master].[Doctor_ID].[All]" dimensionUniqueName="[Doctor_Master]" displayFolder="" count="0" memberValueDatatype="130" unbalanced="0"/>
    <cacheHierarchy uniqueName="[Doctor_Master].[Doctor_Name]" caption="Doctor_Name" attribute="1" defaultMemberUniqueName="[Doctor_Master].[Doctor_Name].[All]" allUniqueName="[Doctor_Master].[Doctor_Name].[All]" dimensionUniqueName="[Doctor_Master]" displayFolder="" count="0" memberValueDatatype="130" unbalanced="0"/>
    <cacheHierarchy uniqueName="[Doctor_Master].[Department]" caption="Department" attribute="1" defaultMemberUniqueName="[Doctor_Master].[Department].[All]" allUniqueName="[Doctor_Master].[Department].[All]" dimensionUniqueName="[Doctor_Master]" displayFolder="" count="0" memberValueDatatype="130" unbalanced="0"/>
    <cacheHierarchy uniqueName="[Doctor_Master].[Specialization]" caption="Specialization" attribute="1" defaultMemberUniqueName="[Doctor_Master].[Specialization].[All]" allUniqueName="[Doctor_Master].[Specialization].[All]" dimensionUniqueName="[Doctor_Master]" displayFolder="" count="0" memberValueDatatype="130" unbalanced="0"/>
    <cacheHierarchy uniqueName="[Doctor_Master].[Qualification]" caption="Qualification" attribute="1" defaultMemberUniqueName="[Doctor_Master].[Qualification].[All]" allUniqueName="[Doctor_Master].[Qualification].[All]" dimensionUniqueName="[Doctor_Master]" displayFolder="" count="0" memberValueDatatype="130" unbalanced="0"/>
    <cacheHierarchy uniqueName="[Doctor_Master].[Experience_Years]" caption="Experience_Years" attribute="1" defaultMemberUniqueName="[Doctor_Master].[Experience_Years].[All]" allUniqueName="[Doctor_Master].[Experience_Years].[All]" dimensionUniqueName="[Doctor_Master]" displayFolder="" count="0" memberValueDatatype="20" unbalanced="0"/>
    <cacheHierarchy uniqueName="[Doctor_Master].[Consultation_Fee_INR]" caption="Consultation_Fee_INR" attribute="1" defaultMemberUniqueName="[Doctor_Master].[Consultation_Fee_INR].[All]" allUniqueName="[Doctor_Master].[Consultation_Fee_INR].[All]" dimensionUniqueName="[Doctor_Master]" displayFolder="" count="0" memberValueDatatype="20" unbalanced="0"/>
    <cacheHierarchy uniqueName="[Doctor_Master].[Hospital_ID]" caption="Hospital_ID" attribute="1" defaultMemberUniqueName="[Doctor_Master].[Hospital_ID].[All]" allUniqueName="[Doctor_Master].[Hospital_ID].[All]" dimensionUniqueName="[Doctor_Master]" displayFolder="" count="0" memberValueDatatype="130" unbalanced="0"/>
    <cacheHierarchy uniqueName="[Doctor_Master].[Hospital_Name]" caption="Hospital_Name" attribute="1" defaultMemberUniqueName="[Doctor_Master].[Hospital_Name].[All]" allUniqueName="[Doctor_Master].[Hospital_Name].[All]" dimensionUniqueName="[Doctor_Master]" displayFolder="" count="0" memberValueDatatype="130" unbalanced="0"/>
    <cacheHierarchy uniqueName="[Doctor_Master].[Availability]" caption="Availability" attribute="1" defaultMemberUniqueName="[Doctor_Master].[Availability].[All]" allUniqueName="[Doctor_Master].[Availability].[All]" dimensionUniqueName="[Doctor_Master]" displayFolder="" count="0" memberValueDatatype="130" unbalanced="0"/>
    <cacheHierarchy uniqueName="[Doctor_Master].[Shift]" caption="Shift" attribute="1" defaultMemberUniqueName="[Doctor_Master].[Shift].[All]" allUniqueName="[Doctor_Master].[Shift].[All]" dimensionUniqueName="[Doctor_Master]" displayFolder="" count="0" memberValueDatatype="130" unbalanced="0"/>
    <cacheHierarchy uniqueName="[Doctor_Master].[Avg_Consultation_Time_Min]" caption="Avg_Consultation_Time_Min" attribute="1" defaultMemberUniqueName="[Doctor_Master].[Avg_Consultation_Time_Min].[All]" allUniqueName="[Doctor_Master].[Avg_Consultation_Time_Min].[All]" dimensionUniqueName="[Doctor_Master]" displayFolder="" count="0" memberValueDatatype="20" unbalanced="0"/>
    <cacheHierarchy uniqueName="[Doctor_Master].[Daily_Capacity]" caption="Daily_Capacity" attribute="1" defaultMemberUniqueName="[Doctor_Master].[Daily_Capacity].[All]" allUniqueName="[Doctor_Master].[Daily_Capacity].[All]" dimensionUniqueName="[Doctor_Master]" displayFolder="" count="0" memberValueDatatype="20" unbalanced="0"/>
    <cacheHierarchy uniqueName="[Doctor_Master].[Status]" caption="Status" attribute="1" defaultMemberUniqueName="[Doctor_Master].[Status].[All]" allUniqueName="[Doctor_Master].[Status].[All]" dimensionUniqueName="[Doctor_Master]" displayFolder="" count="0" memberValueDatatype="130" unbalanced="0"/>
    <cacheHierarchy uniqueName="[Hospital_Master].[Hospital_ID]" caption="Hospital_ID" attribute="1" defaultMemberUniqueName="[Hospital_Master].[Hospital_ID].[All]" allUniqueName="[Hospital_Master].[Hospital_ID].[All]" dimensionUniqueName="[Hospital_Master]" displayFolder="" count="0" memberValueDatatype="130" unbalanced="0"/>
    <cacheHierarchy uniqueName="[Hospital_Master].[Hospital_Name]" caption="Hospital_Name" attribute="1" defaultMemberUniqueName="[Hospital_Master].[Hospital_Name].[All]" allUniqueName="[Hospital_Master].[Hospital_Name].[All]" dimensionUniqueName="[Hospital_Master]" displayFolder="" count="0" memberValueDatatype="130" unbalanced="0"/>
    <cacheHierarchy uniqueName="[Hospital_Master].[City]" caption="City" attribute="1" defaultMemberUniqueName="[Hospital_Master].[City].[All]" allUniqueName="[Hospital_Master].[City].[All]" dimensionUniqueName="[Hospital_Master]" displayFolder="" count="0" memberValueDatatype="130" unbalanced="0"/>
    <cacheHierarchy uniqueName="[Hospital_Master].[District]" caption="District" attribute="1" defaultMemberUniqueName="[Hospital_Master].[District].[All]" allUniqueName="[Hospital_Master].[District].[All]" dimensionUniqueName="[Hospital_Master]" displayFolder="" count="0" memberValueDatatype="130" unbalanced="0"/>
    <cacheHierarchy uniqueName="[Hospital_Master].[Hospital_Type]" caption="Hospital_Type" attribute="1" defaultMemberUniqueName="[Hospital_Master].[Hospital_Type].[All]" allUniqueName="[Hospital_Master].[Hospital_Type].[All]" dimensionUniqueName="[Hospital_Master]" displayFolder="" count="0" memberValueDatatype="130" unbalanced="0"/>
    <cacheHierarchy uniqueName="[Hospital_Master].[Hospital_Manager]" caption="Hospital_Manager" attribute="1" defaultMemberUniqueName="[Hospital_Master].[Hospital_Manager].[All]" allUniqueName="[Hospital_Master].[Hospital_Manager].[All]" dimensionUniqueName="[Hospital_Master]" displayFolder="" count="0" memberValueDatatype="130" unbalanced="0"/>
    <cacheHierarchy uniqueName="[Hospital_Master].[Opening_Date]" caption="Opening_Date" attribute="1" time="1" defaultMemberUniqueName="[Hospital_Master].[Opening_Date].[All]" allUniqueName="[Hospital_Master].[Opening_Date].[All]" dimensionUniqueName="[Hospital_Master]" displayFolder="" count="0" memberValueDatatype="7" unbalanced="0"/>
    <cacheHierarchy uniqueName="[Hospital_Master].[No_of_Doctors]" caption="No_of_Doctors" attribute="1" defaultMemberUniqueName="[Hospital_Master].[No_of_Doctors].[All]" allUniqueName="[Hospital_Master].[No_of_Doctors].[All]" dimensionUniqueName="[Hospital_Master]" displayFolder="" count="0" memberValueDatatype="20" unbalanced="0"/>
    <cacheHierarchy uniqueName="[Hospital_Master].[No_of_Beds]" caption="No_of_Beds" attribute="1" defaultMemberUniqueName="[Hospital_Master].[No_of_Beds].[All]" allUniqueName="[Hospital_Master].[No_of_Beds].[All]" dimensionUniqueName="[Hospital_Master]" displayFolder="" count="0" memberValueDatatype="20" unbalanced="0"/>
    <cacheHierarchy uniqueName="[Hospital_Master].[ICU_Beds]" caption="ICU_Beds" attribute="1" defaultMemberUniqueName="[Hospital_Master].[ICU_Beds].[All]" allUniqueName="[Hospital_Master].[ICU_Beds].[All]" dimensionUniqueName="[Hospital_Master]" displayFolder="" count="0" memberValueDatatype="20" unbalanced="0"/>
    <cacheHierarchy uniqueName="[Hospital_Master].[Emergency_Facility]" caption="Emergency_Facility" attribute="1" defaultMemberUniqueName="[Hospital_Master].[Emergency_Facility].[All]" allUniqueName="[Hospital_Master].[Emergency_Facility].[All]" dimensionUniqueName="[Hospital_Master]" displayFolder="" count="0" memberValueDatatype="130" unbalanced="0"/>
    <cacheHierarchy uniqueName="[Hospital_Master].[Parking]" caption="Parking" attribute="1" defaultMemberUniqueName="[Hospital_Master].[Parking].[All]" allUniqueName="[Hospital_Master].[Parking].[All]" dimensionUniqueName="[Hospital_Master]" displayFolder="" count="0" memberValueDatatype="130" unbalanced="0"/>
    <cacheHierarchy uniqueName="[Hospital_Master].[Monthly_Patient_Target]" caption="Monthly_Patient_Target" attribute="1" defaultMemberUniqueName="[Hospital_Master].[Monthly_Patient_Target].[All]" allUniqueName="[Hospital_Master].[Monthly_Patient_Target].[All]" dimensionUniqueName="[Hospital_Master]" displayFolder="" count="0" memberValueDatatype="20" unbalanced="0"/>
    <cacheHierarchy uniqueName="[Hospital_Master].[Monthly_Operational_Cost_INR]" caption="Monthly_Operational_Cost_INR" attribute="1" defaultMemberUniqueName="[Hospital_Master].[Monthly_Operational_Cost_INR].[All]" allUniqueName="[Hospital_Master].[Monthly_Operational_Cost_INR].[All]" dimensionUniqueName="[Hospital_Master]" displayFolder="" count="0" memberValueDatatype="20" unbalanced="0"/>
    <cacheHierarchy uniqueName="[Hospital_Master].[Average_Occupancy_%]" caption="Average_Occupancy_%" attribute="1" defaultMemberUniqueName="[Hospital_Master].[Average_Occupancy_%].[All]" allUniqueName="[Hospital_Master].[Average_Occupancy_%].[All]" dimensionUniqueName="[Hospital_Master]" displayFolder="" count="0" memberValueDatatype="20" unbalanced="0"/>
    <cacheHierarchy uniqueName="[Hospital_Master].[Accreditation]" caption="Accreditation" attribute="1" defaultMemberUniqueName="[Hospital_Master].[Accreditation].[All]" allUniqueName="[Hospital_Master].[Accreditation].[All]" dimensionUniqueName="[Hospital_Master]" displayFolder="" count="0" memberValueDatatype="130" unbalanced="0"/>
    <cacheHierarchy uniqueName="[Hospital_Master].[Status]" caption="Status" attribute="1" defaultMemberUniqueName="[Hospital_Master].[Status].[All]" allUniqueName="[Hospital_Master].[Status].[All]" dimensionUniqueName="[Hospital_Master]" displayFolder="" count="0" memberValueDatatype="130" unbalanced="0"/>
    <cacheHierarchy uniqueName="[Measures].[__XL_Count Appointment_Transactions]" caption="__XL_Count Appointment_Transactions" measure="1" displayFolder="" measureGroup="Appointment_Transactions" count="0" hidden="1"/>
    <cacheHierarchy uniqueName="[Measures].[__XL_Count Hospital_Master]" caption="__XL_Count Hospital_Master" measure="1" displayFolder="" measureGroup="Hospital_Master" count="0" hidden="1"/>
    <cacheHierarchy uniqueName="[Measures].[__XL_Count Doctor_Master]" caption="__XL_Count Doctor_Master" measure="1" displayFolder="" measureGroup="Doctor_Master" count="0" hidden="1"/>
    <cacheHierarchy uniqueName="[Measures].[__XL_Count Department_Master]" caption="__XL_Count Department_Master" measure="1" displayFolder="" measureGroup="Department_Master" count="0" hidden="1"/>
    <cacheHierarchy uniqueName="[Measures].[__No measures defined]" caption="__No measures defined" measure="1" displayFolder="" count="0" hidden="1"/>
    <cacheHierarchy uniqueName="[Measures].[Count of Appointment_ID]" caption="Count of Appointment_ID" measure="1" displayFolder="" measureGroup="Appointment_Transactions" count="0" hidden="1">
      <extLst>
        <ext xmlns:x15="http://schemas.microsoft.com/office/spreadsheetml/2010/11/main" uri="{B97F6D7D-B522-45F9-BDA1-12C45D357490}">
          <x15:cacheHierarchy aggregatedColumn="0"/>
        </ext>
      </extLst>
    </cacheHierarchy>
    <cacheHierarchy uniqueName="[Measures].[Sum of Waiting_Time_Minutes]" caption="Sum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Average of Waiting_Time_Minutes]" caption="Average of Waiting_Time_Minutes" measure="1" displayFolder="" measureGroup="Appointment_Transaction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Appointment_Status]" caption="Count of Appointment_Status" measure="1" displayFolder="" measureGroup="Appointment_Transactions" count="0" hidden="1">
      <extLst>
        <ext xmlns:x15="http://schemas.microsoft.com/office/spreadsheetml/2010/11/main" uri="{B97F6D7D-B522-45F9-BDA1-12C45D357490}">
          <x15:cacheHierarchy aggregatedColumn="16"/>
        </ext>
      </extLst>
    </cacheHierarchy>
    <cacheHierarchy uniqueName="[Measures].[Sum of Patient_Rating]" caption="Sum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Average of Patient_Rating]" caption="Average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Sum of Appointment_Fee]" caption="Sum of Appointment_Fee" measure="1" displayFolder="" measureGroup="Appointment_Transactions" count="0" hidden="1">
      <extLst>
        <ext xmlns:x15="http://schemas.microsoft.com/office/spreadsheetml/2010/11/main" uri="{B97F6D7D-B522-45F9-BDA1-12C45D357490}">
          <x15:cacheHierarchy aggregatedColumn="19"/>
        </ext>
      </extLst>
    </cacheHierarchy>
    <cacheHierarchy uniqueName="[Measures].[Sum of Consultation_Duration_Minutes]" caption="Sum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y uniqueName="[Measures].[Average of Consultation_Duration_Minutes]" caption="Average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ies>
  <kpis count="0"/>
  <dimensions count="5">
    <dimension name="Appointment_Transactions" uniqueName="[Appointment_Transactions]" caption="Appointment_Transactions"/>
    <dimension name="Department_Master" uniqueName="[Department_Master]" caption="Department_Master"/>
    <dimension name="Doctor_Master" uniqueName="[Doctor_Master]" caption="Doctor_Master"/>
    <dimension name="Hospital_Master" uniqueName="[Hospital_Master]" caption="Hospital_Master"/>
    <dimension measure="1" name="Measures" uniqueName="[Measures]" caption="Measures"/>
  </dimensions>
  <measureGroups count="4">
    <measureGroup name="Appointment_Transactions" caption="Appointment_Transactions"/>
    <measureGroup name="Department_Master" caption="Department_Master"/>
    <measureGroup name="Doctor_Master" caption="Doctor_Master"/>
    <measureGroup name="Hospital_Master" caption="Hospital_Master"/>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2.791488310184" backgroundQuery="1" createdVersion="8" refreshedVersion="8" minRefreshableVersion="3" recordCount="0" supportSubquery="1" supportAdvancedDrill="1" xr:uid="{D7845094-BB2D-450D-AE9D-118DB8E5493A}">
  <cacheSource type="external" connectionId="6"/>
  <cacheFields count="4">
    <cacheField name="[Appointment_Transactions].[Appointment_Status].[Appointment_Status]" caption="Appointment_Status" numFmtId="0" hierarchy="16" level="1">
      <sharedItems count="3">
        <s v="Cancelled"/>
        <s v="Completed"/>
        <s v="No Show"/>
      </sharedItems>
    </cacheField>
    <cacheField name="[Appointment_Transactions].[Department].[Department]" caption="Department" numFmtId="0" hierarchy="12" level="1">
      <sharedItems count="10">
        <s v="Cardiology"/>
        <s v="Dermatology"/>
        <s v="ENT"/>
        <s v="General Medicine"/>
        <s v="Gynecology"/>
        <s v="Neurology"/>
        <s v="Ophthalmology"/>
        <s v="Orthopedics"/>
        <s v="Pediatrics"/>
        <s v="Radiology"/>
      </sharedItems>
    </cacheField>
    <cacheField name="[Measures].[Count of Appointment_ID]" caption="Count of Appointment_ID" numFmtId="0" hierarchy="72" level="32767"/>
    <cacheField name="[Appointment_Transactions].[Hospital_Name].[Hospital_Name]" caption="Hospital_Name" numFmtId="0" hierarchy="7" level="1">
      <sharedItems containsSemiMixedTypes="0" containsNonDate="0" containsString="0"/>
    </cacheField>
  </cacheFields>
  <cacheHierarchies count="81">
    <cacheHierarchy uniqueName="[Appointment_Transactions].[Appointment_ID]" caption="Appointment_ID" attribute="1" defaultMemberUniqueName="[Appointment_Transactions].[Appointment_ID].[All]" allUniqueName="[Appointment_Transactions].[Appointment_ID].[All]" dimensionUniqueName="[Appointment_Transactions]" displayFolder="" count="0" memberValueDatatype="130" unbalanced="0"/>
    <cacheHierarchy uniqueName="[Appointment_Transactions].[Appointment_Date]" caption="Appointment_Date" attribute="1" time="1" defaultMemberUniqueName="[Appointment_Transactions].[Appointment_Date].[All]" allUniqueName="[Appointment_Transactions].[Appointment_Date].[All]" dimensionUniqueName="[Appointment_Transactions]" displayFolder="" count="0" memberValueDatatype="7" unbalanced="0"/>
    <cacheHierarchy uniqueName="[Appointment_Transactions].[Appointment_Time]" caption="Appointment_Time" attribute="1" time="1" defaultMemberUniqueName="[Appointment_Transactions].[Appointment_Time].[All]" allUniqueName="[Appointment_Transactions].[Appointment_Time].[All]" dimensionUniqueName="[Appointment_Transactions]" displayFolder="" count="0" memberValueDatatype="7" unbalanced="0"/>
    <cacheHierarchy uniqueName="[Appointment_Transactions].[Month]" caption="Month" attribute="1" defaultMemberUniqueName="[Appointment_Transactions].[Month].[All]" allUniqueName="[Appointment_Transactions].[Month].[All]" dimensionUniqueName="[Appointment_Transactions]" displayFolder="" count="2" memberValueDatatype="130" unbalanced="0"/>
    <cacheHierarchy uniqueName="[Appointment_Transactions].[Quarter]" caption="Quarter" attribute="1" defaultMemberUniqueName="[Appointment_Transactions].[Quarter].[All]" allUniqueName="[Appointment_Transactions].[Quarter].[All]" dimensionUniqueName="[Appointment_Transactions]" displayFolder="" count="0" memberValueDatatype="130" unbalanced="0"/>
    <cacheHierarchy uniqueName="[Appointment_Transactions].[Weekday]" caption="Weekday" attribute="1" defaultMemberUniqueName="[Appointment_Transactions].[Weekday].[All]" allUniqueName="[Appointment_Transactions].[Weekday].[All]" dimensionUniqueName="[Appointment_Transactions]" displayFolder="" count="0" memberValueDatatype="130" unbalanced="0"/>
    <cacheHierarchy uniqueName="[Appointment_Transactions].[Hospital_ID]" caption="Hospital_ID" attribute="1" defaultMemberUniqueName="[Appointment_Transactions].[Hospital_ID].[All]" allUniqueName="[Appointment_Transactions].[Hospital_ID].[All]" dimensionUniqueName="[Appointment_Transactions]" displayFolder="" count="0" memberValueDatatype="130" unbalanced="0"/>
    <cacheHierarchy uniqueName="[Appointment_Transactions].[Hospital_Name]" caption="Hospital_Name" attribute="1" defaultMemberUniqueName="[Appointment_Transactions].[Hospital_Name].[All]" allUniqueName="[Appointment_Transactions].[Hospital_Name].[All]" dimensionUniqueName="[Appointment_Transactions]" displayFolder="" count="2" memberValueDatatype="130" unbalanced="0">
      <fieldsUsage count="2">
        <fieldUsage x="-1"/>
        <fieldUsage x="3"/>
      </fieldsUsage>
    </cacheHierarchy>
    <cacheHierarchy uniqueName="[Appointment_Transactions].[Patient_ID]" caption="Patient_ID" attribute="1" defaultMemberUniqueName="[Appointment_Transactions].[Patient_ID].[All]" allUniqueName="[Appointment_Transactions].[Patient_ID].[All]" dimensionUniqueName="[Appointment_Transactions]" displayFolder="" count="0" memberValueDatatype="130" unbalanced="0"/>
    <cacheHierarchy uniqueName="[Appointment_Transactions].[Patient_Name]" caption="Patient_Name" attribute="1" defaultMemberUniqueName="[Appointment_Transactions].[Patient_Name].[All]" allUniqueName="[Appointment_Transactions].[Patient_Name].[All]" dimensionUniqueName="[Appointment_Transactions]" displayFolder="" count="0" memberValueDatatype="130" unbalanced="0"/>
    <cacheHierarchy uniqueName="[Appointment_Transactions].[Gender]" caption="Gender" attribute="1" defaultMemberUniqueName="[Appointment_Transactions].[Gender].[All]" allUniqueName="[Appointment_Transactions].[Gender].[All]" dimensionUniqueName="[Appointment_Transactions]" displayFolder="" count="0" memberValueDatatype="130" unbalanced="0"/>
    <cacheHierarchy uniqueName="[Appointment_Transactions].[Age]" caption="Age" attribute="1" defaultMemberUniqueName="[Appointment_Transactions].[Age].[All]" allUniqueName="[Appointment_Transactions].[Age].[All]" dimensionUniqueName="[Appointment_Transactions]" displayFolder="" count="0" memberValueDatatype="20" unbalanced="0"/>
    <cacheHierarchy uniqueName="[Appointment_Transactions].[Department]" caption="Department" attribute="1" defaultMemberUniqueName="[Appointment_Transactions].[Department].[All]" allUniqueName="[Appointment_Transactions].[Department].[All]" dimensionUniqueName="[Appointment_Transactions]" displayFolder="" count="2" memberValueDatatype="130" unbalanced="0">
      <fieldsUsage count="2">
        <fieldUsage x="-1"/>
        <fieldUsage x="1"/>
      </fieldsUsage>
    </cacheHierarchy>
    <cacheHierarchy uniqueName="[Appointment_Transactions].[Doctor_ID]" caption="Doctor_ID" attribute="1" defaultMemberUniqueName="[Appointment_Transactions].[Doctor_ID].[All]" allUniqueName="[Appointment_Transactions].[Doctor_ID].[All]" dimensionUniqueName="[Appointment_Transactions]" displayFolder="" count="0" memberValueDatatype="130" unbalanced="0"/>
    <cacheHierarchy uniqueName="[Appointment_Transactions].[Doctor_Name]" caption="Doctor_Name" attribute="1" defaultMemberUniqueName="[Appointment_Transactions].[Doctor_Name].[All]" allUniqueName="[Appointment_Transactions].[Doctor_Name].[All]" dimensionUniqueName="[Appointment_Transactions]" displayFolder="" count="0" memberValueDatatype="130" unbalanced="0"/>
    <cacheHierarchy uniqueName="[Appointment_Transactions].[Consultation_Type]" caption="Consultation_Type" attribute="1" defaultMemberUniqueName="[Appointment_Transactions].[Consultation_Type].[All]" allUniqueName="[Appointment_Transactions].[Consultation_Type].[All]" dimensionUniqueName="[Appointment_Transactions]" displayFolder="" count="0" memberValueDatatype="130" unbalanced="0"/>
    <cacheHierarchy uniqueName="[Appointment_Transactions].[Appointment_Status]" caption="Appointment_Status" attribute="1" defaultMemberUniqueName="[Appointment_Transactions].[Appointment_Status].[All]" allUniqueName="[Appointment_Transactions].[Appointment_Status].[All]" dimensionUniqueName="[Appointment_Transactions]" displayFolder="" count="2" memberValueDatatype="130" unbalanced="0">
      <fieldsUsage count="2">
        <fieldUsage x="-1"/>
        <fieldUsage x="0"/>
      </fieldsUsage>
    </cacheHierarchy>
    <cacheHierarchy uniqueName="[Appointment_Transactions].[Waiting_Time_Minutes]" caption="Waiting_Time_Minutes" attribute="1" defaultMemberUniqueName="[Appointment_Transactions].[Waiting_Time_Minutes].[All]" allUniqueName="[Appointment_Transactions].[Waiting_Time_Minutes].[All]" dimensionUniqueName="[Appointment_Transactions]" displayFolder="" count="0" memberValueDatatype="20" unbalanced="0"/>
    <cacheHierarchy uniqueName="[Appointment_Transactions].[Consultation_Duration_Minutes]" caption="Consultation_Duration_Minutes" attribute="1" defaultMemberUniqueName="[Appointment_Transactions].[Consultation_Duration_Minutes].[All]" allUniqueName="[Appointment_Transactions].[Consultation_Duration_Minutes].[All]" dimensionUniqueName="[Appointment_Transactions]" displayFolder="" count="0" memberValueDatatype="20" unbalanced="0"/>
    <cacheHierarchy uniqueName="[Appointment_Transactions].[Appointment_Fee]" caption="Appointment_Fee" attribute="1" defaultMemberUniqueName="[Appointment_Transactions].[Appointment_Fee].[All]" allUniqueName="[Appointment_Transactions].[Appointment_Fee].[All]" dimensionUniqueName="[Appointment_Transactions]" displayFolder="" count="0" memberValueDatatype="20" unbalanced="0"/>
    <cacheHierarchy uniqueName="[Appointment_Transactions].[Insurance]" caption="Insurance" attribute="1" defaultMemberUniqueName="[Appointment_Transactions].[Insurance].[All]" allUniqueName="[Appointment_Transactions].[Insurance].[All]" dimensionUniqueName="[Appointment_Transactions]" displayFolder="" count="0" memberValueDatatype="130" unbalanced="0"/>
    <cacheHierarchy uniqueName="[Appointment_Transactions].[Payment_Mode]" caption="Payment_Mode" attribute="1" defaultMemberUniqueName="[Appointment_Transactions].[Payment_Mode].[All]" allUniqueName="[Appointment_Transactions].[Payment_Mode].[All]" dimensionUniqueName="[Appointment_Transactions]" displayFolder="" count="0" memberValueDatatype="130" unbalanced="0"/>
    <cacheHierarchy uniqueName="[Appointment_Transactions].[Patient_Rating]" caption="Patient_Rating" attribute="1" defaultMemberUniqueName="[Appointment_Transactions].[Patient_Rating].[All]" allUniqueName="[Appointment_Transactions].[Patient_Rating].[All]" dimensionUniqueName="[Appointment_Transactions]" displayFolder="" count="0" memberValueDatatype="20" unbalanced="0"/>
    <cacheHierarchy uniqueName="[Appointment_Transactions].[Follow_Up]" caption="Follow_Up" attribute="1" defaultMemberUniqueName="[Appointment_Transactions].[Follow_Up].[All]" allUniqueName="[Appointment_Transactions].[Follow_Up].[All]" dimensionUniqueName="[Appointment_Transactions]" displayFolder="" count="0" memberValueDatatype="130" unbalanced="0"/>
    <cacheHierarchy uniqueName="[Appointment_Transactions].[Diagnosis_Category]" caption="Diagnosis_Category" attribute="1" defaultMemberUniqueName="[Appointment_Transactions].[Diagnosis_Category].[All]" allUniqueName="[Appointment_Transactions].[Diagnosis_Category].[All]" dimensionUniqueName="[Appointment_Transactions]" displayFolder="" count="0" memberValueDatatype="130" unbalanced="0"/>
    <cacheHierarchy uniqueName="[Appointment_Transactions].[Doctor_full_name]" caption="Doctor_full_name" attribute="1" defaultMemberUniqueName="[Appointment_Transactions].[Doctor_full_name].[All]" allUniqueName="[Appointment_Transactions].[Doctor_full_name].[All]" dimensionUniqueName="[Appointment_Transactions]" displayFolder="" count="0" memberValueDatatype="13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Head_of_Department]" caption="Head_of_Department" attribute="1" defaultMemberUniqueName="[Department_Master].[Head_of_Department].[All]" allUniqueName="[Department_Master].[Head_of_Department].[All]" dimensionUniqueName="[Department_Master]" displayFolder="" count="0" memberValueDatatype="130" unbalanced="0"/>
    <cacheHierarchy uniqueName="[Department_Master].[No_of_Doctors]" caption="No_of_Doctors" attribute="1" defaultMemberUniqueName="[Department_Master].[No_of_Doctors].[All]" allUniqueName="[Department_Master].[No_of_Doctors].[All]" dimensionUniqueName="[Department_Master]" displayFolder="" count="0" memberValueDatatype="20" unbalanced="0"/>
    <cacheHierarchy uniqueName="[Department_Master].[Average_Consultation_Time_Min]" caption="Average_Consultation_Time_Min" attribute="1" defaultMemberUniqueName="[Department_Master].[Average_Consultation_Time_Min].[All]" allUniqueName="[Department_Master].[Average_Consultation_Time_Min].[All]" dimensionUniqueName="[Department_Master]" displayFolder="" count="0" memberValueDatatype="20" unbalanced="0"/>
    <cacheHierarchy uniqueName="[Department_Master].[Daily_Patient_Capacity]" caption="Daily_Patient_Capacity" attribute="1" defaultMemberUniqueName="[Department_Master].[Daily_Patient_Capacity].[All]" allUniqueName="[Department_Master].[Daily_Patient_Capacity].[All]" dimensionUniqueName="[Department_Master]" displayFolder="" count="0" memberValueDatatype="20" unbalanced="0"/>
    <cacheHierarchy uniqueName="[Department_Master].[Average_Consultation_Fee_INR]" caption="Average_Consultation_Fee_INR" attribute="1" defaultMemberUniqueName="[Department_Master].[Average_Consultation_Fee_INR].[All]" allUniqueName="[Department_Master].[Average_Consultation_Fee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Common_Treatments]" caption="Common_Treatments" attribute="1" defaultMemberUniqueName="[Department_Master].[Common_Treatments].[All]" allUniqueName="[Department_Master].[Common_Treatments].[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Doctor_Master].[Doctor_ID]" caption="Doctor_ID" attribute="1" defaultMemberUniqueName="[Doctor_Master].[Doctor_ID].[All]" allUniqueName="[Doctor_Master].[Doctor_ID].[All]" dimensionUniqueName="[Doctor_Master]" displayFolder="" count="0" memberValueDatatype="130" unbalanced="0"/>
    <cacheHierarchy uniqueName="[Doctor_Master].[Doctor_Name]" caption="Doctor_Name" attribute="1" defaultMemberUniqueName="[Doctor_Master].[Doctor_Name].[All]" allUniqueName="[Doctor_Master].[Doctor_Name].[All]" dimensionUniqueName="[Doctor_Master]" displayFolder="" count="0" memberValueDatatype="130" unbalanced="0"/>
    <cacheHierarchy uniqueName="[Doctor_Master].[Department]" caption="Department" attribute="1" defaultMemberUniqueName="[Doctor_Master].[Department].[All]" allUniqueName="[Doctor_Master].[Department].[All]" dimensionUniqueName="[Doctor_Master]" displayFolder="" count="0" memberValueDatatype="130" unbalanced="0"/>
    <cacheHierarchy uniqueName="[Doctor_Master].[Specialization]" caption="Specialization" attribute="1" defaultMemberUniqueName="[Doctor_Master].[Specialization].[All]" allUniqueName="[Doctor_Master].[Specialization].[All]" dimensionUniqueName="[Doctor_Master]" displayFolder="" count="0" memberValueDatatype="130" unbalanced="0"/>
    <cacheHierarchy uniqueName="[Doctor_Master].[Qualification]" caption="Qualification" attribute="1" defaultMemberUniqueName="[Doctor_Master].[Qualification].[All]" allUniqueName="[Doctor_Master].[Qualification].[All]" dimensionUniqueName="[Doctor_Master]" displayFolder="" count="0" memberValueDatatype="130" unbalanced="0"/>
    <cacheHierarchy uniqueName="[Doctor_Master].[Experience_Years]" caption="Experience_Years" attribute="1" defaultMemberUniqueName="[Doctor_Master].[Experience_Years].[All]" allUniqueName="[Doctor_Master].[Experience_Years].[All]" dimensionUniqueName="[Doctor_Master]" displayFolder="" count="0" memberValueDatatype="20" unbalanced="0"/>
    <cacheHierarchy uniqueName="[Doctor_Master].[Consultation_Fee_INR]" caption="Consultation_Fee_INR" attribute="1" defaultMemberUniqueName="[Doctor_Master].[Consultation_Fee_INR].[All]" allUniqueName="[Doctor_Master].[Consultation_Fee_INR].[All]" dimensionUniqueName="[Doctor_Master]" displayFolder="" count="0" memberValueDatatype="20" unbalanced="0"/>
    <cacheHierarchy uniqueName="[Doctor_Master].[Hospital_ID]" caption="Hospital_ID" attribute="1" defaultMemberUniqueName="[Doctor_Master].[Hospital_ID].[All]" allUniqueName="[Doctor_Master].[Hospital_ID].[All]" dimensionUniqueName="[Doctor_Master]" displayFolder="" count="0" memberValueDatatype="130" unbalanced="0"/>
    <cacheHierarchy uniqueName="[Doctor_Master].[Hospital_Name]" caption="Hospital_Name" attribute="1" defaultMemberUniqueName="[Doctor_Master].[Hospital_Name].[All]" allUniqueName="[Doctor_Master].[Hospital_Name].[All]" dimensionUniqueName="[Doctor_Master]" displayFolder="" count="0" memberValueDatatype="130" unbalanced="0"/>
    <cacheHierarchy uniqueName="[Doctor_Master].[Availability]" caption="Availability" attribute="1" defaultMemberUniqueName="[Doctor_Master].[Availability].[All]" allUniqueName="[Doctor_Master].[Availability].[All]" dimensionUniqueName="[Doctor_Master]" displayFolder="" count="0" memberValueDatatype="130" unbalanced="0"/>
    <cacheHierarchy uniqueName="[Doctor_Master].[Shift]" caption="Shift" attribute="1" defaultMemberUniqueName="[Doctor_Master].[Shift].[All]" allUniqueName="[Doctor_Master].[Shift].[All]" dimensionUniqueName="[Doctor_Master]" displayFolder="" count="0" memberValueDatatype="130" unbalanced="0"/>
    <cacheHierarchy uniqueName="[Doctor_Master].[Avg_Consultation_Time_Min]" caption="Avg_Consultation_Time_Min" attribute="1" defaultMemberUniqueName="[Doctor_Master].[Avg_Consultation_Time_Min].[All]" allUniqueName="[Doctor_Master].[Avg_Consultation_Time_Min].[All]" dimensionUniqueName="[Doctor_Master]" displayFolder="" count="0" memberValueDatatype="20" unbalanced="0"/>
    <cacheHierarchy uniqueName="[Doctor_Master].[Daily_Capacity]" caption="Daily_Capacity" attribute="1" defaultMemberUniqueName="[Doctor_Master].[Daily_Capacity].[All]" allUniqueName="[Doctor_Master].[Daily_Capacity].[All]" dimensionUniqueName="[Doctor_Master]" displayFolder="" count="0" memberValueDatatype="20" unbalanced="0"/>
    <cacheHierarchy uniqueName="[Doctor_Master].[Status]" caption="Status" attribute="1" defaultMemberUniqueName="[Doctor_Master].[Status].[All]" allUniqueName="[Doctor_Master].[Status].[All]" dimensionUniqueName="[Doctor_Master]" displayFolder="" count="0" memberValueDatatype="130" unbalanced="0"/>
    <cacheHierarchy uniqueName="[Hospital_Master].[Hospital_ID]" caption="Hospital_ID" attribute="1" defaultMemberUniqueName="[Hospital_Master].[Hospital_ID].[All]" allUniqueName="[Hospital_Master].[Hospital_ID].[All]" dimensionUniqueName="[Hospital_Master]" displayFolder="" count="0" memberValueDatatype="130" unbalanced="0"/>
    <cacheHierarchy uniqueName="[Hospital_Master].[Hospital_Name]" caption="Hospital_Name" attribute="1" defaultMemberUniqueName="[Hospital_Master].[Hospital_Name].[All]" allUniqueName="[Hospital_Master].[Hospital_Name].[All]" dimensionUniqueName="[Hospital_Master]" displayFolder="" count="0" memberValueDatatype="130" unbalanced="0"/>
    <cacheHierarchy uniqueName="[Hospital_Master].[City]" caption="City" attribute="1" defaultMemberUniqueName="[Hospital_Master].[City].[All]" allUniqueName="[Hospital_Master].[City].[All]" dimensionUniqueName="[Hospital_Master]" displayFolder="" count="0" memberValueDatatype="130" unbalanced="0"/>
    <cacheHierarchy uniqueName="[Hospital_Master].[District]" caption="District" attribute="1" defaultMemberUniqueName="[Hospital_Master].[District].[All]" allUniqueName="[Hospital_Master].[District].[All]" dimensionUniqueName="[Hospital_Master]" displayFolder="" count="0" memberValueDatatype="130" unbalanced="0"/>
    <cacheHierarchy uniqueName="[Hospital_Master].[Hospital_Type]" caption="Hospital_Type" attribute="1" defaultMemberUniqueName="[Hospital_Master].[Hospital_Type].[All]" allUniqueName="[Hospital_Master].[Hospital_Type].[All]" dimensionUniqueName="[Hospital_Master]" displayFolder="" count="0" memberValueDatatype="130" unbalanced="0"/>
    <cacheHierarchy uniqueName="[Hospital_Master].[Hospital_Manager]" caption="Hospital_Manager" attribute="1" defaultMemberUniqueName="[Hospital_Master].[Hospital_Manager].[All]" allUniqueName="[Hospital_Master].[Hospital_Manager].[All]" dimensionUniqueName="[Hospital_Master]" displayFolder="" count="0" memberValueDatatype="130" unbalanced="0"/>
    <cacheHierarchy uniqueName="[Hospital_Master].[Opening_Date]" caption="Opening_Date" attribute="1" time="1" defaultMemberUniqueName="[Hospital_Master].[Opening_Date].[All]" allUniqueName="[Hospital_Master].[Opening_Date].[All]" dimensionUniqueName="[Hospital_Master]" displayFolder="" count="0" memberValueDatatype="7" unbalanced="0"/>
    <cacheHierarchy uniqueName="[Hospital_Master].[No_of_Doctors]" caption="No_of_Doctors" attribute="1" defaultMemberUniqueName="[Hospital_Master].[No_of_Doctors].[All]" allUniqueName="[Hospital_Master].[No_of_Doctors].[All]" dimensionUniqueName="[Hospital_Master]" displayFolder="" count="0" memberValueDatatype="20" unbalanced="0"/>
    <cacheHierarchy uniqueName="[Hospital_Master].[No_of_Beds]" caption="No_of_Beds" attribute="1" defaultMemberUniqueName="[Hospital_Master].[No_of_Beds].[All]" allUniqueName="[Hospital_Master].[No_of_Beds].[All]" dimensionUniqueName="[Hospital_Master]" displayFolder="" count="0" memberValueDatatype="20" unbalanced="0"/>
    <cacheHierarchy uniqueName="[Hospital_Master].[ICU_Beds]" caption="ICU_Beds" attribute="1" defaultMemberUniqueName="[Hospital_Master].[ICU_Beds].[All]" allUniqueName="[Hospital_Master].[ICU_Beds].[All]" dimensionUniqueName="[Hospital_Master]" displayFolder="" count="0" memberValueDatatype="20" unbalanced="0"/>
    <cacheHierarchy uniqueName="[Hospital_Master].[Emergency_Facility]" caption="Emergency_Facility" attribute="1" defaultMemberUniqueName="[Hospital_Master].[Emergency_Facility].[All]" allUniqueName="[Hospital_Master].[Emergency_Facility].[All]" dimensionUniqueName="[Hospital_Master]" displayFolder="" count="0" memberValueDatatype="130" unbalanced="0"/>
    <cacheHierarchy uniqueName="[Hospital_Master].[Parking]" caption="Parking" attribute="1" defaultMemberUniqueName="[Hospital_Master].[Parking].[All]" allUniqueName="[Hospital_Master].[Parking].[All]" dimensionUniqueName="[Hospital_Master]" displayFolder="" count="0" memberValueDatatype="130" unbalanced="0"/>
    <cacheHierarchy uniqueName="[Hospital_Master].[Monthly_Patient_Target]" caption="Monthly_Patient_Target" attribute="1" defaultMemberUniqueName="[Hospital_Master].[Monthly_Patient_Target].[All]" allUniqueName="[Hospital_Master].[Monthly_Patient_Target].[All]" dimensionUniqueName="[Hospital_Master]" displayFolder="" count="0" memberValueDatatype="20" unbalanced="0"/>
    <cacheHierarchy uniqueName="[Hospital_Master].[Monthly_Operational_Cost_INR]" caption="Monthly_Operational_Cost_INR" attribute="1" defaultMemberUniqueName="[Hospital_Master].[Monthly_Operational_Cost_INR].[All]" allUniqueName="[Hospital_Master].[Monthly_Operational_Cost_INR].[All]" dimensionUniqueName="[Hospital_Master]" displayFolder="" count="0" memberValueDatatype="20" unbalanced="0"/>
    <cacheHierarchy uniqueName="[Hospital_Master].[Average_Occupancy_%]" caption="Average_Occupancy_%" attribute="1" defaultMemberUniqueName="[Hospital_Master].[Average_Occupancy_%].[All]" allUniqueName="[Hospital_Master].[Average_Occupancy_%].[All]" dimensionUniqueName="[Hospital_Master]" displayFolder="" count="0" memberValueDatatype="20" unbalanced="0"/>
    <cacheHierarchy uniqueName="[Hospital_Master].[Accreditation]" caption="Accreditation" attribute="1" defaultMemberUniqueName="[Hospital_Master].[Accreditation].[All]" allUniqueName="[Hospital_Master].[Accreditation].[All]" dimensionUniqueName="[Hospital_Master]" displayFolder="" count="0" memberValueDatatype="130" unbalanced="0"/>
    <cacheHierarchy uniqueName="[Hospital_Master].[Status]" caption="Status" attribute="1" defaultMemberUniqueName="[Hospital_Master].[Status].[All]" allUniqueName="[Hospital_Master].[Status].[All]" dimensionUniqueName="[Hospital_Master]" displayFolder="" count="0" memberValueDatatype="130" unbalanced="0"/>
    <cacheHierarchy uniqueName="[Measures].[__XL_Count Appointment_Transactions]" caption="__XL_Count Appointment_Transactions" measure="1" displayFolder="" measureGroup="Appointment_Transactions" count="0" hidden="1"/>
    <cacheHierarchy uniqueName="[Measures].[__XL_Count Hospital_Master]" caption="__XL_Count Hospital_Master" measure="1" displayFolder="" measureGroup="Hospital_Master" count="0" hidden="1"/>
    <cacheHierarchy uniqueName="[Measures].[__XL_Count Doctor_Master]" caption="__XL_Count Doctor_Master" measure="1" displayFolder="" measureGroup="Doctor_Master" count="0" hidden="1"/>
    <cacheHierarchy uniqueName="[Measures].[__XL_Count Department_Master]" caption="__XL_Count Department_Master" measure="1" displayFolder="" measureGroup="Department_Master" count="0" hidden="1"/>
    <cacheHierarchy uniqueName="[Measures].[__No measures defined]" caption="__No measures defined" measure="1" displayFolder="" count="0" hidden="1"/>
    <cacheHierarchy uniqueName="[Measures].[Count of Appointment_ID]" caption="Count of Appointment_ID" measure="1" displayFolder="" measureGroup="Appointment_Transaction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Waiting_Time_Minutes]" caption="Sum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Average of Waiting_Time_Minutes]" caption="Average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Count of Appointment_Status]" caption="Count of Appointment_Status" measure="1" displayFolder="" measureGroup="Appointment_Transactions" count="0" hidden="1">
      <extLst>
        <ext xmlns:x15="http://schemas.microsoft.com/office/spreadsheetml/2010/11/main" uri="{B97F6D7D-B522-45F9-BDA1-12C45D357490}">
          <x15:cacheHierarchy aggregatedColumn="16"/>
        </ext>
      </extLst>
    </cacheHierarchy>
    <cacheHierarchy uniqueName="[Measures].[Sum of Patient_Rating]" caption="Sum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Average of Patient_Rating]" caption="Average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Sum of Appointment_Fee]" caption="Sum of Appointment_Fee" measure="1" displayFolder="" measureGroup="Appointment_Transactions" count="0" hidden="1">
      <extLst>
        <ext xmlns:x15="http://schemas.microsoft.com/office/spreadsheetml/2010/11/main" uri="{B97F6D7D-B522-45F9-BDA1-12C45D357490}">
          <x15:cacheHierarchy aggregatedColumn="19"/>
        </ext>
      </extLst>
    </cacheHierarchy>
    <cacheHierarchy uniqueName="[Measures].[Sum of Consultation_Duration_Minutes]" caption="Sum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y uniqueName="[Measures].[Average of Consultation_Duration_Minutes]" caption="Average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ies>
  <kpis count="0"/>
  <dimensions count="5">
    <dimension name="Appointment_Transactions" uniqueName="[Appointment_Transactions]" caption="Appointment_Transactions"/>
    <dimension name="Department_Master" uniqueName="[Department_Master]" caption="Department_Master"/>
    <dimension name="Doctor_Master" uniqueName="[Doctor_Master]" caption="Doctor_Master"/>
    <dimension name="Hospital_Master" uniqueName="[Hospital_Master]" caption="Hospital_Master"/>
    <dimension measure="1" name="Measures" uniqueName="[Measures]" caption="Measures"/>
  </dimensions>
  <measureGroups count="4">
    <measureGroup name="Appointment_Transactions" caption="Appointment_Transactions"/>
    <measureGroup name="Department_Master" caption="Department_Master"/>
    <measureGroup name="Doctor_Master" caption="Doctor_Master"/>
    <measureGroup name="Hospital_Master" caption="Hospital_Master"/>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2.791488657407" backgroundQuery="1" createdVersion="8" refreshedVersion="8" minRefreshableVersion="3" recordCount="0" supportSubquery="1" supportAdvancedDrill="1" xr:uid="{92F7F821-4BBE-4E9E-A8B5-E4E3BB039DF4}">
  <cacheSource type="external" connectionId="6"/>
  <cacheFields count="3">
    <cacheField name="[Appointment_Transactions].[Department].[Department]" caption="Department" numFmtId="0" hierarchy="12" level="1">
      <sharedItems count="10">
        <s v="Cardiology"/>
        <s v="Dermatology"/>
        <s v="ENT"/>
        <s v="General Medicine"/>
        <s v="Gynecology"/>
        <s v="Neurology"/>
        <s v="Ophthalmology"/>
        <s v="Orthopedics"/>
        <s v="Pediatrics"/>
        <s v="Radiology"/>
      </sharedItems>
    </cacheField>
    <cacheField name="[Measures].[Count of Appointment_ID]" caption="Count of Appointment_ID" numFmtId="0" hierarchy="72" level="32767"/>
    <cacheField name="[Appointment_Transactions].[Hospital_Name].[Hospital_Name]" caption="Hospital_Name" numFmtId="0" hierarchy="7" level="1">
      <sharedItems containsSemiMixedTypes="0" containsNonDate="0" containsString="0"/>
    </cacheField>
  </cacheFields>
  <cacheHierarchies count="81">
    <cacheHierarchy uniqueName="[Appointment_Transactions].[Appointment_ID]" caption="Appointment_ID" attribute="1" defaultMemberUniqueName="[Appointment_Transactions].[Appointment_ID].[All]" allUniqueName="[Appointment_Transactions].[Appointment_ID].[All]" dimensionUniqueName="[Appointment_Transactions]" displayFolder="" count="0" memberValueDatatype="130" unbalanced="0"/>
    <cacheHierarchy uniqueName="[Appointment_Transactions].[Appointment_Date]" caption="Appointment_Date" attribute="1" time="1" defaultMemberUniqueName="[Appointment_Transactions].[Appointment_Date].[All]" allUniqueName="[Appointment_Transactions].[Appointment_Date].[All]" dimensionUniqueName="[Appointment_Transactions]" displayFolder="" count="0" memberValueDatatype="7" unbalanced="0"/>
    <cacheHierarchy uniqueName="[Appointment_Transactions].[Appointment_Time]" caption="Appointment_Time" attribute="1" time="1" defaultMemberUniqueName="[Appointment_Transactions].[Appointment_Time].[All]" allUniqueName="[Appointment_Transactions].[Appointment_Time].[All]" dimensionUniqueName="[Appointment_Transactions]" displayFolder="" count="0" memberValueDatatype="7" unbalanced="0"/>
    <cacheHierarchy uniqueName="[Appointment_Transactions].[Month]" caption="Month" attribute="1" defaultMemberUniqueName="[Appointment_Transactions].[Month].[All]" allUniqueName="[Appointment_Transactions].[Month].[All]" dimensionUniqueName="[Appointment_Transactions]" displayFolder="" count="2" memberValueDatatype="130" unbalanced="0"/>
    <cacheHierarchy uniqueName="[Appointment_Transactions].[Quarter]" caption="Quarter" attribute="1" defaultMemberUniqueName="[Appointment_Transactions].[Quarter].[All]" allUniqueName="[Appointment_Transactions].[Quarter].[All]" dimensionUniqueName="[Appointment_Transactions]" displayFolder="" count="0" memberValueDatatype="130" unbalanced="0"/>
    <cacheHierarchy uniqueName="[Appointment_Transactions].[Weekday]" caption="Weekday" attribute="1" defaultMemberUniqueName="[Appointment_Transactions].[Weekday].[All]" allUniqueName="[Appointment_Transactions].[Weekday].[All]" dimensionUniqueName="[Appointment_Transactions]" displayFolder="" count="0" memberValueDatatype="130" unbalanced="0"/>
    <cacheHierarchy uniqueName="[Appointment_Transactions].[Hospital_ID]" caption="Hospital_ID" attribute="1" defaultMemberUniqueName="[Appointment_Transactions].[Hospital_ID].[All]" allUniqueName="[Appointment_Transactions].[Hospital_ID].[All]" dimensionUniqueName="[Appointment_Transactions]" displayFolder="" count="0" memberValueDatatype="130" unbalanced="0"/>
    <cacheHierarchy uniqueName="[Appointment_Transactions].[Hospital_Name]" caption="Hospital_Name" attribute="1" defaultMemberUniqueName="[Appointment_Transactions].[Hospital_Name].[All]" allUniqueName="[Appointment_Transactions].[Hospital_Name].[All]" dimensionUniqueName="[Appointment_Transactions]" displayFolder="" count="2" memberValueDatatype="130" unbalanced="0">
      <fieldsUsage count="2">
        <fieldUsage x="-1"/>
        <fieldUsage x="2"/>
      </fieldsUsage>
    </cacheHierarchy>
    <cacheHierarchy uniqueName="[Appointment_Transactions].[Patient_ID]" caption="Patient_ID" attribute="1" defaultMemberUniqueName="[Appointment_Transactions].[Patient_ID].[All]" allUniqueName="[Appointment_Transactions].[Patient_ID].[All]" dimensionUniqueName="[Appointment_Transactions]" displayFolder="" count="0" memberValueDatatype="130" unbalanced="0"/>
    <cacheHierarchy uniqueName="[Appointment_Transactions].[Patient_Name]" caption="Patient_Name" attribute="1" defaultMemberUniqueName="[Appointment_Transactions].[Patient_Name].[All]" allUniqueName="[Appointment_Transactions].[Patient_Name].[All]" dimensionUniqueName="[Appointment_Transactions]" displayFolder="" count="0" memberValueDatatype="130" unbalanced="0"/>
    <cacheHierarchy uniqueName="[Appointment_Transactions].[Gender]" caption="Gender" attribute="1" defaultMemberUniqueName="[Appointment_Transactions].[Gender].[All]" allUniqueName="[Appointment_Transactions].[Gender].[All]" dimensionUniqueName="[Appointment_Transactions]" displayFolder="" count="0" memberValueDatatype="130" unbalanced="0"/>
    <cacheHierarchy uniqueName="[Appointment_Transactions].[Age]" caption="Age" attribute="1" defaultMemberUniqueName="[Appointment_Transactions].[Age].[All]" allUniqueName="[Appointment_Transactions].[Age].[All]" dimensionUniqueName="[Appointment_Transactions]" displayFolder="" count="0" memberValueDatatype="20" unbalanced="0"/>
    <cacheHierarchy uniqueName="[Appointment_Transactions].[Department]" caption="Department" attribute="1" defaultMemberUniqueName="[Appointment_Transactions].[Department].[All]" allUniqueName="[Appointment_Transactions].[Department].[All]" dimensionUniqueName="[Appointment_Transactions]" displayFolder="" count="2" memberValueDatatype="130" unbalanced="0">
      <fieldsUsage count="2">
        <fieldUsage x="-1"/>
        <fieldUsage x="0"/>
      </fieldsUsage>
    </cacheHierarchy>
    <cacheHierarchy uniqueName="[Appointment_Transactions].[Doctor_ID]" caption="Doctor_ID" attribute="1" defaultMemberUniqueName="[Appointment_Transactions].[Doctor_ID].[All]" allUniqueName="[Appointment_Transactions].[Doctor_ID].[All]" dimensionUniqueName="[Appointment_Transactions]" displayFolder="" count="0" memberValueDatatype="130" unbalanced="0"/>
    <cacheHierarchy uniqueName="[Appointment_Transactions].[Doctor_Name]" caption="Doctor_Name" attribute="1" defaultMemberUniqueName="[Appointment_Transactions].[Doctor_Name].[All]" allUniqueName="[Appointment_Transactions].[Doctor_Name].[All]" dimensionUniqueName="[Appointment_Transactions]" displayFolder="" count="0" memberValueDatatype="130" unbalanced="0"/>
    <cacheHierarchy uniqueName="[Appointment_Transactions].[Consultation_Type]" caption="Consultation_Type" attribute="1" defaultMemberUniqueName="[Appointment_Transactions].[Consultation_Type].[All]" allUniqueName="[Appointment_Transactions].[Consultation_Type].[All]" dimensionUniqueName="[Appointment_Transactions]" displayFolder="" count="0" memberValueDatatype="130" unbalanced="0"/>
    <cacheHierarchy uniqueName="[Appointment_Transactions].[Appointment_Status]" caption="Appointment_Status" attribute="1" defaultMemberUniqueName="[Appointment_Transactions].[Appointment_Status].[All]" allUniqueName="[Appointment_Transactions].[Appointment_Status].[All]" dimensionUniqueName="[Appointment_Transactions]" displayFolder="" count="0" memberValueDatatype="130" unbalanced="0"/>
    <cacheHierarchy uniqueName="[Appointment_Transactions].[Waiting_Time_Minutes]" caption="Waiting_Time_Minutes" attribute="1" defaultMemberUniqueName="[Appointment_Transactions].[Waiting_Time_Minutes].[All]" allUniqueName="[Appointment_Transactions].[Waiting_Time_Minutes].[All]" dimensionUniqueName="[Appointment_Transactions]" displayFolder="" count="0" memberValueDatatype="20" unbalanced="0"/>
    <cacheHierarchy uniqueName="[Appointment_Transactions].[Consultation_Duration_Minutes]" caption="Consultation_Duration_Minutes" attribute="1" defaultMemberUniqueName="[Appointment_Transactions].[Consultation_Duration_Minutes].[All]" allUniqueName="[Appointment_Transactions].[Consultation_Duration_Minutes].[All]" dimensionUniqueName="[Appointment_Transactions]" displayFolder="" count="0" memberValueDatatype="20" unbalanced="0"/>
    <cacheHierarchy uniqueName="[Appointment_Transactions].[Appointment_Fee]" caption="Appointment_Fee" attribute="1" defaultMemberUniqueName="[Appointment_Transactions].[Appointment_Fee].[All]" allUniqueName="[Appointment_Transactions].[Appointment_Fee].[All]" dimensionUniqueName="[Appointment_Transactions]" displayFolder="" count="0" memberValueDatatype="20" unbalanced="0"/>
    <cacheHierarchy uniqueName="[Appointment_Transactions].[Insurance]" caption="Insurance" attribute="1" defaultMemberUniqueName="[Appointment_Transactions].[Insurance].[All]" allUniqueName="[Appointment_Transactions].[Insurance].[All]" dimensionUniqueName="[Appointment_Transactions]" displayFolder="" count="0" memberValueDatatype="130" unbalanced="0"/>
    <cacheHierarchy uniqueName="[Appointment_Transactions].[Payment_Mode]" caption="Payment_Mode" attribute="1" defaultMemberUniqueName="[Appointment_Transactions].[Payment_Mode].[All]" allUniqueName="[Appointment_Transactions].[Payment_Mode].[All]" dimensionUniqueName="[Appointment_Transactions]" displayFolder="" count="0" memberValueDatatype="130" unbalanced="0"/>
    <cacheHierarchy uniqueName="[Appointment_Transactions].[Patient_Rating]" caption="Patient_Rating" attribute="1" defaultMemberUniqueName="[Appointment_Transactions].[Patient_Rating].[All]" allUniqueName="[Appointment_Transactions].[Patient_Rating].[All]" dimensionUniqueName="[Appointment_Transactions]" displayFolder="" count="0" memberValueDatatype="20" unbalanced="0"/>
    <cacheHierarchy uniqueName="[Appointment_Transactions].[Follow_Up]" caption="Follow_Up" attribute="1" defaultMemberUniqueName="[Appointment_Transactions].[Follow_Up].[All]" allUniqueName="[Appointment_Transactions].[Follow_Up].[All]" dimensionUniqueName="[Appointment_Transactions]" displayFolder="" count="0" memberValueDatatype="130" unbalanced="0"/>
    <cacheHierarchy uniqueName="[Appointment_Transactions].[Diagnosis_Category]" caption="Diagnosis_Category" attribute="1" defaultMemberUniqueName="[Appointment_Transactions].[Diagnosis_Category].[All]" allUniqueName="[Appointment_Transactions].[Diagnosis_Category].[All]" dimensionUniqueName="[Appointment_Transactions]" displayFolder="" count="0" memberValueDatatype="130" unbalanced="0"/>
    <cacheHierarchy uniqueName="[Appointment_Transactions].[Doctor_full_name]" caption="Doctor_full_name" attribute="1" defaultMemberUniqueName="[Appointment_Transactions].[Doctor_full_name].[All]" allUniqueName="[Appointment_Transactions].[Doctor_full_name].[All]" dimensionUniqueName="[Appointment_Transactions]" displayFolder="" count="0" memberValueDatatype="13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Head_of_Department]" caption="Head_of_Department" attribute="1" defaultMemberUniqueName="[Department_Master].[Head_of_Department].[All]" allUniqueName="[Department_Master].[Head_of_Department].[All]" dimensionUniqueName="[Department_Master]" displayFolder="" count="0" memberValueDatatype="130" unbalanced="0"/>
    <cacheHierarchy uniqueName="[Department_Master].[No_of_Doctors]" caption="No_of_Doctors" attribute="1" defaultMemberUniqueName="[Department_Master].[No_of_Doctors].[All]" allUniqueName="[Department_Master].[No_of_Doctors].[All]" dimensionUniqueName="[Department_Master]" displayFolder="" count="0" memberValueDatatype="20" unbalanced="0"/>
    <cacheHierarchy uniqueName="[Department_Master].[Average_Consultation_Time_Min]" caption="Average_Consultation_Time_Min" attribute="1" defaultMemberUniqueName="[Department_Master].[Average_Consultation_Time_Min].[All]" allUniqueName="[Department_Master].[Average_Consultation_Time_Min].[All]" dimensionUniqueName="[Department_Master]" displayFolder="" count="0" memberValueDatatype="20" unbalanced="0"/>
    <cacheHierarchy uniqueName="[Department_Master].[Daily_Patient_Capacity]" caption="Daily_Patient_Capacity" attribute="1" defaultMemberUniqueName="[Department_Master].[Daily_Patient_Capacity].[All]" allUniqueName="[Department_Master].[Daily_Patient_Capacity].[All]" dimensionUniqueName="[Department_Master]" displayFolder="" count="0" memberValueDatatype="20" unbalanced="0"/>
    <cacheHierarchy uniqueName="[Department_Master].[Average_Consultation_Fee_INR]" caption="Average_Consultation_Fee_INR" attribute="1" defaultMemberUniqueName="[Department_Master].[Average_Consultation_Fee_INR].[All]" allUniqueName="[Department_Master].[Average_Consultation_Fee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Common_Treatments]" caption="Common_Treatments" attribute="1" defaultMemberUniqueName="[Department_Master].[Common_Treatments].[All]" allUniqueName="[Department_Master].[Common_Treatments].[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Doctor_Master].[Doctor_ID]" caption="Doctor_ID" attribute="1" defaultMemberUniqueName="[Doctor_Master].[Doctor_ID].[All]" allUniqueName="[Doctor_Master].[Doctor_ID].[All]" dimensionUniqueName="[Doctor_Master]" displayFolder="" count="0" memberValueDatatype="130" unbalanced="0"/>
    <cacheHierarchy uniqueName="[Doctor_Master].[Doctor_Name]" caption="Doctor_Name" attribute="1" defaultMemberUniqueName="[Doctor_Master].[Doctor_Name].[All]" allUniqueName="[Doctor_Master].[Doctor_Name].[All]" dimensionUniqueName="[Doctor_Master]" displayFolder="" count="0" memberValueDatatype="130" unbalanced="0"/>
    <cacheHierarchy uniqueName="[Doctor_Master].[Department]" caption="Department" attribute="1" defaultMemberUniqueName="[Doctor_Master].[Department].[All]" allUniqueName="[Doctor_Master].[Department].[All]" dimensionUniqueName="[Doctor_Master]" displayFolder="" count="0" memberValueDatatype="130" unbalanced="0"/>
    <cacheHierarchy uniqueName="[Doctor_Master].[Specialization]" caption="Specialization" attribute="1" defaultMemberUniqueName="[Doctor_Master].[Specialization].[All]" allUniqueName="[Doctor_Master].[Specialization].[All]" dimensionUniqueName="[Doctor_Master]" displayFolder="" count="0" memberValueDatatype="130" unbalanced="0"/>
    <cacheHierarchy uniqueName="[Doctor_Master].[Qualification]" caption="Qualification" attribute="1" defaultMemberUniqueName="[Doctor_Master].[Qualification].[All]" allUniqueName="[Doctor_Master].[Qualification].[All]" dimensionUniqueName="[Doctor_Master]" displayFolder="" count="0" memberValueDatatype="130" unbalanced="0"/>
    <cacheHierarchy uniqueName="[Doctor_Master].[Experience_Years]" caption="Experience_Years" attribute="1" defaultMemberUniqueName="[Doctor_Master].[Experience_Years].[All]" allUniqueName="[Doctor_Master].[Experience_Years].[All]" dimensionUniqueName="[Doctor_Master]" displayFolder="" count="0" memberValueDatatype="20" unbalanced="0"/>
    <cacheHierarchy uniqueName="[Doctor_Master].[Consultation_Fee_INR]" caption="Consultation_Fee_INR" attribute="1" defaultMemberUniqueName="[Doctor_Master].[Consultation_Fee_INR].[All]" allUniqueName="[Doctor_Master].[Consultation_Fee_INR].[All]" dimensionUniqueName="[Doctor_Master]" displayFolder="" count="0" memberValueDatatype="20" unbalanced="0"/>
    <cacheHierarchy uniqueName="[Doctor_Master].[Hospital_ID]" caption="Hospital_ID" attribute="1" defaultMemberUniqueName="[Doctor_Master].[Hospital_ID].[All]" allUniqueName="[Doctor_Master].[Hospital_ID].[All]" dimensionUniqueName="[Doctor_Master]" displayFolder="" count="0" memberValueDatatype="130" unbalanced="0"/>
    <cacheHierarchy uniqueName="[Doctor_Master].[Hospital_Name]" caption="Hospital_Name" attribute="1" defaultMemberUniqueName="[Doctor_Master].[Hospital_Name].[All]" allUniqueName="[Doctor_Master].[Hospital_Name].[All]" dimensionUniqueName="[Doctor_Master]" displayFolder="" count="0" memberValueDatatype="130" unbalanced="0"/>
    <cacheHierarchy uniqueName="[Doctor_Master].[Availability]" caption="Availability" attribute="1" defaultMemberUniqueName="[Doctor_Master].[Availability].[All]" allUniqueName="[Doctor_Master].[Availability].[All]" dimensionUniqueName="[Doctor_Master]" displayFolder="" count="0" memberValueDatatype="130" unbalanced="0"/>
    <cacheHierarchy uniqueName="[Doctor_Master].[Shift]" caption="Shift" attribute="1" defaultMemberUniqueName="[Doctor_Master].[Shift].[All]" allUniqueName="[Doctor_Master].[Shift].[All]" dimensionUniqueName="[Doctor_Master]" displayFolder="" count="0" memberValueDatatype="130" unbalanced="0"/>
    <cacheHierarchy uniqueName="[Doctor_Master].[Avg_Consultation_Time_Min]" caption="Avg_Consultation_Time_Min" attribute="1" defaultMemberUniqueName="[Doctor_Master].[Avg_Consultation_Time_Min].[All]" allUniqueName="[Doctor_Master].[Avg_Consultation_Time_Min].[All]" dimensionUniqueName="[Doctor_Master]" displayFolder="" count="0" memberValueDatatype="20" unbalanced="0"/>
    <cacheHierarchy uniqueName="[Doctor_Master].[Daily_Capacity]" caption="Daily_Capacity" attribute="1" defaultMemberUniqueName="[Doctor_Master].[Daily_Capacity].[All]" allUniqueName="[Doctor_Master].[Daily_Capacity].[All]" dimensionUniqueName="[Doctor_Master]" displayFolder="" count="0" memberValueDatatype="20" unbalanced="0"/>
    <cacheHierarchy uniqueName="[Doctor_Master].[Status]" caption="Status" attribute="1" defaultMemberUniqueName="[Doctor_Master].[Status].[All]" allUniqueName="[Doctor_Master].[Status].[All]" dimensionUniqueName="[Doctor_Master]" displayFolder="" count="0" memberValueDatatype="130" unbalanced="0"/>
    <cacheHierarchy uniqueName="[Hospital_Master].[Hospital_ID]" caption="Hospital_ID" attribute="1" defaultMemberUniqueName="[Hospital_Master].[Hospital_ID].[All]" allUniqueName="[Hospital_Master].[Hospital_ID].[All]" dimensionUniqueName="[Hospital_Master]" displayFolder="" count="0" memberValueDatatype="130" unbalanced="0"/>
    <cacheHierarchy uniqueName="[Hospital_Master].[Hospital_Name]" caption="Hospital_Name" attribute="1" defaultMemberUniqueName="[Hospital_Master].[Hospital_Name].[All]" allUniqueName="[Hospital_Master].[Hospital_Name].[All]" dimensionUniqueName="[Hospital_Master]" displayFolder="" count="0" memberValueDatatype="130" unbalanced="0"/>
    <cacheHierarchy uniqueName="[Hospital_Master].[City]" caption="City" attribute="1" defaultMemberUniqueName="[Hospital_Master].[City].[All]" allUniqueName="[Hospital_Master].[City].[All]" dimensionUniqueName="[Hospital_Master]" displayFolder="" count="0" memberValueDatatype="130" unbalanced="0"/>
    <cacheHierarchy uniqueName="[Hospital_Master].[District]" caption="District" attribute="1" defaultMemberUniqueName="[Hospital_Master].[District].[All]" allUniqueName="[Hospital_Master].[District].[All]" dimensionUniqueName="[Hospital_Master]" displayFolder="" count="0" memberValueDatatype="130" unbalanced="0"/>
    <cacheHierarchy uniqueName="[Hospital_Master].[Hospital_Type]" caption="Hospital_Type" attribute="1" defaultMemberUniqueName="[Hospital_Master].[Hospital_Type].[All]" allUniqueName="[Hospital_Master].[Hospital_Type].[All]" dimensionUniqueName="[Hospital_Master]" displayFolder="" count="0" memberValueDatatype="130" unbalanced="0"/>
    <cacheHierarchy uniqueName="[Hospital_Master].[Hospital_Manager]" caption="Hospital_Manager" attribute="1" defaultMemberUniqueName="[Hospital_Master].[Hospital_Manager].[All]" allUniqueName="[Hospital_Master].[Hospital_Manager].[All]" dimensionUniqueName="[Hospital_Master]" displayFolder="" count="0" memberValueDatatype="130" unbalanced="0"/>
    <cacheHierarchy uniqueName="[Hospital_Master].[Opening_Date]" caption="Opening_Date" attribute="1" time="1" defaultMemberUniqueName="[Hospital_Master].[Opening_Date].[All]" allUniqueName="[Hospital_Master].[Opening_Date].[All]" dimensionUniqueName="[Hospital_Master]" displayFolder="" count="0" memberValueDatatype="7" unbalanced="0"/>
    <cacheHierarchy uniqueName="[Hospital_Master].[No_of_Doctors]" caption="No_of_Doctors" attribute="1" defaultMemberUniqueName="[Hospital_Master].[No_of_Doctors].[All]" allUniqueName="[Hospital_Master].[No_of_Doctors].[All]" dimensionUniqueName="[Hospital_Master]" displayFolder="" count="0" memberValueDatatype="20" unbalanced="0"/>
    <cacheHierarchy uniqueName="[Hospital_Master].[No_of_Beds]" caption="No_of_Beds" attribute="1" defaultMemberUniqueName="[Hospital_Master].[No_of_Beds].[All]" allUniqueName="[Hospital_Master].[No_of_Beds].[All]" dimensionUniqueName="[Hospital_Master]" displayFolder="" count="0" memberValueDatatype="20" unbalanced="0"/>
    <cacheHierarchy uniqueName="[Hospital_Master].[ICU_Beds]" caption="ICU_Beds" attribute="1" defaultMemberUniqueName="[Hospital_Master].[ICU_Beds].[All]" allUniqueName="[Hospital_Master].[ICU_Beds].[All]" dimensionUniqueName="[Hospital_Master]" displayFolder="" count="0" memberValueDatatype="20" unbalanced="0"/>
    <cacheHierarchy uniqueName="[Hospital_Master].[Emergency_Facility]" caption="Emergency_Facility" attribute="1" defaultMemberUniqueName="[Hospital_Master].[Emergency_Facility].[All]" allUniqueName="[Hospital_Master].[Emergency_Facility].[All]" dimensionUniqueName="[Hospital_Master]" displayFolder="" count="0" memberValueDatatype="130" unbalanced="0"/>
    <cacheHierarchy uniqueName="[Hospital_Master].[Parking]" caption="Parking" attribute="1" defaultMemberUniqueName="[Hospital_Master].[Parking].[All]" allUniqueName="[Hospital_Master].[Parking].[All]" dimensionUniqueName="[Hospital_Master]" displayFolder="" count="0" memberValueDatatype="130" unbalanced="0"/>
    <cacheHierarchy uniqueName="[Hospital_Master].[Monthly_Patient_Target]" caption="Monthly_Patient_Target" attribute="1" defaultMemberUniqueName="[Hospital_Master].[Monthly_Patient_Target].[All]" allUniqueName="[Hospital_Master].[Monthly_Patient_Target].[All]" dimensionUniqueName="[Hospital_Master]" displayFolder="" count="0" memberValueDatatype="20" unbalanced="0"/>
    <cacheHierarchy uniqueName="[Hospital_Master].[Monthly_Operational_Cost_INR]" caption="Monthly_Operational_Cost_INR" attribute="1" defaultMemberUniqueName="[Hospital_Master].[Monthly_Operational_Cost_INR].[All]" allUniqueName="[Hospital_Master].[Monthly_Operational_Cost_INR].[All]" dimensionUniqueName="[Hospital_Master]" displayFolder="" count="0" memberValueDatatype="20" unbalanced="0"/>
    <cacheHierarchy uniqueName="[Hospital_Master].[Average_Occupancy_%]" caption="Average_Occupancy_%" attribute="1" defaultMemberUniqueName="[Hospital_Master].[Average_Occupancy_%].[All]" allUniqueName="[Hospital_Master].[Average_Occupancy_%].[All]" dimensionUniqueName="[Hospital_Master]" displayFolder="" count="0" memberValueDatatype="20" unbalanced="0"/>
    <cacheHierarchy uniqueName="[Hospital_Master].[Accreditation]" caption="Accreditation" attribute="1" defaultMemberUniqueName="[Hospital_Master].[Accreditation].[All]" allUniqueName="[Hospital_Master].[Accreditation].[All]" dimensionUniqueName="[Hospital_Master]" displayFolder="" count="0" memberValueDatatype="130" unbalanced="0"/>
    <cacheHierarchy uniqueName="[Hospital_Master].[Status]" caption="Status" attribute="1" defaultMemberUniqueName="[Hospital_Master].[Status].[All]" allUniqueName="[Hospital_Master].[Status].[All]" dimensionUniqueName="[Hospital_Master]" displayFolder="" count="0" memberValueDatatype="130" unbalanced="0"/>
    <cacheHierarchy uniqueName="[Measures].[__XL_Count Appointment_Transactions]" caption="__XL_Count Appointment_Transactions" measure="1" displayFolder="" measureGroup="Appointment_Transactions" count="0" hidden="1"/>
    <cacheHierarchy uniqueName="[Measures].[__XL_Count Hospital_Master]" caption="__XL_Count Hospital_Master" measure="1" displayFolder="" measureGroup="Hospital_Master" count="0" hidden="1"/>
    <cacheHierarchy uniqueName="[Measures].[__XL_Count Doctor_Master]" caption="__XL_Count Doctor_Master" measure="1" displayFolder="" measureGroup="Doctor_Master" count="0" hidden="1"/>
    <cacheHierarchy uniqueName="[Measures].[__XL_Count Department_Master]" caption="__XL_Count Department_Master" measure="1" displayFolder="" measureGroup="Department_Master" count="0" hidden="1"/>
    <cacheHierarchy uniqueName="[Measures].[__No measures defined]" caption="__No measures defined" measure="1" displayFolder="" count="0" hidden="1"/>
    <cacheHierarchy uniqueName="[Measures].[Count of Appointment_ID]" caption="Count of Appointment_ID" measure="1" displayFolder="" measureGroup="Appointment_Transaction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Waiting_Time_Minutes]" caption="Sum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Average of Waiting_Time_Minutes]" caption="Average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Count of Appointment_Status]" caption="Count of Appointment_Status" measure="1" displayFolder="" measureGroup="Appointment_Transactions" count="0" hidden="1">
      <extLst>
        <ext xmlns:x15="http://schemas.microsoft.com/office/spreadsheetml/2010/11/main" uri="{B97F6D7D-B522-45F9-BDA1-12C45D357490}">
          <x15:cacheHierarchy aggregatedColumn="16"/>
        </ext>
      </extLst>
    </cacheHierarchy>
    <cacheHierarchy uniqueName="[Measures].[Sum of Patient_Rating]" caption="Sum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Average of Patient_Rating]" caption="Average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Sum of Appointment_Fee]" caption="Sum of Appointment_Fee" measure="1" displayFolder="" measureGroup="Appointment_Transactions" count="0" hidden="1">
      <extLst>
        <ext xmlns:x15="http://schemas.microsoft.com/office/spreadsheetml/2010/11/main" uri="{B97F6D7D-B522-45F9-BDA1-12C45D357490}">
          <x15:cacheHierarchy aggregatedColumn="19"/>
        </ext>
      </extLst>
    </cacheHierarchy>
    <cacheHierarchy uniqueName="[Measures].[Sum of Consultation_Duration_Minutes]" caption="Sum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y uniqueName="[Measures].[Average of Consultation_Duration_Minutes]" caption="Average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ies>
  <kpis count="0"/>
  <dimensions count="5">
    <dimension name="Appointment_Transactions" uniqueName="[Appointment_Transactions]" caption="Appointment_Transactions"/>
    <dimension name="Department_Master" uniqueName="[Department_Master]" caption="Department_Master"/>
    <dimension name="Doctor_Master" uniqueName="[Doctor_Master]" caption="Doctor_Master"/>
    <dimension name="Hospital_Master" uniqueName="[Hospital_Master]" caption="Hospital_Master"/>
    <dimension measure="1" name="Measures" uniqueName="[Measures]" caption="Measures"/>
  </dimensions>
  <measureGroups count="4">
    <measureGroup name="Appointment_Transactions" caption="Appointment_Transactions"/>
    <measureGroup name="Department_Master" caption="Department_Master"/>
    <measureGroup name="Doctor_Master" caption="Doctor_Master"/>
    <measureGroup name="Hospital_Master" caption="Hospital_Master"/>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2.79148900463" backgroundQuery="1" createdVersion="8" refreshedVersion="8" minRefreshableVersion="3" recordCount="0" supportSubquery="1" supportAdvancedDrill="1" xr:uid="{316D9698-043F-47DC-B356-8C42F3813584}">
  <cacheSource type="external" connectionId="6"/>
  <cacheFields count="3">
    <cacheField name="[Measures].[Count of Appointment_ID]" caption="Count of Appointment_ID" numFmtId="0" hierarchy="72" level="32767"/>
    <cacheField name="[Appointment_Transactions].[Doctor_full_name].[Doctor_full_name]" caption="Doctor_full_name" numFmtId="0" hierarchy="25" level="1">
      <sharedItems count="40">
        <s v="Dr. Abinaya K"/>
        <s v="Dr. Ajith K"/>
        <s v="Dr. Anand S"/>
        <s v="Dr. Arun Kumar"/>
        <s v="Dr. Ashwin D"/>
        <s v="Dr. Balaji V"/>
        <s v="Dr. Bharathi K"/>
        <s v="Dr. Deepa J"/>
        <s v="Dr. Dinesh P"/>
        <s v="Dr. Divya R"/>
        <s v="Dr. Gayathri R"/>
        <s v="Dr. Gokul R"/>
        <s v="Dr. Hari Prasad"/>
        <s v="Dr. Harini V"/>
        <s v="Dr. Jennifer A"/>
        <s v="Dr. Karthik Raj"/>
        <s v="Dr. Kavitha M"/>
        <s v="Dr. Keerthana L"/>
        <s v="Dr. Lakshmi K"/>
        <s v="Dr. Mahesh R"/>
        <s v="Dr. Manoj T"/>
        <s v="Dr. Meena S"/>
        <s v="Dr. Mohan V"/>
        <s v="Dr. Naveen C"/>
        <s v="Dr. Nisha T"/>
        <s v="Dr. Prakash R"/>
        <s v="Dr. Priya Nair"/>
        <s v="Dr. Ramesh G"/>
        <s v="Dr. Ramya P"/>
        <s v="Dr. Ranjani S"/>
        <s v="Dr. Rekha N"/>
        <s v="Dr. Sanjay P"/>
        <s v="Dr. Saranya S"/>
        <s v="Dr. Senthil M"/>
        <s v="Dr. Siva Kumar"/>
        <s v="Dr. Suresh B"/>
        <s v="Dr. Swetha M"/>
        <s v="Dr. Vignesh M"/>
        <s v="Dr. Vinoth K"/>
        <s v="Dr. Vivek S"/>
      </sharedItems>
    </cacheField>
    <cacheField name="[Appointment_Transactions].[Hospital_Name].[Hospital_Name]" caption="Hospital_Name" numFmtId="0" hierarchy="7" level="1">
      <sharedItems containsSemiMixedTypes="0" containsNonDate="0" containsString="0"/>
    </cacheField>
  </cacheFields>
  <cacheHierarchies count="81">
    <cacheHierarchy uniqueName="[Appointment_Transactions].[Appointment_ID]" caption="Appointment_ID" attribute="1" defaultMemberUniqueName="[Appointment_Transactions].[Appointment_ID].[All]" allUniqueName="[Appointment_Transactions].[Appointment_ID].[All]" dimensionUniqueName="[Appointment_Transactions]" displayFolder="" count="0" memberValueDatatype="130" unbalanced="0"/>
    <cacheHierarchy uniqueName="[Appointment_Transactions].[Appointment_Date]" caption="Appointment_Date" attribute="1" time="1" defaultMemberUniqueName="[Appointment_Transactions].[Appointment_Date].[All]" allUniqueName="[Appointment_Transactions].[Appointment_Date].[All]" dimensionUniqueName="[Appointment_Transactions]" displayFolder="" count="0" memberValueDatatype="7" unbalanced="0"/>
    <cacheHierarchy uniqueName="[Appointment_Transactions].[Appointment_Time]" caption="Appointment_Time" attribute="1" time="1" defaultMemberUniqueName="[Appointment_Transactions].[Appointment_Time].[All]" allUniqueName="[Appointment_Transactions].[Appointment_Time].[All]" dimensionUniqueName="[Appointment_Transactions]" displayFolder="" count="0" memberValueDatatype="7" unbalanced="0"/>
    <cacheHierarchy uniqueName="[Appointment_Transactions].[Month]" caption="Month" attribute="1" defaultMemberUniqueName="[Appointment_Transactions].[Month].[All]" allUniqueName="[Appointment_Transactions].[Month].[All]" dimensionUniqueName="[Appointment_Transactions]" displayFolder="" count="2" memberValueDatatype="130" unbalanced="0"/>
    <cacheHierarchy uniqueName="[Appointment_Transactions].[Quarter]" caption="Quarter" attribute="1" defaultMemberUniqueName="[Appointment_Transactions].[Quarter].[All]" allUniqueName="[Appointment_Transactions].[Quarter].[All]" dimensionUniqueName="[Appointment_Transactions]" displayFolder="" count="0" memberValueDatatype="130" unbalanced="0"/>
    <cacheHierarchy uniqueName="[Appointment_Transactions].[Weekday]" caption="Weekday" attribute="1" defaultMemberUniqueName="[Appointment_Transactions].[Weekday].[All]" allUniqueName="[Appointment_Transactions].[Weekday].[All]" dimensionUniqueName="[Appointment_Transactions]" displayFolder="" count="0" memberValueDatatype="130" unbalanced="0"/>
    <cacheHierarchy uniqueName="[Appointment_Transactions].[Hospital_ID]" caption="Hospital_ID" attribute="1" defaultMemberUniqueName="[Appointment_Transactions].[Hospital_ID].[All]" allUniqueName="[Appointment_Transactions].[Hospital_ID].[All]" dimensionUniqueName="[Appointment_Transactions]" displayFolder="" count="0" memberValueDatatype="130" unbalanced="0"/>
    <cacheHierarchy uniqueName="[Appointment_Transactions].[Hospital_Name]" caption="Hospital_Name" attribute="1" defaultMemberUniqueName="[Appointment_Transactions].[Hospital_Name].[All]" allUniqueName="[Appointment_Transactions].[Hospital_Name].[All]" dimensionUniqueName="[Appointment_Transactions]" displayFolder="" count="2" memberValueDatatype="130" unbalanced="0">
      <fieldsUsage count="2">
        <fieldUsage x="-1"/>
        <fieldUsage x="2"/>
      </fieldsUsage>
    </cacheHierarchy>
    <cacheHierarchy uniqueName="[Appointment_Transactions].[Patient_ID]" caption="Patient_ID" attribute="1" defaultMemberUniqueName="[Appointment_Transactions].[Patient_ID].[All]" allUniqueName="[Appointment_Transactions].[Patient_ID].[All]" dimensionUniqueName="[Appointment_Transactions]" displayFolder="" count="0" memberValueDatatype="130" unbalanced="0"/>
    <cacheHierarchy uniqueName="[Appointment_Transactions].[Patient_Name]" caption="Patient_Name" attribute="1" defaultMemberUniqueName="[Appointment_Transactions].[Patient_Name].[All]" allUniqueName="[Appointment_Transactions].[Patient_Name].[All]" dimensionUniqueName="[Appointment_Transactions]" displayFolder="" count="0" memberValueDatatype="130" unbalanced="0"/>
    <cacheHierarchy uniqueName="[Appointment_Transactions].[Gender]" caption="Gender" attribute="1" defaultMemberUniqueName="[Appointment_Transactions].[Gender].[All]" allUniqueName="[Appointment_Transactions].[Gender].[All]" dimensionUniqueName="[Appointment_Transactions]" displayFolder="" count="0" memberValueDatatype="130" unbalanced="0"/>
    <cacheHierarchy uniqueName="[Appointment_Transactions].[Age]" caption="Age" attribute="1" defaultMemberUniqueName="[Appointment_Transactions].[Age].[All]" allUniqueName="[Appointment_Transactions].[Age].[All]" dimensionUniqueName="[Appointment_Transactions]" displayFolder="" count="0" memberValueDatatype="20" unbalanced="0"/>
    <cacheHierarchy uniqueName="[Appointment_Transactions].[Department]" caption="Department" attribute="1" defaultMemberUniqueName="[Appointment_Transactions].[Department].[All]" allUniqueName="[Appointment_Transactions].[Department].[All]" dimensionUniqueName="[Appointment_Transactions]" displayFolder="" count="0" memberValueDatatype="130" unbalanced="0"/>
    <cacheHierarchy uniqueName="[Appointment_Transactions].[Doctor_ID]" caption="Doctor_ID" attribute="1" defaultMemberUniqueName="[Appointment_Transactions].[Doctor_ID].[All]" allUniqueName="[Appointment_Transactions].[Doctor_ID].[All]" dimensionUniqueName="[Appointment_Transactions]" displayFolder="" count="0" memberValueDatatype="130" unbalanced="0"/>
    <cacheHierarchy uniqueName="[Appointment_Transactions].[Doctor_Name]" caption="Doctor_Name" attribute="1" defaultMemberUniqueName="[Appointment_Transactions].[Doctor_Name].[All]" allUniqueName="[Appointment_Transactions].[Doctor_Name].[All]" dimensionUniqueName="[Appointment_Transactions]" displayFolder="" count="0" memberValueDatatype="130" unbalanced="0"/>
    <cacheHierarchy uniqueName="[Appointment_Transactions].[Consultation_Type]" caption="Consultation_Type" attribute="1" defaultMemberUniqueName="[Appointment_Transactions].[Consultation_Type].[All]" allUniqueName="[Appointment_Transactions].[Consultation_Type].[All]" dimensionUniqueName="[Appointment_Transactions]" displayFolder="" count="0" memberValueDatatype="130" unbalanced="0"/>
    <cacheHierarchy uniqueName="[Appointment_Transactions].[Appointment_Status]" caption="Appointment_Status" attribute="1" defaultMemberUniqueName="[Appointment_Transactions].[Appointment_Status].[All]" allUniqueName="[Appointment_Transactions].[Appointment_Status].[All]" dimensionUniqueName="[Appointment_Transactions]" displayFolder="" count="0" memberValueDatatype="130" unbalanced="0"/>
    <cacheHierarchy uniqueName="[Appointment_Transactions].[Waiting_Time_Minutes]" caption="Waiting_Time_Minutes" attribute="1" defaultMemberUniqueName="[Appointment_Transactions].[Waiting_Time_Minutes].[All]" allUniqueName="[Appointment_Transactions].[Waiting_Time_Minutes].[All]" dimensionUniqueName="[Appointment_Transactions]" displayFolder="" count="0" memberValueDatatype="20" unbalanced="0"/>
    <cacheHierarchy uniqueName="[Appointment_Transactions].[Consultation_Duration_Minutes]" caption="Consultation_Duration_Minutes" attribute="1" defaultMemberUniqueName="[Appointment_Transactions].[Consultation_Duration_Minutes].[All]" allUniqueName="[Appointment_Transactions].[Consultation_Duration_Minutes].[All]" dimensionUniqueName="[Appointment_Transactions]" displayFolder="" count="0" memberValueDatatype="20" unbalanced="0"/>
    <cacheHierarchy uniqueName="[Appointment_Transactions].[Appointment_Fee]" caption="Appointment_Fee" attribute="1" defaultMemberUniqueName="[Appointment_Transactions].[Appointment_Fee].[All]" allUniqueName="[Appointment_Transactions].[Appointment_Fee].[All]" dimensionUniqueName="[Appointment_Transactions]" displayFolder="" count="0" memberValueDatatype="20" unbalanced="0"/>
    <cacheHierarchy uniqueName="[Appointment_Transactions].[Insurance]" caption="Insurance" attribute="1" defaultMemberUniqueName="[Appointment_Transactions].[Insurance].[All]" allUniqueName="[Appointment_Transactions].[Insurance].[All]" dimensionUniqueName="[Appointment_Transactions]" displayFolder="" count="0" memberValueDatatype="130" unbalanced="0"/>
    <cacheHierarchy uniqueName="[Appointment_Transactions].[Payment_Mode]" caption="Payment_Mode" attribute="1" defaultMemberUniqueName="[Appointment_Transactions].[Payment_Mode].[All]" allUniqueName="[Appointment_Transactions].[Payment_Mode].[All]" dimensionUniqueName="[Appointment_Transactions]" displayFolder="" count="0" memberValueDatatype="130" unbalanced="0"/>
    <cacheHierarchy uniqueName="[Appointment_Transactions].[Patient_Rating]" caption="Patient_Rating" attribute="1" defaultMemberUniqueName="[Appointment_Transactions].[Patient_Rating].[All]" allUniqueName="[Appointment_Transactions].[Patient_Rating].[All]" dimensionUniqueName="[Appointment_Transactions]" displayFolder="" count="0" memberValueDatatype="20" unbalanced="0"/>
    <cacheHierarchy uniqueName="[Appointment_Transactions].[Follow_Up]" caption="Follow_Up" attribute="1" defaultMemberUniqueName="[Appointment_Transactions].[Follow_Up].[All]" allUniqueName="[Appointment_Transactions].[Follow_Up].[All]" dimensionUniqueName="[Appointment_Transactions]" displayFolder="" count="0" memberValueDatatype="130" unbalanced="0"/>
    <cacheHierarchy uniqueName="[Appointment_Transactions].[Diagnosis_Category]" caption="Diagnosis_Category" attribute="1" defaultMemberUniqueName="[Appointment_Transactions].[Diagnosis_Category].[All]" allUniqueName="[Appointment_Transactions].[Diagnosis_Category].[All]" dimensionUniqueName="[Appointment_Transactions]" displayFolder="" count="0" memberValueDatatype="130" unbalanced="0"/>
    <cacheHierarchy uniqueName="[Appointment_Transactions].[Doctor_full_name]" caption="Doctor_full_name" attribute="1" defaultMemberUniqueName="[Appointment_Transactions].[Doctor_full_name].[All]" allUniqueName="[Appointment_Transactions].[Doctor_full_name].[All]" dimensionUniqueName="[Appointment_Transactions]" displayFolder="" count="2" memberValueDatatype="130" unbalanced="0">
      <fieldsUsage count="2">
        <fieldUsage x="-1"/>
        <fieldUsage x="1"/>
      </fieldsUsage>
    </cacheHierarchy>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Head_of_Department]" caption="Head_of_Department" attribute="1" defaultMemberUniqueName="[Department_Master].[Head_of_Department].[All]" allUniqueName="[Department_Master].[Head_of_Department].[All]" dimensionUniqueName="[Department_Master]" displayFolder="" count="0" memberValueDatatype="130" unbalanced="0"/>
    <cacheHierarchy uniqueName="[Department_Master].[No_of_Doctors]" caption="No_of_Doctors" attribute="1" defaultMemberUniqueName="[Department_Master].[No_of_Doctors].[All]" allUniqueName="[Department_Master].[No_of_Doctors].[All]" dimensionUniqueName="[Department_Master]" displayFolder="" count="0" memberValueDatatype="20" unbalanced="0"/>
    <cacheHierarchy uniqueName="[Department_Master].[Average_Consultation_Time_Min]" caption="Average_Consultation_Time_Min" attribute="1" defaultMemberUniqueName="[Department_Master].[Average_Consultation_Time_Min].[All]" allUniqueName="[Department_Master].[Average_Consultation_Time_Min].[All]" dimensionUniqueName="[Department_Master]" displayFolder="" count="0" memberValueDatatype="20" unbalanced="0"/>
    <cacheHierarchy uniqueName="[Department_Master].[Daily_Patient_Capacity]" caption="Daily_Patient_Capacity" attribute="1" defaultMemberUniqueName="[Department_Master].[Daily_Patient_Capacity].[All]" allUniqueName="[Department_Master].[Daily_Patient_Capacity].[All]" dimensionUniqueName="[Department_Master]" displayFolder="" count="0" memberValueDatatype="20" unbalanced="0"/>
    <cacheHierarchy uniqueName="[Department_Master].[Average_Consultation_Fee_INR]" caption="Average_Consultation_Fee_INR" attribute="1" defaultMemberUniqueName="[Department_Master].[Average_Consultation_Fee_INR].[All]" allUniqueName="[Department_Master].[Average_Consultation_Fee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Common_Treatments]" caption="Common_Treatments" attribute="1" defaultMemberUniqueName="[Department_Master].[Common_Treatments].[All]" allUniqueName="[Department_Master].[Common_Treatments].[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Doctor_Master].[Doctor_ID]" caption="Doctor_ID" attribute="1" defaultMemberUniqueName="[Doctor_Master].[Doctor_ID].[All]" allUniqueName="[Doctor_Master].[Doctor_ID].[All]" dimensionUniqueName="[Doctor_Master]" displayFolder="" count="0" memberValueDatatype="130" unbalanced="0"/>
    <cacheHierarchy uniqueName="[Doctor_Master].[Doctor_Name]" caption="Doctor_Name" attribute="1" defaultMemberUniqueName="[Doctor_Master].[Doctor_Name].[All]" allUniqueName="[Doctor_Master].[Doctor_Name].[All]" dimensionUniqueName="[Doctor_Master]" displayFolder="" count="0" memberValueDatatype="130" unbalanced="0"/>
    <cacheHierarchy uniqueName="[Doctor_Master].[Department]" caption="Department" attribute="1" defaultMemberUniqueName="[Doctor_Master].[Department].[All]" allUniqueName="[Doctor_Master].[Department].[All]" dimensionUniqueName="[Doctor_Master]" displayFolder="" count="0" memberValueDatatype="130" unbalanced="0"/>
    <cacheHierarchy uniqueName="[Doctor_Master].[Specialization]" caption="Specialization" attribute="1" defaultMemberUniqueName="[Doctor_Master].[Specialization].[All]" allUniqueName="[Doctor_Master].[Specialization].[All]" dimensionUniqueName="[Doctor_Master]" displayFolder="" count="0" memberValueDatatype="130" unbalanced="0"/>
    <cacheHierarchy uniqueName="[Doctor_Master].[Qualification]" caption="Qualification" attribute="1" defaultMemberUniqueName="[Doctor_Master].[Qualification].[All]" allUniqueName="[Doctor_Master].[Qualification].[All]" dimensionUniqueName="[Doctor_Master]" displayFolder="" count="0" memberValueDatatype="130" unbalanced="0"/>
    <cacheHierarchy uniqueName="[Doctor_Master].[Experience_Years]" caption="Experience_Years" attribute="1" defaultMemberUniqueName="[Doctor_Master].[Experience_Years].[All]" allUniqueName="[Doctor_Master].[Experience_Years].[All]" dimensionUniqueName="[Doctor_Master]" displayFolder="" count="0" memberValueDatatype="20" unbalanced="0"/>
    <cacheHierarchy uniqueName="[Doctor_Master].[Consultation_Fee_INR]" caption="Consultation_Fee_INR" attribute="1" defaultMemberUniqueName="[Doctor_Master].[Consultation_Fee_INR].[All]" allUniqueName="[Doctor_Master].[Consultation_Fee_INR].[All]" dimensionUniqueName="[Doctor_Master]" displayFolder="" count="0" memberValueDatatype="20" unbalanced="0"/>
    <cacheHierarchy uniqueName="[Doctor_Master].[Hospital_ID]" caption="Hospital_ID" attribute="1" defaultMemberUniqueName="[Doctor_Master].[Hospital_ID].[All]" allUniqueName="[Doctor_Master].[Hospital_ID].[All]" dimensionUniqueName="[Doctor_Master]" displayFolder="" count="0" memberValueDatatype="130" unbalanced="0"/>
    <cacheHierarchy uniqueName="[Doctor_Master].[Hospital_Name]" caption="Hospital_Name" attribute="1" defaultMemberUniqueName="[Doctor_Master].[Hospital_Name].[All]" allUniqueName="[Doctor_Master].[Hospital_Name].[All]" dimensionUniqueName="[Doctor_Master]" displayFolder="" count="0" memberValueDatatype="130" unbalanced="0"/>
    <cacheHierarchy uniqueName="[Doctor_Master].[Availability]" caption="Availability" attribute="1" defaultMemberUniqueName="[Doctor_Master].[Availability].[All]" allUniqueName="[Doctor_Master].[Availability].[All]" dimensionUniqueName="[Doctor_Master]" displayFolder="" count="0" memberValueDatatype="130" unbalanced="0"/>
    <cacheHierarchy uniqueName="[Doctor_Master].[Shift]" caption="Shift" attribute="1" defaultMemberUniqueName="[Doctor_Master].[Shift].[All]" allUniqueName="[Doctor_Master].[Shift].[All]" dimensionUniqueName="[Doctor_Master]" displayFolder="" count="0" memberValueDatatype="130" unbalanced="0"/>
    <cacheHierarchy uniqueName="[Doctor_Master].[Avg_Consultation_Time_Min]" caption="Avg_Consultation_Time_Min" attribute="1" defaultMemberUniqueName="[Doctor_Master].[Avg_Consultation_Time_Min].[All]" allUniqueName="[Doctor_Master].[Avg_Consultation_Time_Min].[All]" dimensionUniqueName="[Doctor_Master]" displayFolder="" count="0" memberValueDatatype="20" unbalanced="0"/>
    <cacheHierarchy uniqueName="[Doctor_Master].[Daily_Capacity]" caption="Daily_Capacity" attribute="1" defaultMemberUniqueName="[Doctor_Master].[Daily_Capacity].[All]" allUniqueName="[Doctor_Master].[Daily_Capacity].[All]" dimensionUniqueName="[Doctor_Master]" displayFolder="" count="0" memberValueDatatype="20" unbalanced="0"/>
    <cacheHierarchy uniqueName="[Doctor_Master].[Status]" caption="Status" attribute="1" defaultMemberUniqueName="[Doctor_Master].[Status].[All]" allUniqueName="[Doctor_Master].[Status].[All]" dimensionUniqueName="[Doctor_Master]" displayFolder="" count="0" memberValueDatatype="130" unbalanced="0"/>
    <cacheHierarchy uniqueName="[Hospital_Master].[Hospital_ID]" caption="Hospital_ID" attribute="1" defaultMemberUniqueName="[Hospital_Master].[Hospital_ID].[All]" allUniqueName="[Hospital_Master].[Hospital_ID].[All]" dimensionUniqueName="[Hospital_Master]" displayFolder="" count="0" memberValueDatatype="130" unbalanced="0"/>
    <cacheHierarchy uniqueName="[Hospital_Master].[Hospital_Name]" caption="Hospital_Name" attribute="1" defaultMemberUniqueName="[Hospital_Master].[Hospital_Name].[All]" allUniqueName="[Hospital_Master].[Hospital_Name].[All]" dimensionUniqueName="[Hospital_Master]" displayFolder="" count="0" memberValueDatatype="130" unbalanced="0"/>
    <cacheHierarchy uniqueName="[Hospital_Master].[City]" caption="City" attribute="1" defaultMemberUniqueName="[Hospital_Master].[City].[All]" allUniqueName="[Hospital_Master].[City].[All]" dimensionUniqueName="[Hospital_Master]" displayFolder="" count="0" memberValueDatatype="130" unbalanced="0"/>
    <cacheHierarchy uniqueName="[Hospital_Master].[District]" caption="District" attribute="1" defaultMemberUniqueName="[Hospital_Master].[District].[All]" allUniqueName="[Hospital_Master].[District].[All]" dimensionUniqueName="[Hospital_Master]" displayFolder="" count="0" memberValueDatatype="130" unbalanced="0"/>
    <cacheHierarchy uniqueName="[Hospital_Master].[Hospital_Type]" caption="Hospital_Type" attribute="1" defaultMemberUniqueName="[Hospital_Master].[Hospital_Type].[All]" allUniqueName="[Hospital_Master].[Hospital_Type].[All]" dimensionUniqueName="[Hospital_Master]" displayFolder="" count="0" memberValueDatatype="130" unbalanced="0"/>
    <cacheHierarchy uniqueName="[Hospital_Master].[Hospital_Manager]" caption="Hospital_Manager" attribute="1" defaultMemberUniqueName="[Hospital_Master].[Hospital_Manager].[All]" allUniqueName="[Hospital_Master].[Hospital_Manager].[All]" dimensionUniqueName="[Hospital_Master]" displayFolder="" count="0" memberValueDatatype="130" unbalanced="0"/>
    <cacheHierarchy uniqueName="[Hospital_Master].[Opening_Date]" caption="Opening_Date" attribute="1" time="1" defaultMemberUniqueName="[Hospital_Master].[Opening_Date].[All]" allUniqueName="[Hospital_Master].[Opening_Date].[All]" dimensionUniqueName="[Hospital_Master]" displayFolder="" count="0" memberValueDatatype="7" unbalanced="0"/>
    <cacheHierarchy uniqueName="[Hospital_Master].[No_of_Doctors]" caption="No_of_Doctors" attribute="1" defaultMemberUniqueName="[Hospital_Master].[No_of_Doctors].[All]" allUniqueName="[Hospital_Master].[No_of_Doctors].[All]" dimensionUniqueName="[Hospital_Master]" displayFolder="" count="0" memberValueDatatype="20" unbalanced="0"/>
    <cacheHierarchy uniqueName="[Hospital_Master].[No_of_Beds]" caption="No_of_Beds" attribute="1" defaultMemberUniqueName="[Hospital_Master].[No_of_Beds].[All]" allUniqueName="[Hospital_Master].[No_of_Beds].[All]" dimensionUniqueName="[Hospital_Master]" displayFolder="" count="0" memberValueDatatype="20" unbalanced="0"/>
    <cacheHierarchy uniqueName="[Hospital_Master].[ICU_Beds]" caption="ICU_Beds" attribute="1" defaultMemberUniqueName="[Hospital_Master].[ICU_Beds].[All]" allUniqueName="[Hospital_Master].[ICU_Beds].[All]" dimensionUniqueName="[Hospital_Master]" displayFolder="" count="0" memberValueDatatype="20" unbalanced="0"/>
    <cacheHierarchy uniqueName="[Hospital_Master].[Emergency_Facility]" caption="Emergency_Facility" attribute="1" defaultMemberUniqueName="[Hospital_Master].[Emergency_Facility].[All]" allUniqueName="[Hospital_Master].[Emergency_Facility].[All]" dimensionUniqueName="[Hospital_Master]" displayFolder="" count="0" memberValueDatatype="130" unbalanced="0"/>
    <cacheHierarchy uniqueName="[Hospital_Master].[Parking]" caption="Parking" attribute="1" defaultMemberUniqueName="[Hospital_Master].[Parking].[All]" allUniqueName="[Hospital_Master].[Parking].[All]" dimensionUniqueName="[Hospital_Master]" displayFolder="" count="0" memberValueDatatype="130" unbalanced="0"/>
    <cacheHierarchy uniqueName="[Hospital_Master].[Monthly_Patient_Target]" caption="Monthly_Patient_Target" attribute="1" defaultMemberUniqueName="[Hospital_Master].[Monthly_Patient_Target].[All]" allUniqueName="[Hospital_Master].[Monthly_Patient_Target].[All]" dimensionUniqueName="[Hospital_Master]" displayFolder="" count="0" memberValueDatatype="20" unbalanced="0"/>
    <cacheHierarchy uniqueName="[Hospital_Master].[Monthly_Operational_Cost_INR]" caption="Monthly_Operational_Cost_INR" attribute="1" defaultMemberUniqueName="[Hospital_Master].[Monthly_Operational_Cost_INR].[All]" allUniqueName="[Hospital_Master].[Monthly_Operational_Cost_INR].[All]" dimensionUniqueName="[Hospital_Master]" displayFolder="" count="0" memberValueDatatype="20" unbalanced="0"/>
    <cacheHierarchy uniqueName="[Hospital_Master].[Average_Occupancy_%]" caption="Average_Occupancy_%" attribute="1" defaultMemberUniqueName="[Hospital_Master].[Average_Occupancy_%].[All]" allUniqueName="[Hospital_Master].[Average_Occupancy_%].[All]" dimensionUniqueName="[Hospital_Master]" displayFolder="" count="0" memberValueDatatype="20" unbalanced="0"/>
    <cacheHierarchy uniqueName="[Hospital_Master].[Accreditation]" caption="Accreditation" attribute="1" defaultMemberUniqueName="[Hospital_Master].[Accreditation].[All]" allUniqueName="[Hospital_Master].[Accreditation].[All]" dimensionUniqueName="[Hospital_Master]" displayFolder="" count="0" memberValueDatatype="130" unbalanced="0"/>
    <cacheHierarchy uniqueName="[Hospital_Master].[Status]" caption="Status" attribute="1" defaultMemberUniqueName="[Hospital_Master].[Status].[All]" allUniqueName="[Hospital_Master].[Status].[All]" dimensionUniqueName="[Hospital_Master]" displayFolder="" count="0" memberValueDatatype="130" unbalanced="0"/>
    <cacheHierarchy uniqueName="[Measures].[__XL_Count Appointment_Transactions]" caption="__XL_Count Appointment_Transactions" measure="1" displayFolder="" measureGroup="Appointment_Transactions" count="0" hidden="1"/>
    <cacheHierarchy uniqueName="[Measures].[__XL_Count Hospital_Master]" caption="__XL_Count Hospital_Master" measure="1" displayFolder="" measureGroup="Hospital_Master" count="0" hidden="1"/>
    <cacheHierarchy uniqueName="[Measures].[__XL_Count Doctor_Master]" caption="__XL_Count Doctor_Master" measure="1" displayFolder="" measureGroup="Doctor_Master" count="0" hidden="1"/>
    <cacheHierarchy uniqueName="[Measures].[__XL_Count Department_Master]" caption="__XL_Count Department_Master" measure="1" displayFolder="" measureGroup="Department_Master" count="0" hidden="1"/>
    <cacheHierarchy uniqueName="[Measures].[__No measures defined]" caption="__No measures defined" measure="1" displayFolder="" count="0" hidden="1"/>
    <cacheHierarchy uniqueName="[Measures].[Count of Appointment_ID]" caption="Count of Appointment_ID" measure="1" displayFolder="" measureGroup="Appointment_Transaction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Waiting_Time_Minutes]" caption="Sum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Average of Waiting_Time_Minutes]" caption="Average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Count of Appointment_Status]" caption="Count of Appointment_Status" measure="1" displayFolder="" measureGroup="Appointment_Transactions" count="0" hidden="1">
      <extLst>
        <ext xmlns:x15="http://schemas.microsoft.com/office/spreadsheetml/2010/11/main" uri="{B97F6D7D-B522-45F9-BDA1-12C45D357490}">
          <x15:cacheHierarchy aggregatedColumn="16"/>
        </ext>
      </extLst>
    </cacheHierarchy>
    <cacheHierarchy uniqueName="[Measures].[Sum of Patient_Rating]" caption="Sum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Average of Patient_Rating]" caption="Average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Sum of Appointment_Fee]" caption="Sum of Appointment_Fee" measure="1" displayFolder="" measureGroup="Appointment_Transactions" count="0" hidden="1">
      <extLst>
        <ext xmlns:x15="http://schemas.microsoft.com/office/spreadsheetml/2010/11/main" uri="{B97F6D7D-B522-45F9-BDA1-12C45D357490}">
          <x15:cacheHierarchy aggregatedColumn="19"/>
        </ext>
      </extLst>
    </cacheHierarchy>
    <cacheHierarchy uniqueName="[Measures].[Sum of Consultation_Duration_Minutes]" caption="Sum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y uniqueName="[Measures].[Average of Consultation_Duration_Minutes]" caption="Average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ies>
  <kpis count="0"/>
  <dimensions count="5">
    <dimension name="Appointment_Transactions" uniqueName="[Appointment_Transactions]" caption="Appointment_Transactions"/>
    <dimension name="Department_Master" uniqueName="[Department_Master]" caption="Department_Master"/>
    <dimension name="Doctor_Master" uniqueName="[Doctor_Master]" caption="Doctor_Master"/>
    <dimension name="Hospital_Master" uniqueName="[Hospital_Master]" caption="Hospital_Master"/>
    <dimension measure="1" name="Measures" uniqueName="[Measures]" caption="Measures"/>
  </dimensions>
  <measureGroups count="4">
    <measureGroup name="Appointment_Transactions" caption="Appointment_Transactions"/>
    <measureGroup name="Department_Master" caption="Department_Master"/>
    <measureGroup name="Doctor_Master" caption="Doctor_Master"/>
    <measureGroup name="Hospital_Master" caption="Hospital_Master"/>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2.791489467592" backgroundQuery="1" createdVersion="8" refreshedVersion="8" minRefreshableVersion="3" recordCount="0" supportSubquery="1" supportAdvancedDrill="1" xr:uid="{E80D455C-C718-4A6A-9C76-2A8F5F83CAB6}">
  <cacheSource type="external" connectionId="6"/>
  <cacheFields count="2">
    <cacheField name="[Appointment_Transactions].[Hospital_Name].[Hospital_Name]" caption="Hospital_Name" numFmtId="0" hierarchy="7" level="1">
      <sharedItems count="8">
        <s v="CarePlus Coimbatore"/>
        <s v="CarePlus Erode"/>
        <s v="CarePlus Madurai"/>
        <s v="CarePlus Peelamedu"/>
        <s v="CarePlus Pollachi"/>
        <s v="CarePlus Salem"/>
        <s v="CarePlus Tiruppur"/>
        <s v="CarePlus Trichy"/>
      </sharedItems>
    </cacheField>
    <cacheField name="[Measures].[Average of Patient_Rating]" caption="Average of Patient_Rating" numFmtId="0" hierarchy="77" level="32767"/>
  </cacheFields>
  <cacheHierarchies count="81">
    <cacheHierarchy uniqueName="[Appointment_Transactions].[Appointment_ID]" caption="Appointment_ID" attribute="1" defaultMemberUniqueName="[Appointment_Transactions].[Appointment_ID].[All]" allUniqueName="[Appointment_Transactions].[Appointment_ID].[All]" dimensionUniqueName="[Appointment_Transactions]" displayFolder="" count="0" memberValueDatatype="130" unbalanced="0"/>
    <cacheHierarchy uniqueName="[Appointment_Transactions].[Appointment_Date]" caption="Appointment_Date" attribute="1" time="1" defaultMemberUniqueName="[Appointment_Transactions].[Appointment_Date].[All]" allUniqueName="[Appointment_Transactions].[Appointment_Date].[All]" dimensionUniqueName="[Appointment_Transactions]" displayFolder="" count="0" memberValueDatatype="7" unbalanced="0"/>
    <cacheHierarchy uniqueName="[Appointment_Transactions].[Appointment_Time]" caption="Appointment_Time" attribute="1" time="1" defaultMemberUniqueName="[Appointment_Transactions].[Appointment_Time].[All]" allUniqueName="[Appointment_Transactions].[Appointment_Time].[All]" dimensionUniqueName="[Appointment_Transactions]" displayFolder="" count="0" memberValueDatatype="7" unbalanced="0"/>
    <cacheHierarchy uniqueName="[Appointment_Transactions].[Month]" caption="Month" attribute="1" defaultMemberUniqueName="[Appointment_Transactions].[Month].[All]" allUniqueName="[Appointment_Transactions].[Month].[All]" dimensionUniqueName="[Appointment_Transactions]" displayFolder="" count="2" memberValueDatatype="130" unbalanced="0"/>
    <cacheHierarchy uniqueName="[Appointment_Transactions].[Quarter]" caption="Quarter" attribute="1" defaultMemberUniqueName="[Appointment_Transactions].[Quarter].[All]" allUniqueName="[Appointment_Transactions].[Quarter].[All]" dimensionUniqueName="[Appointment_Transactions]" displayFolder="" count="0" memberValueDatatype="130" unbalanced="0"/>
    <cacheHierarchy uniqueName="[Appointment_Transactions].[Weekday]" caption="Weekday" attribute="1" defaultMemberUniqueName="[Appointment_Transactions].[Weekday].[All]" allUniqueName="[Appointment_Transactions].[Weekday].[All]" dimensionUniqueName="[Appointment_Transactions]" displayFolder="" count="0" memberValueDatatype="130" unbalanced="0"/>
    <cacheHierarchy uniqueName="[Appointment_Transactions].[Hospital_ID]" caption="Hospital_ID" attribute="1" defaultMemberUniqueName="[Appointment_Transactions].[Hospital_ID].[All]" allUniqueName="[Appointment_Transactions].[Hospital_ID].[All]" dimensionUniqueName="[Appointment_Transactions]" displayFolder="" count="0" memberValueDatatype="130" unbalanced="0"/>
    <cacheHierarchy uniqueName="[Appointment_Transactions].[Hospital_Name]" caption="Hospital_Name" attribute="1" defaultMemberUniqueName="[Appointment_Transactions].[Hospital_Name].[All]" allUniqueName="[Appointment_Transactions].[Hospital_Name].[All]" dimensionUniqueName="[Appointment_Transactions]" displayFolder="" count="2" memberValueDatatype="130" unbalanced="0">
      <fieldsUsage count="2">
        <fieldUsage x="-1"/>
        <fieldUsage x="0"/>
      </fieldsUsage>
    </cacheHierarchy>
    <cacheHierarchy uniqueName="[Appointment_Transactions].[Patient_ID]" caption="Patient_ID" attribute="1" defaultMemberUniqueName="[Appointment_Transactions].[Patient_ID].[All]" allUniqueName="[Appointment_Transactions].[Patient_ID].[All]" dimensionUniqueName="[Appointment_Transactions]" displayFolder="" count="0" memberValueDatatype="130" unbalanced="0"/>
    <cacheHierarchy uniqueName="[Appointment_Transactions].[Patient_Name]" caption="Patient_Name" attribute="1" defaultMemberUniqueName="[Appointment_Transactions].[Patient_Name].[All]" allUniqueName="[Appointment_Transactions].[Patient_Name].[All]" dimensionUniqueName="[Appointment_Transactions]" displayFolder="" count="0" memberValueDatatype="130" unbalanced="0"/>
    <cacheHierarchy uniqueName="[Appointment_Transactions].[Gender]" caption="Gender" attribute="1" defaultMemberUniqueName="[Appointment_Transactions].[Gender].[All]" allUniqueName="[Appointment_Transactions].[Gender].[All]" dimensionUniqueName="[Appointment_Transactions]" displayFolder="" count="0" memberValueDatatype="130" unbalanced="0"/>
    <cacheHierarchy uniqueName="[Appointment_Transactions].[Age]" caption="Age" attribute="1" defaultMemberUniqueName="[Appointment_Transactions].[Age].[All]" allUniqueName="[Appointment_Transactions].[Age].[All]" dimensionUniqueName="[Appointment_Transactions]" displayFolder="" count="0" memberValueDatatype="20" unbalanced="0"/>
    <cacheHierarchy uniqueName="[Appointment_Transactions].[Department]" caption="Department" attribute="1" defaultMemberUniqueName="[Appointment_Transactions].[Department].[All]" allUniqueName="[Appointment_Transactions].[Department].[All]" dimensionUniqueName="[Appointment_Transactions]" displayFolder="" count="0" memberValueDatatype="130" unbalanced="0"/>
    <cacheHierarchy uniqueName="[Appointment_Transactions].[Doctor_ID]" caption="Doctor_ID" attribute="1" defaultMemberUniqueName="[Appointment_Transactions].[Doctor_ID].[All]" allUniqueName="[Appointment_Transactions].[Doctor_ID].[All]" dimensionUniqueName="[Appointment_Transactions]" displayFolder="" count="0" memberValueDatatype="130" unbalanced="0"/>
    <cacheHierarchy uniqueName="[Appointment_Transactions].[Doctor_Name]" caption="Doctor_Name" attribute="1" defaultMemberUniqueName="[Appointment_Transactions].[Doctor_Name].[All]" allUniqueName="[Appointment_Transactions].[Doctor_Name].[All]" dimensionUniqueName="[Appointment_Transactions]" displayFolder="" count="0" memberValueDatatype="130" unbalanced="0"/>
    <cacheHierarchy uniqueName="[Appointment_Transactions].[Consultation_Type]" caption="Consultation_Type" attribute="1" defaultMemberUniqueName="[Appointment_Transactions].[Consultation_Type].[All]" allUniqueName="[Appointment_Transactions].[Consultation_Type].[All]" dimensionUniqueName="[Appointment_Transactions]" displayFolder="" count="0" memberValueDatatype="130" unbalanced="0"/>
    <cacheHierarchy uniqueName="[Appointment_Transactions].[Appointment_Status]" caption="Appointment_Status" attribute="1" defaultMemberUniqueName="[Appointment_Transactions].[Appointment_Status].[All]" allUniqueName="[Appointment_Transactions].[Appointment_Status].[All]" dimensionUniqueName="[Appointment_Transactions]" displayFolder="" count="0" memberValueDatatype="130" unbalanced="0"/>
    <cacheHierarchy uniqueName="[Appointment_Transactions].[Waiting_Time_Minutes]" caption="Waiting_Time_Minutes" attribute="1" defaultMemberUniqueName="[Appointment_Transactions].[Waiting_Time_Minutes].[All]" allUniqueName="[Appointment_Transactions].[Waiting_Time_Minutes].[All]" dimensionUniqueName="[Appointment_Transactions]" displayFolder="" count="0" memberValueDatatype="20" unbalanced="0"/>
    <cacheHierarchy uniqueName="[Appointment_Transactions].[Consultation_Duration_Minutes]" caption="Consultation_Duration_Minutes" attribute="1" defaultMemberUniqueName="[Appointment_Transactions].[Consultation_Duration_Minutes].[All]" allUniqueName="[Appointment_Transactions].[Consultation_Duration_Minutes].[All]" dimensionUniqueName="[Appointment_Transactions]" displayFolder="" count="0" memberValueDatatype="20" unbalanced="0"/>
    <cacheHierarchy uniqueName="[Appointment_Transactions].[Appointment_Fee]" caption="Appointment_Fee" attribute="1" defaultMemberUniqueName="[Appointment_Transactions].[Appointment_Fee].[All]" allUniqueName="[Appointment_Transactions].[Appointment_Fee].[All]" dimensionUniqueName="[Appointment_Transactions]" displayFolder="" count="0" memberValueDatatype="20" unbalanced="0"/>
    <cacheHierarchy uniqueName="[Appointment_Transactions].[Insurance]" caption="Insurance" attribute="1" defaultMemberUniqueName="[Appointment_Transactions].[Insurance].[All]" allUniqueName="[Appointment_Transactions].[Insurance].[All]" dimensionUniqueName="[Appointment_Transactions]" displayFolder="" count="0" memberValueDatatype="130" unbalanced="0"/>
    <cacheHierarchy uniqueName="[Appointment_Transactions].[Payment_Mode]" caption="Payment_Mode" attribute="1" defaultMemberUniqueName="[Appointment_Transactions].[Payment_Mode].[All]" allUniqueName="[Appointment_Transactions].[Payment_Mode].[All]" dimensionUniqueName="[Appointment_Transactions]" displayFolder="" count="0" memberValueDatatype="130" unbalanced="0"/>
    <cacheHierarchy uniqueName="[Appointment_Transactions].[Patient_Rating]" caption="Patient_Rating" attribute="1" defaultMemberUniqueName="[Appointment_Transactions].[Patient_Rating].[All]" allUniqueName="[Appointment_Transactions].[Patient_Rating].[All]" dimensionUniqueName="[Appointment_Transactions]" displayFolder="" count="0" memberValueDatatype="20" unbalanced="0"/>
    <cacheHierarchy uniqueName="[Appointment_Transactions].[Follow_Up]" caption="Follow_Up" attribute="1" defaultMemberUniqueName="[Appointment_Transactions].[Follow_Up].[All]" allUniqueName="[Appointment_Transactions].[Follow_Up].[All]" dimensionUniqueName="[Appointment_Transactions]" displayFolder="" count="0" memberValueDatatype="130" unbalanced="0"/>
    <cacheHierarchy uniqueName="[Appointment_Transactions].[Diagnosis_Category]" caption="Diagnosis_Category" attribute="1" defaultMemberUniqueName="[Appointment_Transactions].[Diagnosis_Category].[All]" allUniqueName="[Appointment_Transactions].[Diagnosis_Category].[All]" dimensionUniqueName="[Appointment_Transactions]" displayFolder="" count="0" memberValueDatatype="130" unbalanced="0"/>
    <cacheHierarchy uniqueName="[Appointment_Transactions].[Doctor_full_name]" caption="Doctor_full_name" attribute="1" defaultMemberUniqueName="[Appointment_Transactions].[Doctor_full_name].[All]" allUniqueName="[Appointment_Transactions].[Doctor_full_name].[All]" dimensionUniqueName="[Appointment_Transactions]" displayFolder="" count="0" memberValueDatatype="13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Head_of_Department]" caption="Head_of_Department" attribute="1" defaultMemberUniqueName="[Department_Master].[Head_of_Department].[All]" allUniqueName="[Department_Master].[Head_of_Department].[All]" dimensionUniqueName="[Department_Master]" displayFolder="" count="0" memberValueDatatype="130" unbalanced="0"/>
    <cacheHierarchy uniqueName="[Department_Master].[No_of_Doctors]" caption="No_of_Doctors" attribute="1" defaultMemberUniqueName="[Department_Master].[No_of_Doctors].[All]" allUniqueName="[Department_Master].[No_of_Doctors].[All]" dimensionUniqueName="[Department_Master]" displayFolder="" count="0" memberValueDatatype="20" unbalanced="0"/>
    <cacheHierarchy uniqueName="[Department_Master].[Average_Consultation_Time_Min]" caption="Average_Consultation_Time_Min" attribute="1" defaultMemberUniqueName="[Department_Master].[Average_Consultation_Time_Min].[All]" allUniqueName="[Department_Master].[Average_Consultation_Time_Min].[All]" dimensionUniqueName="[Department_Master]" displayFolder="" count="0" memberValueDatatype="20" unbalanced="0"/>
    <cacheHierarchy uniqueName="[Department_Master].[Daily_Patient_Capacity]" caption="Daily_Patient_Capacity" attribute="1" defaultMemberUniqueName="[Department_Master].[Daily_Patient_Capacity].[All]" allUniqueName="[Department_Master].[Daily_Patient_Capacity].[All]" dimensionUniqueName="[Department_Master]" displayFolder="" count="0" memberValueDatatype="20" unbalanced="0"/>
    <cacheHierarchy uniqueName="[Department_Master].[Average_Consultation_Fee_INR]" caption="Average_Consultation_Fee_INR" attribute="1" defaultMemberUniqueName="[Department_Master].[Average_Consultation_Fee_INR].[All]" allUniqueName="[Department_Master].[Average_Consultation_Fee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Common_Treatments]" caption="Common_Treatments" attribute="1" defaultMemberUniqueName="[Department_Master].[Common_Treatments].[All]" allUniqueName="[Department_Master].[Common_Treatments].[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Doctor_Master].[Doctor_ID]" caption="Doctor_ID" attribute="1" defaultMemberUniqueName="[Doctor_Master].[Doctor_ID].[All]" allUniqueName="[Doctor_Master].[Doctor_ID].[All]" dimensionUniqueName="[Doctor_Master]" displayFolder="" count="0" memberValueDatatype="130" unbalanced="0"/>
    <cacheHierarchy uniqueName="[Doctor_Master].[Doctor_Name]" caption="Doctor_Name" attribute="1" defaultMemberUniqueName="[Doctor_Master].[Doctor_Name].[All]" allUniqueName="[Doctor_Master].[Doctor_Name].[All]" dimensionUniqueName="[Doctor_Master]" displayFolder="" count="0" memberValueDatatype="130" unbalanced="0"/>
    <cacheHierarchy uniqueName="[Doctor_Master].[Department]" caption="Department" attribute="1" defaultMemberUniqueName="[Doctor_Master].[Department].[All]" allUniqueName="[Doctor_Master].[Department].[All]" dimensionUniqueName="[Doctor_Master]" displayFolder="" count="0" memberValueDatatype="130" unbalanced="0"/>
    <cacheHierarchy uniqueName="[Doctor_Master].[Specialization]" caption="Specialization" attribute="1" defaultMemberUniqueName="[Doctor_Master].[Specialization].[All]" allUniqueName="[Doctor_Master].[Specialization].[All]" dimensionUniqueName="[Doctor_Master]" displayFolder="" count="0" memberValueDatatype="130" unbalanced="0"/>
    <cacheHierarchy uniqueName="[Doctor_Master].[Qualification]" caption="Qualification" attribute="1" defaultMemberUniqueName="[Doctor_Master].[Qualification].[All]" allUniqueName="[Doctor_Master].[Qualification].[All]" dimensionUniqueName="[Doctor_Master]" displayFolder="" count="0" memberValueDatatype="130" unbalanced="0"/>
    <cacheHierarchy uniqueName="[Doctor_Master].[Experience_Years]" caption="Experience_Years" attribute="1" defaultMemberUniqueName="[Doctor_Master].[Experience_Years].[All]" allUniqueName="[Doctor_Master].[Experience_Years].[All]" dimensionUniqueName="[Doctor_Master]" displayFolder="" count="0" memberValueDatatype="20" unbalanced="0"/>
    <cacheHierarchy uniqueName="[Doctor_Master].[Consultation_Fee_INR]" caption="Consultation_Fee_INR" attribute="1" defaultMemberUniqueName="[Doctor_Master].[Consultation_Fee_INR].[All]" allUniqueName="[Doctor_Master].[Consultation_Fee_INR].[All]" dimensionUniqueName="[Doctor_Master]" displayFolder="" count="0" memberValueDatatype="20" unbalanced="0"/>
    <cacheHierarchy uniqueName="[Doctor_Master].[Hospital_ID]" caption="Hospital_ID" attribute="1" defaultMemberUniqueName="[Doctor_Master].[Hospital_ID].[All]" allUniqueName="[Doctor_Master].[Hospital_ID].[All]" dimensionUniqueName="[Doctor_Master]" displayFolder="" count="0" memberValueDatatype="130" unbalanced="0"/>
    <cacheHierarchy uniqueName="[Doctor_Master].[Hospital_Name]" caption="Hospital_Name" attribute="1" defaultMemberUniqueName="[Doctor_Master].[Hospital_Name].[All]" allUniqueName="[Doctor_Master].[Hospital_Name].[All]" dimensionUniqueName="[Doctor_Master]" displayFolder="" count="0" memberValueDatatype="130" unbalanced="0"/>
    <cacheHierarchy uniqueName="[Doctor_Master].[Availability]" caption="Availability" attribute="1" defaultMemberUniqueName="[Doctor_Master].[Availability].[All]" allUniqueName="[Doctor_Master].[Availability].[All]" dimensionUniqueName="[Doctor_Master]" displayFolder="" count="0" memberValueDatatype="130" unbalanced="0"/>
    <cacheHierarchy uniqueName="[Doctor_Master].[Shift]" caption="Shift" attribute="1" defaultMemberUniqueName="[Doctor_Master].[Shift].[All]" allUniqueName="[Doctor_Master].[Shift].[All]" dimensionUniqueName="[Doctor_Master]" displayFolder="" count="0" memberValueDatatype="130" unbalanced="0"/>
    <cacheHierarchy uniqueName="[Doctor_Master].[Avg_Consultation_Time_Min]" caption="Avg_Consultation_Time_Min" attribute="1" defaultMemberUniqueName="[Doctor_Master].[Avg_Consultation_Time_Min].[All]" allUniqueName="[Doctor_Master].[Avg_Consultation_Time_Min].[All]" dimensionUniqueName="[Doctor_Master]" displayFolder="" count="0" memberValueDatatype="20" unbalanced="0"/>
    <cacheHierarchy uniqueName="[Doctor_Master].[Daily_Capacity]" caption="Daily_Capacity" attribute="1" defaultMemberUniqueName="[Doctor_Master].[Daily_Capacity].[All]" allUniqueName="[Doctor_Master].[Daily_Capacity].[All]" dimensionUniqueName="[Doctor_Master]" displayFolder="" count="0" memberValueDatatype="20" unbalanced="0"/>
    <cacheHierarchy uniqueName="[Doctor_Master].[Status]" caption="Status" attribute="1" defaultMemberUniqueName="[Doctor_Master].[Status].[All]" allUniqueName="[Doctor_Master].[Status].[All]" dimensionUniqueName="[Doctor_Master]" displayFolder="" count="0" memberValueDatatype="130" unbalanced="0"/>
    <cacheHierarchy uniqueName="[Hospital_Master].[Hospital_ID]" caption="Hospital_ID" attribute="1" defaultMemberUniqueName="[Hospital_Master].[Hospital_ID].[All]" allUniqueName="[Hospital_Master].[Hospital_ID].[All]" dimensionUniqueName="[Hospital_Master]" displayFolder="" count="0" memberValueDatatype="130" unbalanced="0"/>
    <cacheHierarchy uniqueName="[Hospital_Master].[Hospital_Name]" caption="Hospital_Name" attribute="1" defaultMemberUniqueName="[Hospital_Master].[Hospital_Name].[All]" allUniqueName="[Hospital_Master].[Hospital_Name].[All]" dimensionUniqueName="[Hospital_Master]" displayFolder="" count="0" memberValueDatatype="130" unbalanced="0"/>
    <cacheHierarchy uniqueName="[Hospital_Master].[City]" caption="City" attribute="1" defaultMemberUniqueName="[Hospital_Master].[City].[All]" allUniqueName="[Hospital_Master].[City].[All]" dimensionUniqueName="[Hospital_Master]" displayFolder="" count="0" memberValueDatatype="130" unbalanced="0"/>
    <cacheHierarchy uniqueName="[Hospital_Master].[District]" caption="District" attribute="1" defaultMemberUniqueName="[Hospital_Master].[District].[All]" allUniqueName="[Hospital_Master].[District].[All]" dimensionUniqueName="[Hospital_Master]" displayFolder="" count="0" memberValueDatatype="130" unbalanced="0"/>
    <cacheHierarchy uniqueName="[Hospital_Master].[Hospital_Type]" caption="Hospital_Type" attribute="1" defaultMemberUniqueName="[Hospital_Master].[Hospital_Type].[All]" allUniqueName="[Hospital_Master].[Hospital_Type].[All]" dimensionUniqueName="[Hospital_Master]" displayFolder="" count="0" memberValueDatatype="130" unbalanced="0"/>
    <cacheHierarchy uniqueName="[Hospital_Master].[Hospital_Manager]" caption="Hospital_Manager" attribute="1" defaultMemberUniqueName="[Hospital_Master].[Hospital_Manager].[All]" allUniqueName="[Hospital_Master].[Hospital_Manager].[All]" dimensionUniqueName="[Hospital_Master]" displayFolder="" count="0" memberValueDatatype="130" unbalanced="0"/>
    <cacheHierarchy uniqueName="[Hospital_Master].[Opening_Date]" caption="Opening_Date" attribute="1" time="1" defaultMemberUniqueName="[Hospital_Master].[Opening_Date].[All]" allUniqueName="[Hospital_Master].[Opening_Date].[All]" dimensionUniqueName="[Hospital_Master]" displayFolder="" count="0" memberValueDatatype="7" unbalanced="0"/>
    <cacheHierarchy uniqueName="[Hospital_Master].[No_of_Doctors]" caption="No_of_Doctors" attribute="1" defaultMemberUniqueName="[Hospital_Master].[No_of_Doctors].[All]" allUniqueName="[Hospital_Master].[No_of_Doctors].[All]" dimensionUniqueName="[Hospital_Master]" displayFolder="" count="0" memberValueDatatype="20" unbalanced="0"/>
    <cacheHierarchy uniqueName="[Hospital_Master].[No_of_Beds]" caption="No_of_Beds" attribute="1" defaultMemberUniqueName="[Hospital_Master].[No_of_Beds].[All]" allUniqueName="[Hospital_Master].[No_of_Beds].[All]" dimensionUniqueName="[Hospital_Master]" displayFolder="" count="0" memberValueDatatype="20" unbalanced="0"/>
    <cacheHierarchy uniqueName="[Hospital_Master].[ICU_Beds]" caption="ICU_Beds" attribute="1" defaultMemberUniqueName="[Hospital_Master].[ICU_Beds].[All]" allUniqueName="[Hospital_Master].[ICU_Beds].[All]" dimensionUniqueName="[Hospital_Master]" displayFolder="" count="0" memberValueDatatype="20" unbalanced="0"/>
    <cacheHierarchy uniqueName="[Hospital_Master].[Emergency_Facility]" caption="Emergency_Facility" attribute="1" defaultMemberUniqueName="[Hospital_Master].[Emergency_Facility].[All]" allUniqueName="[Hospital_Master].[Emergency_Facility].[All]" dimensionUniqueName="[Hospital_Master]" displayFolder="" count="0" memberValueDatatype="130" unbalanced="0"/>
    <cacheHierarchy uniqueName="[Hospital_Master].[Parking]" caption="Parking" attribute="1" defaultMemberUniqueName="[Hospital_Master].[Parking].[All]" allUniqueName="[Hospital_Master].[Parking].[All]" dimensionUniqueName="[Hospital_Master]" displayFolder="" count="0" memberValueDatatype="130" unbalanced="0"/>
    <cacheHierarchy uniqueName="[Hospital_Master].[Monthly_Patient_Target]" caption="Monthly_Patient_Target" attribute="1" defaultMemberUniqueName="[Hospital_Master].[Monthly_Patient_Target].[All]" allUniqueName="[Hospital_Master].[Monthly_Patient_Target].[All]" dimensionUniqueName="[Hospital_Master]" displayFolder="" count="0" memberValueDatatype="20" unbalanced="0"/>
    <cacheHierarchy uniqueName="[Hospital_Master].[Monthly_Operational_Cost_INR]" caption="Monthly_Operational_Cost_INR" attribute="1" defaultMemberUniqueName="[Hospital_Master].[Monthly_Operational_Cost_INR].[All]" allUniqueName="[Hospital_Master].[Monthly_Operational_Cost_INR].[All]" dimensionUniqueName="[Hospital_Master]" displayFolder="" count="0" memberValueDatatype="20" unbalanced="0"/>
    <cacheHierarchy uniqueName="[Hospital_Master].[Average_Occupancy_%]" caption="Average_Occupancy_%" attribute="1" defaultMemberUniqueName="[Hospital_Master].[Average_Occupancy_%].[All]" allUniqueName="[Hospital_Master].[Average_Occupancy_%].[All]" dimensionUniqueName="[Hospital_Master]" displayFolder="" count="0" memberValueDatatype="20" unbalanced="0"/>
    <cacheHierarchy uniqueName="[Hospital_Master].[Accreditation]" caption="Accreditation" attribute="1" defaultMemberUniqueName="[Hospital_Master].[Accreditation].[All]" allUniqueName="[Hospital_Master].[Accreditation].[All]" dimensionUniqueName="[Hospital_Master]" displayFolder="" count="0" memberValueDatatype="130" unbalanced="0"/>
    <cacheHierarchy uniqueName="[Hospital_Master].[Status]" caption="Status" attribute="1" defaultMemberUniqueName="[Hospital_Master].[Status].[All]" allUniqueName="[Hospital_Master].[Status].[All]" dimensionUniqueName="[Hospital_Master]" displayFolder="" count="0" memberValueDatatype="130" unbalanced="0"/>
    <cacheHierarchy uniqueName="[Measures].[__XL_Count Appointment_Transactions]" caption="__XL_Count Appointment_Transactions" measure="1" displayFolder="" measureGroup="Appointment_Transactions" count="0" hidden="1"/>
    <cacheHierarchy uniqueName="[Measures].[__XL_Count Hospital_Master]" caption="__XL_Count Hospital_Master" measure="1" displayFolder="" measureGroup="Hospital_Master" count="0" hidden="1"/>
    <cacheHierarchy uniqueName="[Measures].[__XL_Count Doctor_Master]" caption="__XL_Count Doctor_Master" measure="1" displayFolder="" measureGroup="Doctor_Master" count="0" hidden="1"/>
    <cacheHierarchy uniqueName="[Measures].[__XL_Count Department_Master]" caption="__XL_Count Department_Master" measure="1" displayFolder="" measureGroup="Department_Master" count="0" hidden="1"/>
    <cacheHierarchy uniqueName="[Measures].[__No measures defined]" caption="__No measures defined" measure="1" displayFolder="" count="0" hidden="1"/>
    <cacheHierarchy uniqueName="[Measures].[Count of Appointment_ID]" caption="Count of Appointment_ID" measure="1" displayFolder="" measureGroup="Appointment_Transactions" count="0" hidden="1">
      <extLst>
        <ext xmlns:x15="http://schemas.microsoft.com/office/spreadsheetml/2010/11/main" uri="{B97F6D7D-B522-45F9-BDA1-12C45D357490}">
          <x15:cacheHierarchy aggregatedColumn="0"/>
        </ext>
      </extLst>
    </cacheHierarchy>
    <cacheHierarchy uniqueName="[Measures].[Sum of Waiting_Time_Minutes]" caption="Sum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Average of Waiting_Time_Minutes]" caption="Average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Count of Appointment_Status]" caption="Count of Appointment_Status" measure="1" displayFolder="" measureGroup="Appointment_Transactions" count="0" hidden="1">
      <extLst>
        <ext xmlns:x15="http://schemas.microsoft.com/office/spreadsheetml/2010/11/main" uri="{B97F6D7D-B522-45F9-BDA1-12C45D357490}">
          <x15:cacheHierarchy aggregatedColumn="16"/>
        </ext>
      </extLst>
    </cacheHierarchy>
    <cacheHierarchy uniqueName="[Measures].[Sum of Patient_Rating]" caption="Sum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Average of Patient_Rating]" caption="Average of Patient_Rating" measure="1" displayFolder="" measureGroup="Appointment_Transaction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Appointment_Fee]" caption="Sum of Appointment_Fee" measure="1" displayFolder="" measureGroup="Appointment_Transactions" count="0" hidden="1">
      <extLst>
        <ext xmlns:x15="http://schemas.microsoft.com/office/spreadsheetml/2010/11/main" uri="{B97F6D7D-B522-45F9-BDA1-12C45D357490}">
          <x15:cacheHierarchy aggregatedColumn="19"/>
        </ext>
      </extLst>
    </cacheHierarchy>
    <cacheHierarchy uniqueName="[Measures].[Sum of Consultation_Duration_Minutes]" caption="Sum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y uniqueName="[Measures].[Average of Consultation_Duration_Minutes]" caption="Average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ies>
  <kpis count="0"/>
  <dimensions count="5">
    <dimension name="Appointment_Transactions" uniqueName="[Appointment_Transactions]" caption="Appointment_Transactions"/>
    <dimension name="Department_Master" uniqueName="[Department_Master]" caption="Department_Master"/>
    <dimension name="Doctor_Master" uniqueName="[Doctor_Master]" caption="Doctor_Master"/>
    <dimension name="Hospital_Master" uniqueName="[Hospital_Master]" caption="Hospital_Master"/>
    <dimension measure="1" name="Measures" uniqueName="[Measures]" caption="Measures"/>
  </dimensions>
  <measureGroups count="4">
    <measureGroup name="Appointment_Transactions" caption="Appointment_Transactions"/>
    <measureGroup name="Department_Master" caption="Department_Master"/>
    <measureGroup name="Doctor_Master" caption="Doctor_Master"/>
    <measureGroup name="Hospital_Master" caption="Hospital_Master"/>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2.791489814816" backgroundQuery="1" createdVersion="8" refreshedVersion="8" minRefreshableVersion="3" recordCount="0" supportSubquery="1" supportAdvancedDrill="1" xr:uid="{BB22B099-EB71-471C-BE15-258946B565F5}">
  <cacheSource type="external" connectionId="6"/>
  <cacheFields count="3">
    <cacheField name="[Measures].[Count of Appointment_ID]" caption="Count of Appointment_ID" numFmtId="0" hierarchy="72" level="32767"/>
    <cacheField name="[Appointment_Transactions].[Consultation_Type].[Consultation_Type]" caption="Consultation_Type" numFmtId="0" hierarchy="15" level="1">
      <sharedItems count="3">
        <s v="Follow-up"/>
        <s v="Online"/>
        <s v="Walk-in"/>
      </sharedItems>
    </cacheField>
    <cacheField name="[Appointment_Transactions].[Hospital_Name].[Hospital_Name]" caption="Hospital_Name" numFmtId="0" hierarchy="7" level="1">
      <sharedItems containsSemiMixedTypes="0" containsNonDate="0" containsString="0"/>
    </cacheField>
  </cacheFields>
  <cacheHierarchies count="81">
    <cacheHierarchy uniqueName="[Appointment_Transactions].[Appointment_ID]" caption="Appointment_ID" attribute="1" defaultMemberUniqueName="[Appointment_Transactions].[Appointment_ID].[All]" allUniqueName="[Appointment_Transactions].[Appointment_ID].[All]" dimensionUniqueName="[Appointment_Transactions]" displayFolder="" count="0" memberValueDatatype="130" unbalanced="0"/>
    <cacheHierarchy uniqueName="[Appointment_Transactions].[Appointment_Date]" caption="Appointment_Date" attribute="1" time="1" defaultMemberUniqueName="[Appointment_Transactions].[Appointment_Date].[All]" allUniqueName="[Appointment_Transactions].[Appointment_Date].[All]" dimensionUniqueName="[Appointment_Transactions]" displayFolder="" count="0" memberValueDatatype="7" unbalanced="0"/>
    <cacheHierarchy uniqueName="[Appointment_Transactions].[Appointment_Time]" caption="Appointment_Time" attribute="1" time="1" defaultMemberUniqueName="[Appointment_Transactions].[Appointment_Time].[All]" allUniqueName="[Appointment_Transactions].[Appointment_Time].[All]" dimensionUniqueName="[Appointment_Transactions]" displayFolder="" count="0" memberValueDatatype="7" unbalanced="0"/>
    <cacheHierarchy uniqueName="[Appointment_Transactions].[Month]" caption="Month" attribute="1" defaultMemberUniqueName="[Appointment_Transactions].[Month].[All]" allUniqueName="[Appointment_Transactions].[Month].[All]" dimensionUniqueName="[Appointment_Transactions]" displayFolder="" count="2" memberValueDatatype="130" unbalanced="0"/>
    <cacheHierarchy uniqueName="[Appointment_Transactions].[Quarter]" caption="Quarter" attribute="1" defaultMemberUniqueName="[Appointment_Transactions].[Quarter].[All]" allUniqueName="[Appointment_Transactions].[Quarter].[All]" dimensionUniqueName="[Appointment_Transactions]" displayFolder="" count="0" memberValueDatatype="130" unbalanced="0"/>
    <cacheHierarchy uniqueName="[Appointment_Transactions].[Weekday]" caption="Weekday" attribute="1" defaultMemberUniqueName="[Appointment_Transactions].[Weekday].[All]" allUniqueName="[Appointment_Transactions].[Weekday].[All]" dimensionUniqueName="[Appointment_Transactions]" displayFolder="" count="0" memberValueDatatype="130" unbalanced="0"/>
    <cacheHierarchy uniqueName="[Appointment_Transactions].[Hospital_ID]" caption="Hospital_ID" attribute="1" defaultMemberUniqueName="[Appointment_Transactions].[Hospital_ID].[All]" allUniqueName="[Appointment_Transactions].[Hospital_ID].[All]" dimensionUniqueName="[Appointment_Transactions]" displayFolder="" count="0" memberValueDatatype="130" unbalanced="0"/>
    <cacheHierarchy uniqueName="[Appointment_Transactions].[Hospital_Name]" caption="Hospital_Name" attribute="1" defaultMemberUniqueName="[Appointment_Transactions].[Hospital_Name].[All]" allUniqueName="[Appointment_Transactions].[Hospital_Name].[All]" dimensionUniqueName="[Appointment_Transactions]" displayFolder="" count="2" memberValueDatatype="130" unbalanced="0">
      <fieldsUsage count="2">
        <fieldUsage x="-1"/>
        <fieldUsage x="2"/>
      </fieldsUsage>
    </cacheHierarchy>
    <cacheHierarchy uniqueName="[Appointment_Transactions].[Patient_ID]" caption="Patient_ID" attribute="1" defaultMemberUniqueName="[Appointment_Transactions].[Patient_ID].[All]" allUniqueName="[Appointment_Transactions].[Patient_ID].[All]" dimensionUniqueName="[Appointment_Transactions]" displayFolder="" count="0" memberValueDatatype="130" unbalanced="0"/>
    <cacheHierarchy uniqueName="[Appointment_Transactions].[Patient_Name]" caption="Patient_Name" attribute="1" defaultMemberUniqueName="[Appointment_Transactions].[Patient_Name].[All]" allUniqueName="[Appointment_Transactions].[Patient_Name].[All]" dimensionUniqueName="[Appointment_Transactions]" displayFolder="" count="0" memberValueDatatype="130" unbalanced="0"/>
    <cacheHierarchy uniqueName="[Appointment_Transactions].[Gender]" caption="Gender" attribute="1" defaultMemberUniqueName="[Appointment_Transactions].[Gender].[All]" allUniqueName="[Appointment_Transactions].[Gender].[All]" dimensionUniqueName="[Appointment_Transactions]" displayFolder="" count="0" memberValueDatatype="130" unbalanced="0"/>
    <cacheHierarchy uniqueName="[Appointment_Transactions].[Age]" caption="Age" attribute="1" defaultMemberUniqueName="[Appointment_Transactions].[Age].[All]" allUniqueName="[Appointment_Transactions].[Age].[All]" dimensionUniqueName="[Appointment_Transactions]" displayFolder="" count="0" memberValueDatatype="20" unbalanced="0"/>
    <cacheHierarchy uniqueName="[Appointment_Transactions].[Department]" caption="Department" attribute="1" defaultMemberUniqueName="[Appointment_Transactions].[Department].[All]" allUniqueName="[Appointment_Transactions].[Department].[All]" dimensionUniqueName="[Appointment_Transactions]" displayFolder="" count="0" memberValueDatatype="130" unbalanced="0"/>
    <cacheHierarchy uniqueName="[Appointment_Transactions].[Doctor_ID]" caption="Doctor_ID" attribute="1" defaultMemberUniqueName="[Appointment_Transactions].[Doctor_ID].[All]" allUniqueName="[Appointment_Transactions].[Doctor_ID].[All]" dimensionUniqueName="[Appointment_Transactions]" displayFolder="" count="0" memberValueDatatype="130" unbalanced="0"/>
    <cacheHierarchy uniqueName="[Appointment_Transactions].[Doctor_Name]" caption="Doctor_Name" attribute="1" defaultMemberUniqueName="[Appointment_Transactions].[Doctor_Name].[All]" allUniqueName="[Appointment_Transactions].[Doctor_Name].[All]" dimensionUniqueName="[Appointment_Transactions]" displayFolder="" count="0" memberValueDatatype="130" unbalanced="0"/>
    <cacheHierarchy uniqueName="[Appointment_Transactions].[Consultation_Type]" caption="Consultation_Type" attribute="1" defaultMemberUniqueName="[Appointment_Transactions].[Consultation_Type].[All]" allUniqueName="[Appointment_Transactions].[Consultation_Type].[All]" dimensionUniqueName="[Appointment_Transactions]" displayFolder="" count="2" memberValueDatatype="130" unbalanced="0">
      <fieldsUsage count="2">
        <fieldUsage x="-1"/>
        <fieldUsage x="1"/>
      </fieldsUsage>
    </cacheHierarchy>
    <cacheHierarchy uniqueName="[Appointment_Transactions].[Appointment_Status]" caption="Appointment_Status" attribute="1" defaultMemberUniqueName="[Appointment_Transactions].[Appointment_Status].[All]" allUniqueName="[Appointment_Transactions].[Appointment_Status].[All]" dimensionUniqueName="[Appointment_Transactions]" displayFolder="" count="0" memberValueDatatype="130" unbalanced="0"/>
    <cacheHierarchy uniqueName="[Appointment_Transactions].[Waiting_Time_Minutes]" caption="Waiting_Time_Minutes" attribute="1" defaultMemberUniqueName="[Appointment_Transactions].[Waiting_Time_Minutes].[All]" allUniqueName="[Appointment_Transactions].[Waiting_Time_Minutes].[All]" dimensionUniqueName="[Appointment_Transactions]" displayFolder="" count="0" memberValueDatatype="20" unbalanced="0"/>
    <cacheHierarchy uniqueName="[Appointment_Transactions].[Consultation_Duration_Minutes]" caption="Consultation_Duration_Minutes" attribute="1" defaultMemberUniqueName="[Appointment_Transactions].[Consultation_Duration_Minutes].[All]" allUniqueName="[Appointment_Transactions].[Consultation_Duration_Minutes].[All]" dimensionUniqueName="[Appointment_Transactions]" displayFolder="" count="0" memberValueDatatype="20" unbalanced="0"/>
    <cacheHierarchy uniqueName="[Appointment_Transactions].[Appointment_Fee]" caption="Appointment_Fee" attribute="1" defaultMemberUniqueName="[Appointment_Transactions].[Appointment_Fee].[All]" allUniqueName="[Appointment_Transactions].[Appointment_Fee].[All]" dimensionUniqueName="[Appointment_Transactions]" displayFolder="" count="0" memberValueDatatype="20" unbalanced="0"/>
    <cacheHierarchy uniqueName="[Appointment_Transactions].[Insurance]" caption="Insurance" attribute="1" defaultMemberUniqueName="[Appointment_Transactions].[Insurance].[All]" allUniqueName="[Appointment_Transactions].[Insurance].[All]" dimensionUniqueName="[Appointment_Transactions]" displayFolder="" count="0" memberValueDatatype="130" unbalanced="0"/>
    <cacheHierarchy uniqueName="[Appointment_Transactions].[Payment_Mode]" caption="Payment_Mode" attribute="1" defaultMemberUniqueName="[Appointment_Transactions].[Payment_Mode].[All]" allUniqueName="[Appointment_Transactions].[Payment_Mode].[All]" dimensionUniqueName="[Appointment_Transactions]" displayFolder="" count="0" memberValueDatatype="130" unbalanced="0"/>
    <cacheHierarchy uniqueName="[Appointment_Transactions].[Patient_Rating]" caption="Patient_Rating" attribute="1" defaultMemberUniqueName="[Appointment_Transactions].[Patient_Rating].[All]" allUniqueName="[Appointment_Transactions].[Patient_Rating].[All]" dimensionUniqueName="[Appointment_Transactions]" displayFolder="" count="0" memberValueDatatype="20" unbalanced="0"/>
    <cacheHierarchy uniqueName="[Appointment_Transactions].[Follow_Up]" caption="Follow_Up" attribute="1" defaultMemberUniqueName="[Appointment_Transactions].[Follow_Up].[All]" allUniqueName="[Appointment_Transactions].[Follow_Up].[All]" dimensionUniqueName="[Appointment_Transactions]" displayFolder="" count="0" memberValueDatatype="130" unbalanced="0"/>
    <cacheHierarchy uniqueName="[Appointment_Transactions].[Diagnosis_Category]" caption="Diagnosis_Category" attribute="1" defaultMemberUniqueName="[Appointment_Transactions].[Diagnosis_Category].[All]" allUniqueName="[Appointment_Transactions].[Diagnosis_Category].[All]" dimensionUniqueName="[Appointment_Transactions]" displayFolder="" count="0" memberValueDatatype="130" unbalanced="0"/>
    <cacheHierarchy uniqueName="[Appointment_Transactions].[Doctor_full_name]" caption="Doctor_full_name" attribute="1" defaultMemberUniqueName="[Appointment_Transactions].[Doctor_full_name].[All]" allUniqueName="[Appointment_Transactions].[Doctor_full_name].[All]" dimensionUniqueName="[Appointment_Transactions]" displayFolder="" count="0" memberValueDatatype="13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Head_of_Department]" caption="Head_of_Department" attribute="1" defaultMemberUniqueName="[Department_Master].[Head_of_Department].[All]" allUniqueName="[Department_Master].[Head_of_Department].[All]" dimensionUniqueName="[Department_Master]" displayFolder="" count="0" memberValueDatatype="130" unbalanced="0"/>
    <cacheHierarchy uniqueName="[Department_Master].[No_of_Doctors]" caption="No_of_Doctors" attribute="1" defaultMemberUniqueName="[Department_Master].[No_of_Doctors].[All]" allUniqueName="[Department_Master].[No_of_Doctors].[All]" dimensionUniqueName="[Department_Master]" displayFolder="" count="0" memberValueDatatype="20" unbalanced="0"/>
    <cacheHierarchy uniqueName="[Department_Master].[Average_Consultation_Time_Min]" caption="Average_Consultation_Time_Min" attribute="1" defaultMemberUniqueName="[Department_Master].[Average_Consultation_Time_Min].[All]" allUniqueName="[Department_Master].[Average_Consultation_Time_Min].[All]" dimensionUniqueName="[Department_Master]" displayFolder="" count="0" memberValueDatatype="20" unbalanced="0"/>
    <cacheHierarchy uniqueName="[Department_Master].[Daily_Patient_Capacity]" caption="Daily_Patient_Capacity" attribute="1" defaultMemberUniqueName="[Department_Master].[Daily_Patient_Capacity].[All]" allUniqueName="[Department_Master].[Daily_Patient_Capacity].[All]" dimensionUniqueName="[Department_Master]" displayFolder="" count="0" memberValueDatatype="20" unbalanced="0"/>
    <cacheHierarchy uniqueName="[Department_Master].[Average_Consultation_Fee_INR]" caption="Average_Consultation_Fee_INR" attribute="1" defaultMemberUniqueName="[Department_Master].[Average_Consultation_Fee_INR].[All]" allUniqueName="[Department_Master].[Average_Consultation_Fee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Common_Treatments]" caption="Common_Treatments" attribute="1" defaultMemberUniqueName="[Department_Master].[Common_Treatments].[All]" allUniqueName="[Department_Master].[Common_Treatments].[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Doctor_Master].[Doctor_ID]" caption="Doctor_ID" attribute="1" defaultMemberUniqueName="[Doctor_Master].[Doctor_ID].[All]" allUniqueName="[Doctor_Master].[Doctor_ID].[All]" dimensionUniqueName="[Doctor_Master]" displayFolder="" count="0" memberValueDatatype="130" unbalanced="0"/>
    <cacheHierarchy uniqueName="[Doctor_Master].[Doctor_Name]" caption="Doctor_Name" attribute="1" defaultMemberUniqueName="[Doctor_Master].[Doctor_Name].[All]" allUniqueName="[Doctor_Master].[Doctor_Name].[All]" dimensionUniqueName="[Doctor_Master]" displayFolder="" count="0" memberValueDatatype="130" unbalanced="0"/>
    <cacheHierarchy uniqueName="[Doctor_Master].[Department]" caption="Department" attribute="1" defaultMemberUniqueName="[Doctor_Master].[Department].[All]" allUniqueName="[Doctor_Master].[Department].[All]" dimensionUniqueName="[Doctor_Master]" displayFolder="" count="0" memberValueDatatype="130" unbalanced="0"/>
    <cacheHierarchy uniqueName="[Doctor_Master].[Specialization]" caption="Specialization" attribute="1" defaultMemberUniqueName="[Doctor_Master].[Specialization].[All]" allUniqueName="[Doctor_Master].[Specialization].[All]" dimensionUniqueName="[Doctor_Master]" displayFolder="" count="0" memberValueDatatype="130" unbalanced="0"/>
    <cacheHierarchy uniqueName="[Doctor_Master].[Qualification]" caption="Qualification" attribute="1" defaultMemberUniqueName="[Doctor_Master].[Qualification].[All]" allUniqueName="[Doctor_Master].[Qualification].[All]" dimensionUniqueName="[Doctor_Master]" displayFolder="" count="0" memberValueDatatype="130" unbalanced="0"/>
    <cacheHierarchy uniqueName="[Doctor_Master].[Experience_Years]" caption="Experience_Years" attribute="1" defaultMemberUniqueName="[Doctor_Master].[Experience_Years].[All]" allUniqueName="[Doctor_Master].[Experience_Years].[All]" dimensionUniqueName="[Doctor_Master]" displayFolder="" count="0" memberValueDatatype="20" unbalanced="0"/>
    <cacheHierarchy uniqueName="[Doctor_Master].[Consultation_Fee_INR]" caption="Consultation_Fee_INR" attribute="1" defaultMemberUniqueName="[Doctor_Master].[Consultation_Fee_INR].[All]" allUniqueName="[Doctor_Master].[Consultation_Fee_INR].[All]" dimensionUniqueName="[Doctor_Master]" displayFolder="" count="0" memberValueDatatype="20" unbalanced="0"/>
    <cacheHierarchy uniqueName="[Doctor_Master].[Hospital_ID]" caption="Hospital_ID" attribute="1" defaultMemberUniqueName="[Doctor_Master].[Hospital_ID].[All]" allUniqueName="[Doctor_Master].[Hospital_ID].[All]" dimensionUniqueName="[Doctor_Master]" displayFolder="" count="0" memberValueDatatype="130" unbalanced="0"/>
    <cacheHierarchy uniqueName="[Doctor_Master].[Hospital_Name]" caption="Hospital_Name" attribute="1" defaultMemberUniqueName="[Doctor_Master].[Hospital_Name].[All]" allUniqueName="[Doctor_Master].[Hospital_Name].[All]" dimensionUniqueName="[Doctor_Master]" displayFolder="" count="0" memberValueDatatype="130" unbalanced="0"/>
    <cacheHierarchy uniqueName="[Doctor_Master].[Availability]" caption="Availability" attribute="1" defaultMemberUniqueName="[Doctor_Master].[Availability].[All]" allUniqueName="[Doctor_Master].[Availability].[All]" dimensionUniqueName="[Doctor_Master]" displayFolder="" count="0" memberValueDatatype="130" unbalanced="0"/>
    <cacheHierarchy uniqueName="[Doctor_Master].[Shift]" caption="Shift" attribute="1" defaultMemberUniqueName="[Doctor_Master].[Shift].[All]" allUniqueName="[Doctor_Master].[Shift].[All]" dimensionUniqueName="[Doctor_Master]" displayFolder="" count="0" memberValueDatatype="130" unbalanced="0"/>
    <cacheHierarchy uniqueName="[Doctor_Master].[Avg_Consultation_Time_Min]" caption="Avg_Consultation_Time_Min" attribute="1" defaultMemberUniqueName="[Doctor_Master].[Avg_Consultation_Time_Min].[All]" allUniqueName="[Doctor_Master].[Avg_Consultation_Time_Min].[All]" dimensionUniqueName="[Doctor_Master]" displayFolder="" count="0" memberValueDatatype="20" unbalanced="0"/>
    <cacheHierarchy uniqueName="[Doctor_Master].[Daily_Capacity]" caption="Daily_Capacity" attribute="1" defaultMemberUniqueName="[Doctor_Master].[Daily_Capacity].[All]" allUniqueName="[Doctor_Master].[Daily_Capacity].[All]" dimensionUniqueName="[Doctor_Master]" displayFolder="" count="0" memberValueDatatype="20" unbalanced="0"/>
    <cacheHierarchy uniqueName="[Doctor_Master].[Status]" caption="Status" attribute="1" defaultMemberUniqueName="[Doctor_Master].[Status].[All]" allUniqueName="[Doctor_Master].[Status].[All]" dimensionUniqueName="[Doctor_Master]" displayFolder="" count="0" memberValueDatatype="130" unbalanced="0"/>
    <cacheHierarchy uniqueName="[Hospital_Master].[Hospital_ID]" caption="Hospital_ID" attribute="1" defaultMemberUniqueName="[Hospital_Master].[Hospital_ID].[All]" allUniqueName="[Hospital_Master].[Hospital_ID].[All]" dimensionUniqueName="[Hospital_Master]" displayFolder="" count="0" memberValueDatatype="130" unbalanced="0"/>
    <cacheHierarchy uniqueName="[Hospital_Master].[Hospital_Name]" caption="Hospital_Name" attribute="1" defaultMemberUniqueName="[Hospital_Master].[Hospital_Name].[All]" allUniqueName="[Hospital_Master].[Hospital_Name].[All]" dimensionUniqueName="[Hospital_Master]" displayFolder="" count="0" memberValueDatatype="130" unbalanced="0"/>
    <cacheHierarchy uniqueName="[Hospital_Master].[City]" caption="City" attribute="1" defaultMemberUniqueName="[Hospital_Master].[City].[All]" allUniqueName="[Hospital_Master].[City].[All]" dimensionUniqueName="[Hospital_Master]" displayFolder="" count="0" memberValueDatatype="130" unbalanced="0"/>
    <cacheHierarchy uniqueName="[Hospital_Master].[District]" caption="District" attribute="1" defaultMemberUniqueName="[Hospital_Master].[District].[All]" allUniqueName="[Hospital_Master].[District].[All]" dimensionUniqueName="[Hospital_Master]" displayFolder="" count="0" memberValueDatatype="130" unbalanced="0"/>
    <cacheHierarchy uniqueName="[Hospital_Master].[Hospital_Type]" caption="Hospital_Type" attribute="1" defaultMemberUniqueName="[Hospital_Master].[Hospital_Type].[All]" allUniqueName="[Hospital_Master].[Hospital_Type].[All]" dimensionUniqueName="[Hospital_Master]" displayFolder="" count="0" memberValueDatatype="130" unbalanced="0"/>
    <cacheHierarchy uniqueName="[Hospital_Master].[Hospital_Manager]" caption="Hospital_Manager" attribute="1" defaultMemberUniqueName="[Hospital_Master].[Hospital_Manager].[All]" allUniqueName="[Hospital_Master].[Hospital_Manager].[All]" dimensionUniqueName="[Hospital_Master]" displayFolder="" count="0" memberValueDatatype="130" unbalanced="0"/>
    <cacheHierarchy uniqueName="[Hospital_Master].[Opening_Date]" caption="Opening_Date" attribute="1" time="1" defaultMemberUniqueName="[Hospital_Master].[Opening_Date].[All]" allUniqueName="[Hospital_Master].[Opening_Date].[All]" dimensionUniqueName="[Hospital_Master]" displayFolder="" count="0" memberValueDatatype="7" unbalanced="0"/>
    <cacheHierarchy uniqueName="[Hospital_Master].[No_of_Doctors]" caption="No_of_Doctors" attribute="1" defaultMemberUniqueName="[Hospital_Master].[No_of_Doctors].[All]" allUniqueName="[Hospital_Master].[No_of_Doctors].[All]" dimensionUniqueName="[Hospital_Master]" displayFolder="" count="0" memberValueDatatype="20" unbalanced="0"/>
    <cacheHierarchy uniqueName="[Hospital_Master].[No_of_Beds]" caption="No_of_Beds" attribute="1" defaultMemberUniqueName="[Hospital_Master].[No_of_Beds].[All]" allUniqueName="[Hospital_Master].[No_of_Beds].[All]" dimensionUniqueName="[Hospital_Master]" displayFolder="" count="0" memberValueDatatype="20" unbalanced="0"/>
    <cacheHierarchy uniqueName="[Hospital_Master].[ICU_Beds]" caption="ICU_Beds" attribute="1" defaultMemberUniqueName="[Hospital_Master].[ICU_Beds].[All]" allUniqueName="[Hospital_Master].[ICU_Beds].[All]" dimensionUniqueName="[Hospital_Master]" displayFolder="" count="0" memberValueDatatype="20" unbalanced="0"/>
    <cacheHierarchy uniqueName="[Hospital_Master].[Emergency_Facility]" caption="Emergency_Facility" attribute="1" defaultMemberUniqueName="[Hospital_Master].[Emergency_Facility].[All]" allUniqueName="[Hospital_Master].[Emergency_Facility].[All]" dimensionUniqueName="[Hospital_Master]" displayFolder="" count="0" memberValueDatatype="130" unbalanced="0"/>
    <cacheHierarchy uniqueName="[Hospital_Master].[Parking]" caption="Parking" attribute="1" defaultMemberUniqueName="[Hospital_Master].[Parking].[All]" allUniqueName="[Hospital_Master].[Parking].[All]" dimensionUniqueName="[Hospital_Master]" displayFolder="" count="0" memberValueDatatype="130" unbalanced="0"/>
    <cacheHierarchy uniqueName="[Hospital_Master].[Monthly_Patient_Target]" caption="Monthly_Patient_Target" attribute="1" defaultMemberUniqueName="[Hospital_Master].[Monthly_Patient_Target].[All]" allUniqueName="[Hospital_Master].[Monthly_Patient_Target].[All]" dimensionUniqueName="[Hospital_Master]" displayFolder="" count="0" memberValueDatatype="20" unbalanced="0"/>
    <cacheHierarchy uniqueName="[Hospital_Master].[Monthly_Operational_Cost_INR]" caption="Monthly_Operational_Cost_INR" attribute="1" defaultMemberUniqueName="[Hospital_Master].[Monthly_Operational_Cost_INR].[All]" allUniqueName="[Hospital_Master].[Monthly_Operational_Cost_INR].[All]" dimensionUniqueName="[Hospital_Master]" displayFolder="" count="0" memberValueDatatype="20" unbalanced="0"/>
    <cacheHierarchy uniqueName="[Hospital_Master].[Average_Occupancy_%]" caption="Average_Occupancy_%" attribute="1" defaultMemberUniqueName="[Hospital_Master].[Average_Occupancy_%].[All]" allUniqueName="[Hospital_Master].[Average_Occupancy_%].[All]" dimensionUniqueName="[Hospital_Master]" displayFolder="" count="0" memberValueDatatype="20" unbalanced="0"/>
    <cacheHierarchy uniqueName="[Hospital_Master].[Accreditation]" caption="Accreditation" attribute="1" defaultMemberUniqueName="[Hospital_Master].[Accreditation].[All]" allUniqueName="[Hospital_Master].[Accreditation].[All]" dimensionUniqueName="[Hospital_Master]" displayFolder="" count="0" memberValueDatatype="130" unbalanced="0"/>
    <cacheHierarchy uniqueName="[Hospital_Master].[Status]" caption="Status" attribute="1" defaultMemberUniqueName="[Hospital_Master].[Status].[All]" allUniqueName="[Hospital_Master].[Status].[All]" dimensionUniqueName="[Hospital_Master]" displayFolder="" count="0" memberValueDatatype="130" unbalanced="0"/>
    <cacheHierarchy uniqueName="[Measures].[__XL_Count Appointment_Transactions]" caption="__XL_Count Appointment_Transactions" measure="1" displayFolder="" measureGroup="Appointment_Transactions" count="0" hidden="1"/>
    <cacheHierarchy uniqueName="[Measures].[__XL_Count Hospital_Master]" caption="__XL_Count Hospital_Master" measure="1" displayFolder="" measureGroup="Hospital_Master" count="0" hidden="1"/>
    <cacheHierarchy uniqueName="[Measures].[__XL_Count Doctor_Master]" caption="__XL_Count Doctor_Master" measure="1" displayFolder="" measureGroup="Doctor_Master" count="0" hidden="1"/>
    <cacheHierarchy uniqueName="[Measures].[__XL_Count Department_Master]" caption="__XL_Count Department_Master" measure="1" displayFolder="" measureGroup="Department_Master" count="0" hidden="1"/>
    <cacheHierarchy uniqueName="[Measures].[__No measures defined]" caption="__No measures defined" measure="1" displayFolder="" count="0" hidden="1"/>
    <cacheHierarchy uniqueName="[Measures].[Count of Appointment_ID]" caption="Count of Appointment_ID" measure="1" displayFolder="" measureGroup="Appointment_Transaction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Waiting_Time_Minutes]" caption="Sum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Average of Waiting_Time_Minutes]" caption="Average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Count of Appointment_Status]" caption="Count of Appointment_Status" measure="1" displayFolder="" measureGroup="Appointment_Transactions" count="0" hidden="1">
      <extLst>
        <ext xmlns:x15="http://schemas.microsoft.com/office/spreadsheetml/2010/11/main" uri="{B97F6D7D-B522-45F9-BDA1-12C45D357490}">
          <x15:cacheHierarchy aggregatedColumn="16"/>
        </ext>
      </extLst>
    </cacheHierarchy>
    <cacheHierarchy uniqueName="[Measures].[Sum of Patient_Rating]" caption="Sum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Average of Patient_Rating]" caption="Average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Sum of Appointment_Fee]" caption="Sum of Appointment_Fee" measure="1" displayFolder="" measureGroup="Appointment_Transactions" count="0" hidden="1">
      <extLst>
        <ext xmlns:x15="http://schemas.microsoft.com/office/spreadsheetml/2010/11/main" uri="{B97F6D7D-B522-45F9-BDA1-12C45D357490}">
          <x15:cacheHierarchy aggregatedColumn="19"/>
        </ext>
      </extLst>
    </cacheHierarchy>
    <cacheHierarchy uniqueName="[Measures].[Sum of Consultation_Duration_Minutes]" caption="Sum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y uniqueName="[Measures].[Average of Consultation_Duration_Minutes]" caption="Average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ies>
  <kpis count="0"/>
  <dimensions count="5">
    <dimension name="Appointment_Transactions" uniqueName="[Appointment_Transactions]" caption="Appointment_Transactions"/>
    <dimension name="Department_Master" uniqueName="[Department_Master]" caption="Department_Master"/>
    <dimension name="Doctor_Master" uniqueName="[Doctor_Master]" caption="Doctor_Master"/>
    <dimension name="Hospital_Master" uniqueName="[Hospital_Master]" caption="Hospital_Master"/>
    <dimension measure="1" name="Measures" uniqueName="[Measures]" caption="Measures"/>
  </dimensions>
  <measureGroups count="4">
    <measureGroup name="Appointment_Transactions" caption="Appointment_Transactions"/>
    <measureGroup name="Department_Master" caption="Department_Master"/>
    <measureGroup name="Doctor_Master" caption="Doctor_Master"/>
    <measureGroup name="Hospital_Master" caption="Hospital_Master"/>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2.791490162039" backgroundQuery="1" createdVersion="8" refreshedVersion="8" minRefreshableVersion="3" recordCount="0" supportSubquery="1" supportAdvancedDrill="1" xr:uid="{F4B074F2-70B2-496E-9857-3BB9B85855A0}">
  <cacheSource type="external" connectionId="6"/>
  <cacheFields count="3">
    <cacheField name="[Measures].[Count of Appointment_ID]" caption="Count of Appointment_ID" numFmtId="0" hierarchy="72" level="32767"/>
    <cacheField name="[Appointment_Transactions].[Age].[Age]" caption="Age" numFmtId="0" hierarchy="11" level="1">
      <sharedItems containsSemiMixedTypes="0" containsString="0" containsNumber="1" containsInteger="1" minValue="1" maxValue="85" count="8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sharedItems>
      <extLst>
        <ext xmlns:x15="http://schemas.microsoft.com/office/spreadsheetml/2010/11/main" uri="{4F2E5C28-24EA-4eb8-9CBF-B6C8F9C3D259}">
          <x15:cachedUniqueNames>
            <x15:cachedUniqueName index="0" name="[Appointment_Transactions].[Age].&amp;[1]"/>
            <x15:cachedUniqueName index="1" name="[Appointment_Transactions].[Age].&amp;[2]"/>
            <x15:cachedUniqueName index="2" name="[Appointment_Transactions].[Age].&amp;[3]"/>
            <x15:cachedUniqueName index="3" name="[Appointment_Transactions].[Age].&amp;[4]"/>
            <x15:cachedUniqueName index="4" name="[Appointment_Transactions].[Age].&amp;[5]"/>
            <x15:cachedUniqueName index="5" name="[Appointment_Transactions].[Age].&amp;[6]"/>
            <x15:cachedUniqueName index="6" name="[Appointment_Transactions].[Age].&amp;[7]"/>
            <x15:cachedUniqueName index="7" name="[Appointment_Transactions].[Age].&amp;[8]"/>
            <x15:cachedUniqueName index="8" name="[Appointment_Transactions].[Age].&amp;[9]"/>
            <x15:cachedUniqueName index="9" name="[Appointment_Transactions].[Age].&amp;[10]"/>
            <x15:cachedUniqueName index="10" name="[Appointment_Transactions].[Age].&amp;[11]"/>
            <x15:cachedUniqueName index="11" name="[Appointment_Transactions].[Age].&amp;[12]"/>
            <x15:cachedUniqueName index="12" name="[Appointment_Transactions].[Age].&amp;[13]"/>
            <x15:cachedUniqueName index="13" name="[Appointment_Transactions].[Age].&amp;[14]"/>
            <x15:cachedUniqueName index="14" name="[Appointment_Transactions].[Age].&amp;[15]"/>
            <x15:cachedUniqueName index="15" name="[Appointment_Transactions].[Age].&amp;[16]"/>
            <x15:cachedUniqueName index="16" name="[Appointment_Transactions].[Age].&amp;[17]"/>
            <x15:cachedUniqueName index="17" name="[Appointment_Transactions].[Age].&amp;[18]"/>
            <x15:cachedUniqueName index="18" name="[Appointment_Transactions].[Age].&amp;[19]"/>
            <x15:cachedUniqueName index="19" name="[Appointment_Transactions].[Age].&amp;[20]"/>
            <x15:cachedUniqueName index="20" name="[Appointment_Transactions].[Age].&amp;[21]"/>
            <x15:cachedUniqueName index="21" name="[Appointment_Transactions].[Age].&amp;[22]"/>
            <x15:cachedUniqueName index="22" name="[Appointment_Transactions].[Age].&amp;[23]"/>
            <x15:cachedUniqueName index="23" name="[Appointment_Transactions].[Age].&amp;[24]"/>
            <x15:cachedUniqueName index="24" name="[Appointment_Transactions].[Age].&amp;[25]"/>
            <x15:cachedUniqueName index="25" name="[Appointment_Transactions].[Age].&amp;[26]"/>
            <x15:cachedUniqueName index="26" name="[Appointment_Transactions].[Age].&amp;[27]"/>
            <x15:cachedUniqueName index="27" name="[Appointment_Transactions].[Age].&amp;[28]"/>
            <x15:cachedUniqueName index="28" name="[Appointment_Transactions].[Age].&amp;[29]"/>
            <x15:cachedUniqueName index="29" name="[Appointment_Transactions].[Age].&amp;[30]"/>
            <x15:cachedUniqueName index="30" name="[Appointment_Transactions].[Age].&amp;[31]"/>
            <x15:cachedUniqueName index="31" name="[Appointment_Transactions].[Age].&amp;[32]"/>
            <x15:cachedUniqueName index="32" name="[Appointment_Transactions].[Age].&amp;[33]"/>
            <x15:cachedUniqueName index="33" name="[Appointment_Transactions].[Age].&amp;[34]"/>
            <x15:cachedUniqueName index="34" name="[Appointment_Transactions].[Age].&amp;[35]"/>
            <x15:cachedUniqueName index="35" name="[Appointment_Transactions].[Age].&amp;[36]"/>
            <x15:cachedUniqueName index="36" name="[Appointment_Transactions].[Age].&amp;[37]"/>
            <x15:cachedUniqueName index="37" name="[Appointment_Transactions].[Age].&amp;[38]"/>
            <x15:cachedUniqueName index="38" name="[Appointment_Transactions].[Age].&amp;[39]"/>
            <x15:cachedUniqueName index="39" name="[Appointment_Transactions].[Age].&amp;[40]"/>
            <x15:cachedUniqueName index="40" name="[Appointment_Transactions].[Age].&amp;[41]"/>
            <x15:cachedUniqueName index="41" name="[Appointment_Transactions].[Age].&amp;[42]"/>
            <x15:cachedUniqueName index="42" name="[Appointment_Transactions].[Age].&amp;[43]"/>
            <x15:cachedUniqueName index="43" name="[Appointment_Transactions].[Age].&amp;[44]"/>
            <x15:cachedUniqueName index="44" name="[Appointment_Transactions].[Age].&amp;[45]"/>
            <x15:cachedUniqueName index="45" name="[Appointment_Transactions].[Age].&amp;[46]"/>
            <x15:cachedUniqueName index="46" name="[Appointment_Transactions].[Age].&amp;[47]"/>
            <x15:cachedUniqueName index="47" name="[Appointment_Transactions].[Age].&amp;[48]"/>
            <x15:cachedUniqueName index="48" name="[Appointment_Transactions].[Age].&amp;[49]"/>
            <x15:cachedUniqueName index="49" name="[Appointment_Transactions].[Age].&amp;[50]"/>
            <x15:cachedUniqueName index="50" name="[Appointment_Transactions].[Age].&amp;[51]"/>
            <x15:cachedUniqueName index="51" name="[Appointment_Transactions].[Age].&amp;[52]"/>
            <x15:cachedUniqueName index="52" name="[Appointment_Transactions].[Age].&amp;[53]"/>
            <x15:cachedUniqueName index="53" name="[Appointment_Transactions].[Age].&amp;[54]"/>
            <x15:cachedUniqueName index="54" name="[Appointment_Transactions].[Age].&amp;[55]"/>
            <x15:cachedUniqueName index="55" name="[Appointment_Transactions].[Age].&amp;[56]"/>
            <x15:cachedUniqueName index="56" name="[Appointment_Transactions].[Age].&amp;[57]"/>
            <x15:cachedUniqueName index="57" name="[Appointment_Transactions].[Age].&amp;[58]"/>
            <x15:cachedUniqueName index="58" name="[Appointment_Transactions].[Age].&amp;[59]"/>
            <x15:cachedUniqueName index="59" name="[Appointment_Transactions].[Age].&amp;[60]"/>
            <x15:cachedUniqueName index="60" name="[Appointment_Transactions].[Age].&amp;[61]"/>
            <x15:cachedUniqueName index="61" name="[Appointment_Transactions].[Age].&amp;[62]"/>
            <x15:cachedUniqueName index="62" name="[Appointment_Transactions].[Age].&amp;[63]"/>
            <x15:cachedUniqueName index="63" name="[Appointment_Transactions].[Age].&amp;[64]"/>
            <x15:cachedUniqueName index="64" name="[Appointment_Transactions].[Age].&amp;[65]"/>
            <x15:cachedUniqueName index="65" name="[Appointment_Transactions].[Age].&amp;[66]"/>
            <x15:cachedUniqueName index="66" name="[Appointment_Transactions].[Age].&amp;[67]"/>
            <x15:cachedUniqueName index="67" name="[Appointment_Transactions].[Age].&amp;[68]"/>
            <x15:cachedUniqueName index="68" name="[Appointment_Transactions].[Age].&amp;[69]"/>
            <x15:cachedUniqueName index="69" name="[Appointment_Transactions].[Age].&amp;[70]"/>
            <x15:cachedUniqueName index="70" name="[Appointment_Transactions].[Age].&amp;[71]"/>
            <x15:cachedUniqueName index="71" name="[Appointment_Transactions].[Age].&amp;[72]"/>
            <x15:cachedUniqueName index="72" name="[Appointment_Transactions].[Age].&amp;[73]"/>
            <x15:cachedUniqueName index="73" name="[Appointment_Transactions].[Age].&amp;[74]"/>
            <x15:cachedUniqueName index="74" name="[Appointment_Transactions].[Age].&amp;[75]"/>
            <x15:cachedUniqueName index="75" name="[Appointment_Transactions].[Age].&amp;[76]"/>
            <x15:cachedUniqueName index="76" name="[Appointment_Transactions].[Age].&amp;[77]"/>
            <x15:cachedUniqueName index="77" name="[Appointment_Transactions].[Age].&amp;[78]"/>
            <x15:cachedUniqueName index="78" name="[Appointment_Transactions].[Age].&amp;[79]"/>
            <x15:cachedUniqueName index="79" name="[Appointment_Transactions].[Age].&amp;[80]"/>
            <x15:cachedUniqueName index="80" name="[Appointment_Transactions].[Age].&amp;[81]"/>
            <x15:cachedUniqueName index="81" name="[Appointment_Transactions].[Age].&amp;[82]"/>
            <x15:cachedUniqueName index="82" name="[Appointment_Transactions].[Age].&amp;[83]"/>
            <x15:cachedUniqueName index="83" name="[Appointment_Transactions].[Age].&amp;[84]"/>
            <x15:cachedUniqueName index="84" name="[Appointment_Transactions].[Age].&amp;[85]"/>
          </x15:cachedUniqueNames>
        </ext>
      </extLst>
    </cacheField>
    <cacheField name="[Appointment_Transactions].[Hospital_Name].[Hospital_Name]" caption="Hospital_Name" numFmtId="0" hierarchy="7" level="1">
      <sharedItems containsSemiMixedTypes="0" containsNonDate="0" containsString="0"/>
    </cacheField>
  </cacheFields>
  <cacheHierarchies count="81">
    <cacheHierarchy uniqueName="[Appointment_Transactions].[Appointment_ID]" caption="Appointment_ID" attribute="1" defaultMemberUniqueName="[Appointment_Transactions].[Appointment_ID].[All]" allUniqueName="[Appointment_Transactions].[Appointment_ID].[All]" dimensionUniqueName="[Appointment_Transactions]" displayFolder="" count="0" memberValueDatatype="130" unbalanced="0"/>
    <cacheHierarchy uniqueName="[Appointment_Transactions].[Appointment_Date]" caption="Appointment_Date" attribute="1" time="1" defaultMemberUniqueName="[Appointment_Transactions].[Appointment_Date].[All]" allUniqueName="[Appointment_Transactions].[Appointment_Date].[All]" dimensionUniqueName="[Appointment_Transactions]" displayFolder="" count="0" memberValueDatatype="7" unbalanced="0"/>
    <cacheHierarchy uniqueName="[Appointment_Transactions].[Appointment_Time]" caption="Appointment_Time" attribute="1" time="1" defaultMemberUniqueName="[Appointment_Transactions].[Appointment_Time].[All]" allUniqueName="[Appointment_Transactions].[Appointment_Time].[All]" dimensionUniqueName="[Appointment_Transactions]" displayFolder="" count="0" memberValueDatatype="7" unbalanced="0"/>
    <cacheHierarchy uniqueName="[Appointment_Transactions].[Month]" caption="Month" attribute="1" defaultMemberUniqueName="[Appointment_Transactions].[Month].[All]" allUniqueName="[Appointment_Transactions].[Month].[All]" dimensionUniqueName="[Appointment_Transactions]" displayFolder="" count="2" memberValueDatatype="130" unbalanced="0"/>
    <cacheHierarchy uniqueName="[Appointment_Transactions].[Quarter]" caption="Quarter" attribute="1" defaultMemberUniqueName="[Appointment_Transactions].[Quarter].[All]" allUniqueName="[Appointment_Transactions].[Quarter].[All]" dimensionUniqueName="[Appointment_Transactions]" displayFolder="" count="0" memberValueDatatype="130" unbalanced="0"/>
    <cacheHierarchy uniqueName="[Appointment_Transactions].[Weekday]" caption="Weekday" attribute="1" defaultMemberUniqueName="[Appointment_Transactions].[Weekday].[All]" allUniqueName="[Appointment_Transactions].[Weekday].[All]" dimensionUniqueName="[Appointment_Transactions]" displayFolder="" count="0" memberValueDatatype="130" unbalanced="0"/>
    <cacheHierarchy uniqueName="[Appointment_Transactions].[Hospital_ID]" caption="Hospital_ID" attribute="1" defaultMemberUniqueName="[Appointment_Transactions].[Hospital_ID].[All]" allUniqueName="[Appointment_Transactions].[Hospital_ID].[All]" dimensionUniqueName="[Appointment_Transactions]" displayFolder="" count="0" memberValueDatatype="130" unbalanced="0"/>
    <cacheHierarchy uniqueName="[Appointment_Transactions].[Hospital_Name]" caption="Hospital_Name" attribute="1" defaultMemberUniqueName="[Appointment_Transactions].[Hospital_Name].[All]" allUniqueName="[Appointment_Transactions].[Hospital_Name].[All]" dimensionUniqueName="[Appointment_Transactions]" displayFolder="" count="2" memberValueDatatype="130" unbalanced="0">
      <fieldsUsage count="2">
        <fieldUsage x="-1"/>
        <fieldUsage x="2"/>
      </fieldsUsage>
    </cacheHierarchy>
    <cacheHierarchy uniqueName="[Appointment_Transactions].[Patient_ID]" caption="Patient_ID" attribute="1" defaultMemberUniqueName="[Appointment_Transactions].[Patient_ID].[All]" allUniqueName="[Appointment_Transactions].[Patient_ID].[All]" dimensionUniqueName="[Appointment_Transactions]" displayFolder="" count="0" memberValueDatatype="130" unbalanced="0"/>
    <cacheHierarchy uniqueName="[Appointment_Transactions].[Patient_Name]" caption="Patient_Name" attribute="1" defaultMemberUniqueName="[Appointment_Transactions].[Patient_Name].[All]" allUniqueName="[Appointment_Transactions].[Patient_Name].[All]" dimensionUniqueName="[Appointment_Transactions]" displayFolder="" count="0" memberValueDatatype="130" unbalanced="0"/>
    <cacheHierarchy uniqueName="[Appointment_Transactions].[Gender]" caption="Gender" attribute="1" defaultMemberUniqueName="[Appointment_Transactions].[Gender].[All]" allUniqueName="[Appointment_Transactions].[Gender].[All]" dimensionUniqueName="[Appointment_Transactions]" displayFolder="" count="0" memberValueDatatype="130" unbalanced="0"/>
    <cacheHierarchy uniqueName="[Appointment_Transactions].[Age]" caption="Age" attribute="1" defaultMemberUniqueName="[Appointment_Transactions].[Age].[All]" allUniqueName="[Appointment_Transactions].[Age].[All]" dimensionUniqueName="[Appointment_Transactions]" displayFolder="" count="2" memberValueDatatype="20" unbalanced="0">
      <fieldsUsage count="2">
        <fieldUsage x="-1"/>
        <fieldUsage x="1"/>
      </fieldsUsage>
    </cacheHierarchy>
    <cacheHierarchy uniqueName="[Appointment_Transactions].[Department]" caption="Department" attribute="1" defaultMemberUniqueName="[Appointment_Transactions].[Department].[All]" allUniqueName="[Appointment_Transactions].[Department].[All]" dimensionUniqueName="[Appointment_Transactions]" displayFolder="" count="0" memberValueDatatype="130" unbalanced="0"/>
    <cacheHierarchy uniqueName="[Appointment_Transactions].[Doctor_ID]" caption="Doctor_ID" attribute="1" defaultMemberUniqueName="[Appointment_Transactions].[Doctor_ID].[All]" allUniqueName="[Appointment_Transactions].[Doctor_ID].[All]" dimensionUniqueName="[Appointment_Transactions]" displayFolder="" count="0" memberValueDatatype="130" unbalanced="0"/>
    <cacheHierarchy uniqueName="[Appointment_Transactions].[Doctor_Name]" caption="Doctor_Name" attribute="1" defaultMemberUniqueName="[Appointment_Transactions].[Doctor_Name].[All]" allUniqueName="[Appointment_Transactions].[Doctor_Name].[All]" dimensionUniqueName="[Appointment_Transactions]" displayFolder="" count="0" memberValueDatatype="130" unbalanced="0"/>
    <cacheHierarchy uniqueName="[Appointment_Transactions].[Consultation_Type]" caption="Consultation_Type" attribute="1" defaultMemberUniqueName="[Appointment_Transactions].[Consultation_Type].[All]" allUniqueName="[Appointment_Transactions].[Consultation_Type].[All]" dimensionUniqueName="[Appointment_Transactions]" displayFolder="" count="0" memberValueDatatype="130" unbalanced="0"/>
    <cacheHierarchy uniqueName="[Appointment_Transactions].[Appointment_Status]" caption="Appointment_Status" attribute="1" defaultMemberUniqueName="[Appointment_Transactions].[Appointment_Status].[All]" allUniqueName="[Appointment_Transactions].[Appointment_Status].[All]" dimensionUniqueName="[Appointment_Transactions]" displayFolder="" count="0" memberValueDatatype="130" unbalanced="0"/>
    <cacheHierarchy uniqueName="[Appointment_Transactions].[Waiting_Time_Minutes]" caption="Waiting_Time_Minutes" attribute="1" defaultMemberUniqueName="[Appointment_Transactions].[Waiting_Time_Minutes].[All]" allUniqueName="[Appointment_Transactions].[Waiting_Time_Minutes].[All]" dimensionUniqueName="[Appointment_Transactions]" displayFolder="" count="0" memberValueDatatype="20" unbalanced="0"/>
    <cacheHierarchy uniqueName="[Appointment_Transactions].[Consultation_Duration_Minutes]" caption="Consultation_Duration_Minutes" attribute="1" defaultMemberUniqueName="[Appointment_Transactions].[Consultation_Duration_Minutes].[All]" allUniqueName="[Appointment_Transactions].[Consultation_Duration_Minutes].[All]" dimensionUniqueName="[Appointment_Transactions]" displayFolder="" count="0" memberValueDatatype="20" unbalanced="0"/>
    <cacheHierarchy uniqueName="[Appointment_Transactions].[Appointment_Fee]" caption="Appointment_Fee" attribute="1" defaultMemberUniqueName="[Appointment_Transactions].[Appointment_Fee].[All]" allUniqueName="[Appointment_Transactions].[Appointment_Fee].[All]" dimensionUniqueName="[Appointment_Transactions]" displayFolder="" count="0" memberValueDatatype="20" unbalanced="0"/>
    <cacheHierarchy uniqueName="[Appointment_Transactions].[Insurance]" caption="Insurance" attribute="1" defaultMemberUniqueName="[Appointment_Transactions].[Insurance].[All]" allUniqueName="[Appointment_Transactions].[Insurance].[All]" dimensionUniqueName="[Appointment_Transactions]" displayFolder="" count="0" memberValueDatatype="130" unbalanced="0"/>
    <cacheHierarchy uniqueName="[Appointment_Transactions].[Payment_Mode]" caption="Payment_Mode" attribute="1" defaultMemberUniqueName="[Appointment_Transactions].[Payment_Mode].[All]" allUniqueName="[Appointment_Transactions].[Payment_Mode].[All]" dimensionUniqueName="[Appointment_Transactions]" displayFolder="" count="0" memberValueDatatype="130" unbalanced="0"/>
    <cacheHierarchy uniqueName="[Appointment_Transactions].[Patient_Rating]" caption="Patient_Rating" attribute="1" defaultMemberUniqueName="[Appointment_Transactions].[Patient_Rating].[All]" allUniqueName="[Appointment_Transactions].[Patient_Rating].[All]" dimensionUniqueName="[Appointment_Transactions]" displayFolder="" count="0" memberValueDatatype="20" unbalanced="0"/>
    <cacheHierarchy uniqueName="[Appointment_Transactions].[Follow_Up]" caption="Follow_Up" attribute="1" defaultMemberUniqueName="[Appointment_Transactions].[Follow_Up].[All]" allUniqueName="[Appointment_Transactions].[Follow_Up].[All]" dimensionUniqueName="[Appointment_Transactions]" displayFolder="" count="0" memberValueDatatype="130" unbalanced="0"/>
    <cacheHierarchy uniqueName="[Appointment_Transactions].[Diagnosis_Category]" caption="Diagnosis_Category" attribute="1" defaultMemberUniqueName="[Appointment_Transactions].[Diagnosis_Category].[All]" allUniqueName="[Appointment_Transactions].[Diagnosis_Category].[All]" dimensionUniqueName="[Appointment_Transactions]" displayFolder="" count="0" memberValueDatatype="130" unbalanced="0"/>
    <cacheHierarchy uniqueName="[Appointment_Transactions].[Doctor_full_name]" caption="Doctor_full_name" attribute="1" defaultMemberUniqueName="[Appointment_Transactions].[Doctor_full_name].[All]" allUniqueName="[Appointment_Transactions].[Doctor_full_name].[All]" dimensionUniqueName="[Appointment_Transactions]" displayFolder="" count="0" memberValueDatatype="13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Head_of_Department]" caption="Head_of_Department" attribute="1" defaultMemberUniqueName="[Department_Master].[Head_of_Department].[All]" allUniqueName="[Department_Master].[Head_of_Department].[All]" dimensionUniqueName="[Department_Master]" displayFolder="" count="0" memberValueDatatype="130" unbalanced="0"/>
    <cacheHierarchy uniqueName="[Department_Master].[No_of_Doctors]" caption="No_of_Doctors" attribute="1" defaultMemberUniqueName="[Department_Master].[No_of_Doctors].[All]" allUniqueName="[Department_Master].[No_of_Doctors].[All]" dimensionUniqueName="[Department_Master]" displayFolder="" count="0" memberValueDatatype="20" unbalanced="0"/>
    <cacheHierarchy uniqueName="[Department_Master].[Average_Consultation_Time_Min]" caption="Average_Consultation_Time_Min" attribute="1" defaultMemberUniqueName="[Department_Master].[Average_Consultation_Time_Min].[All]" allUniqueName="[Department_Master].[Average_Consultation_Time_Min].[All]" dimensionUniqueName="[Department_Master]" displayFolder="" count="0" memberValueDatatype="20" unbalanced="0"/>
    <cacheHierarchy uniqueName="[Department_Master].[Daily_Patient_Capacity]" caption="Daily_Patient_Capacity" attribute="1" defaultMemberUniqueName="[Department_Master].[Daily_Patient_Capacity].[All]" allUniqueName="[Department_Master].[Daily_Patient_Capacity].[All]" dimensionUniqueName="[Department_Master]" displayFolder="" count="0" memberValueDatatype="20" unbalanced="0"/>
    <cacheHierarchy uniqueName="[Department_Master].[Average_Consultation_Fee_INR]" caption="Average_Consultation_Fee_INR" attribute="1" defaultMemberUniqueName="[Department_Master].[Average_Consultation_Fee_INR].[All]" allUniqueName="[Department_Master].[Average_Consultation_Fee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Common_Treatments]" caption="Common_Treatments" attribute="1" defaultMemberUniqueName="[Department_Master].[Common_Treatments].[All]" allUniqueName="[Department_Master].[Common_Treatments].[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Doctor_Master].[Doctor_ID]" caption="Doctor_ID" attribute="1" defaultMemberUniqueName="[Doctor_Master].[Doctor_ID].[All]" allUniqueName="[Doctor_Master].[Doctor_ID].[All]" dimensionUniqueName="[Doctor_Master]" displayFolder="" count="0" memberValueDatatype="130" unbalanced="0"/>
    <cacheHierarchy uniqueName="[Doctor_Master].[Doctor_Name]" caption="Doctor_Name" attribute="1" defaultMemberUniqueName="[Doctor_Master].[Doctor_Name].[All]" allUniqueName="[Doctor_Master].[Doctor_Name].[All]" dimensionUniqueName="[Doctor_Master]" displayFolder="" count="0" memberValueDatatype="130" unbalanced="0"/>
    <cacheHierarchy uniqueName="[Doctor_Master].[Department]" caption="Department" attribute="1" defaultMemberUniqueName="[Doctor_Master].[Department].[All]" allUniqueName="[Doctor_Master].[Department].[All]" dimensionUniqueName="[Doctor_Master]" displayFolder="" count="0" memberValueDatatype="130" unbalanced="0"/>
    <cacheHierarchy uniqueName="[Doctor_Master].[Specialization]" caption="Specialization" attribute="1" defaultMemberUniqueName="[Doctor_Master].[Specialization].[All]" allUniqueName="[Doctor_Master].[Specialization].[All]" dimensionUniqueName="[Doctor_Master]" displayFolder="" count="0" memberValueDatatype="130" unbalanced="0"/>
    <cacheHierarchy uniqueName="[Doctor_Master].[Qualification]" caption="Qualification" attribute="1" defaultMemberUniqueName="[Doctor_Master].[Qualification].[All]" allUniqueName="[Doctor_Master].[Qualification].[All]" dimensionUniqueName="[Doctor_Master]" displayFolder="" count="0" memberValueDatatype="130" unbalanced="0"/>
    <cacheHierarchy uniqueName="[Doctor_Master].[Experience_Years]" caption="Experience_Years" attribute="1" defaultMemberUniqueName="[Doctor_Master].[Experience_Years].[All]" allUniqueName="[Doctor_Master].[Experience_Years].[All]" dimensionUniqueName="[Doctor_Master]" displayFolder="" count="0" memberValueDatatype="20" unbalanced="0"/>
    <cacheHierarchy uniqueName="[Doctor_Master].[Consultation_Fee_INR]" caption="Consultation_Fee_INR" attribute="1" defaultMemberUniqueName="[Doctor_Master].[Consultation_Fee_INR].[All]" allUniqueName="[Doctor_Master].[Consultation_Fee_INR].[All]" dimensionUniqueName="[Doctor_Master]" displayFolder="" count="0" memberValueDatatype="20" unbalanced="0"/>
    <cacheHierarchy uniqueName="[Doctor_Master].[Hospital_ID]" caption="Hospital_ID" attribute="1" defaultMemberUniqueName="[Doctor_Master].[Hospital_ID].[All]" allUniqueName="[Doctor_Master].[Hospital_ID].[All]" dimensionUniqueName="[Doctor_Master]" displayFolder="" count="0" memberValueDatatype="130" unbalanced="0"/>
    <cacheHierarchy uniqueName="[Doctor_Master].[Hospital_Name]" caption="Hospital_Name" attribute="1" defaultMemberUniqueName="[Doctor_Master].[Hospital_Name].[All]" allUniqueName="[Doctor_Master].[Hospital_Name].[All]" dimensionUniqueName="[Doctor_Master]" displayFolder="" count="0" memberValueDatatype="130" unbalanced="0"/>
    <cacheHierarchy uniqueName="[Doctor_Master].[Availability]" caption="Availability" attribute="1" defaultMemberUniqueName="[Doctor_Master].[Availability].[All]" allUniqueName="[Doctor_Master].[Availability].[All]" dimensionUniqueName="[Doctor_Master]" displayFolder="" count="0" memberValueDatatype="130" unbalanced="0"/>
    <cacheHierarchy uniqueName="[Doctor_Master].[Shift]" caption="Shift" attribute="1" defaultMemberUniqueName="[Doctor_Master].[Shift].[All]" allUniqueName="[Doctor_Master].[Shift].[All]" dimensionUniqueName="[Doctor_Master]" displayFolder="" count="0" memberValueDatatype="130" unbalanced="0"/>
    <cacheHierarchy uniqueName="[Doctor_Master].[Avg_Consultation_Time_Min]" caption="Avg_Consultation_Time_Min" attribute="1" defaultMemberUniqueName="[Doctor_Master].[Avg_Consultation_Time_Min].[All]" allUniqueName="[Doctor_Master].[Avg_Consultation_Time_Min].[All]" dimensionUniqueName="[Doctor_Master]" displayFolder="" count="0" memberValueDatatype="20" unbalanced="0"/>
    <cacheHierarchy uniqueName="[Doctor_Master].[Daily_Capacity]" caption="Daily_Capacity" attribute="1" defaultMemberUniqueName="[Doctor_Master].[Daily_Capacity].[All]" allUniqueName="[Doctor_Master].[Daily_Capacity].[All]" dimensionUniqueName="[Doctor_Master]" displayFolder="" count="0" memberValueDatatype="20" unbalanced="0"/>
    <cacheHierarchy uniqueName="[Doctor_Master].[Status]" caption="Status" attribute="1" defaultMemberUniqueName="[Doctor_Master].[Status].[All]" allUniqueName="[Doctor_Master].[Status].[All]" dimensionUniqueName="[Doctor_Master]" displayFolder="" count="0" memberValueDatatype="130" unbalanced="0"/>
    <cacheHierarchy uniqueName="[Hospital_Master].[Hospital_ID]" caption="Hospital_ID" attribute="1" defaultMemberUniqueName="[Hospital_Master].[Hospital_ID].[All]" allUniqueName="[Hospital_Master].[Hospital_ID].[All]" dimensionUniqueName="[Hospital_Master]" displayFolder="" count="0" memberValueDatatype="130" unbalanced="0"/>
    <cacheHierarchy uniqueName="[Hospital_Master].[Hospital_Name]" caption="Hospital_Name" attribute="1" defaultMemberUniqueName="[Hospital_Master].[Hospital_Name].[All]" allUniqueName="[Hospital_Master].[Hospital_Name].[All]" dimensionUniqueName="[Hospital_Master]" displayFolder="" count="0" memberValueDatatype="130" unbalanced="0"/>
    <cacheHierarchy uniqueName="[Hospital_Master].[City]" caption="City" attribute="1" defaultMemberUniqueName="[Hospital_Master].[City].[All]" allUniqueName="[Hospital_Master].[City].[All]" dimensionUniqueName="[Hospital_Master]" displayFolder="" count="0" memberValueDatatype="130" unbalanced="0"/>
    <cacheHierarchy uniqueName="[Hospital_Master].[District]" caption="District" attribute="1" defaultMemberUniqueName="[Hospital_Master].[District].[All]" allUniqueName="[Hospital_Master].[District].[All]" dimensionUniqueName="[Hospital_Master]" displayFolder="" count="0" memberValueDatatype="130" unbalanced="0"/>
    <cacheHierarchy uniqueName="[Hospital_Master].[Hospital_Type]" caption="Hospital_Type" attribute="1" defaultMemberUniqueName="[Hospital_Master].[Hospital_Type].[All]" allUniqueName="[Hospital_Master].[Hospital_Type].[All]" dimensionUniqueName="[Hospital_Master]" displayFolder="" count="0" memberValueDatatype="130" unbalanced="0"/>
    <cacheHierarchy uniqueName="[Hospital_Master].[Hospital_Manager]" caption="Hospital_Manager" attribute="1" defaultMemberUniqueName="[Hospital_Master].[Hospital_Manager].[All]" allUniqueName="[Hospital_Master].[Hospital_Manager].[All]" dimensionUniqueName="[Hospital_Master]" displayFolder="" count="0" memberValueDatatype="130" unbalanced="0"/>
    <cacheHierarchy uniqueName="[Hospital_Master].[Opening_Date]" caption="Opening_Date" attribute="1" time="1" defaultMemberUniqueName="[Hospital_Master].[Opening_Date].[All]" allUniqueName="[Hospital_Master].[Opening_Date].[All]" dimensionUniqueName="[Hospital_Master]" displayFolder="" count="0" memberValueDatatype="7" unbalanced="0"/>
    <cacheHierarchy uniqueName="[Hospital_Master].[No_of_Doctors]" caption="No_of_Doctors" attribute="1" defaultMemberUniqueName="[Hospital_Master].[No_of_Doctors].[All]" allUniqueName="[Hospital_Master].[No_of_Doctors].[All]" dimensionUniqueName="[Hospital_Master]" displayFolder="" count="0" memberValueDatatype="20" unbalanced="0"/>
    <cacheHierarchy uniqueName="[Hospital_Master].[No_of_Beds]" caption="No_of_Beds" attribute="1" defaultMemberUniqueName="[Hospital_Master].[No_of_Beds].[All]" allUniqueName="[Hospital_Master].[No_of_Beds].[All]" dimensionUniqueName="[Hospital_Master]" displayFolder="" count="0" memberValueDatatype="20" unbalanced="0"/>
    <cacheHierarchy uniqueName="[Hospital_Master].[ICU_Beds]" caption="ICU_Beds" attribute="1" defaultMemberUniqueName="[Hospital_Master].[ICU_Beds].[All]" allUniqueName="[Hospital_Master].[ICU_Beds].[All]" dimensionUniqueName="[Hospital_Master]" displayFolder="" count="0" memberValueDatatype="20" unbalanced="0"/>
    <cacheHierarchy uniqueName="[Hospital_Master].[Emergency_Facility]" caption="Emergency_Facility" attribute="1" defaultMemberUniqueName="[Hospital_Master].[Emergency_Facility].[All]" allUniqueName="[Hospital_Master].[Emergency_Facility].[All]" dimensionUniqueName="[Hospital_Master]" displayFolder="" count="0" memberValueDatatype="130" unbalanced="0"/>
    <cacheHierarchy uniqueName="[Hospital_Master].[Parking]" caption="Parking" attribute="1" defaultMemberUniqueName="[Hospital_Master].[Parking].[All]" allUniqueName="[Hospital_Master].[Parking].[All]" dimensionUniqueName="[Hospital_Master]" displayFolder="" count="0" memberValueDatatype="130" unbalanced="0"/>
    <cacheHierarchy uniqueName="[Hospital_Master].[Monthly_Patient_Target]" caption="Monthly_Patient_Target" attribute="1" defaultMemberUniqueName="[Hospital_Master].[Monthly_Patient_Target].[All]" allUniqueName="[Hospital_Master].[Monthly_Patient_Target].[All]" dimensionUniqueName="[Hospital_Master]" displayFolder="" count="0" memberValueDatatype="20" unbalanced="0"/>
    <cacheHierarchy uniqueName="[Hospital_Master].[Monthly_Operational_Cost_INR]" caption="Monthly_Operational_Cost_INR" attribute="1" defaultMemberUniqueName="[Hospital_Master].[Monthly_Operational_Cost_INR].[All]" allUniqueName="[Hospital_Master].[Monthly_Operational_Cost_INR].[All]" dimensionUniqueName="[Hospital_Master]" displayFolder="" count="0" memberValueDatatype="20" unbalanced="0"/>
    <cacheHierarchy uniqueName="[Hospital_Master].[Average_Occupancy_%]" caption="Average_Occupancy_%" attribute="1" defaultMemberUniqueName="[Hospital_Master].[Average_Occupancy_%].[All]" allUniqueName="[Hospital_Master].[Average_Occupancy_%].[All]" dimensionUniqueName="[Hospital_Master]" displayFolder="" count="0" memberValueDatatype="20" unbalanced="0"/>
    <cacheHierarchy uniqueName="[Hospital_Master].[Accreditation]" caption="Accreditation" attribute="1" defaultMemberUniqueName="[Hospital_Master].[Accreditation].[All]" allUniqueName="[Hospital_Master].[Accreditation].[All]" dimensionUniqueName="[Hospital_Master]" displayFolder="" count="0" memberValueDatatype="130" unbalanced="0"/>
    <cacheHierarchy uniqueName="[Hospital_Master].[Status]" caption="Status" attribute="1" defaultMemberUniqueName="[Hospital_Master].[Status].[All]" allUniqueName="[Hospital_Master].[Status].[All]" dimensionUniqueName="[Hospital_Master]" displayFolder="" count="0" memberValueDatatype="130" unbalanced="0"/>
    <cacheHierarchy uniqueName="[Measures].[__XL_Count Appointment_Transactions]" caption="__XL_Count Appointment_Transactions" measure="1" displayFolder="" measureGroup="Appointment_Transactions" count="0" hidden="1"/>
    <cacheHierarchy uniqueName="[Measures].[__XL_Count Hospital_Master]" caption="__XL_Count Hospital_Master" measure="1" displayFolder="" measureGroup="Hospital_Master" count="0" hidden="1"/>
    <cacheHierarchy uniqueName="[Measures].[__XL_Count Doctor_Master]" caption="__XL_Count Doctor_Master" measure="1" displayFolder="" measureGroup="Doctor_Master" count="0" hidden="1"/>
    <cacheHierarchy uniqueName="[Measures].[__XL_Count Department_Master]" caption="__XL_Count Department_Master" measure="1" displayFolder="" measureGroup="Department_Master" count="0" hidden="1"/>
    <cacheHierarchy uniqueName="[Measures].[__No measures defined]" caption="__No measures defined" measure="1" displayFolder="" count="0" hidden="1"/>
    <cacheHierarchy uniqueName="[Measures].[Count of Appointment_ID]" caption="Count of Appointment_ID" measure="1" displayFolder="" measureGroup="Appointment_Transaction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Waiting_Time_Minutes]" caption="Sum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Average of Waiting_Time_Minutes]" caption="Average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Count of Appointment_Status]" caption="Count of Appointment_Status" measure="1" displayFolder="" measureGroup="Appointment_Transactions" count="0" hidden="1">
      <extLst>
        <ext xmlns:x15="http://schemas.microsoft.com/office/spreadsheetml/2010/11/main" uri="{B97F6D7D-B522-45F9-BDA1-12C45D357490}">
          <x15:cacheHierarchy aggregatedColumn="16"/>
        </ext>
      </extLst>
    </cacheHierarchy>
    <cacheHierarchy uniqueName="[Measures].[Sum of Patient_Rating]" caption="Sum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Average of Patient_Rating]" caption="Average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Sum of Appointment_Fee]" caption="Sum of Appointment_Fee" measure="1" displayFolder="" measureGroup="Appointment_Transactions" count="0" hidden="1">
      <extLst>
        <ext xmlns:x15="http://schemas.microsoft.com/office/spreadsheetml/2010/11/main" uri="{B97F6D7D-B522-45F9-BDA1-12C45D357490}">
          <x15:cacheHierarchy aggregatedColumn="19"/>
        </ext>
      </extLst>
    </cacheHierarchy>
    <cacheHierarchy uniqueName="[Measures].[Sum of Consultation_Duration_Minutes]" caption="Sum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y uniqueName="[Measures].[Average of Consultation_Duration_Minutes]" caption="Average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ies>
  <kpis count="0"/>
  <dimensions count="5">
    <dimension name="Appointment_Transactions" uniqueName="[Appointment_Transactions]" caption="Appointment_Transactions"/>
    <dimension name="Department_Master" uniqueName="[Department_Master]" caption="Department_Master"/>
    <dimension name="Doctor_Master" uniqueName="[Doctor_Master]" caption="Doctor_Master"/>
    <dimension name="Hospital_Master" uniqueName="[Hospital_Master]" caption="Hospital_Master"/>
    <dimension measure="1" name="Measures" uniqueName="[Measures]" caption="Measures"/>
  </dimensions>
  <measureGroups count="4">
    <measureGroup name="Appointment_Transactions" caption="Appointment_Transactions"/>
    <measureGroup name="Department_Master" caption="Department_Master"/>
    <measureGroup name="Doctor_Master" caption="Doctor_Master"/>
    <measureGroup name="Hospital_Master" caption="Hospital_Master"/>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2.765767013887" backgroundQuery="1" createdVersion="3" refreshedVersion="8" minRefreshableVersion="3" recordCount="0" supportSubquery="1" supportAdvancedDrill="1" xr:uid="{ACDC3FB7-572B-4892-BCB4-1AF58E72C95C}">
  <cacheSource type="external" connectionId="6">
    <extLst>
      <ext xmlns:x14="http://schemas.microsoft.com/office/spreadsheetml/2009/9/main" uri="{F057638F-6D5F-4e77-A914-E7F072B9BCA8}">
        <x14:sourceConnection name="ThisWorkbookDataModel"/>
      </ext>
    </extLst>
  </cacheSource>
  <cacheFields count="0"/>
  <cacheHierarchies count="81">
    <cacheHierarchy uniqueName="[Appointment_Transactions].[Appointment_ID]" caption="Appointment_ID" attribute="1" defaultMemberUniqueName="[Appointment_Transactions].[Appointment_ID].[All]" allUniqueName="[Appointment_Transactions].[Appointment_ID].[All]" dimensionUniqueName="[Appointment_Transactions]" displayFolder="" count="0" memberValueDatatype="130" unbalanced="0"/>
    <cacheHierarchy uniqueName="[Appointment_Transactions].[Appointment_Date]" caption="Appointment_Date" attribute="1" time="1" defaultMemberUniqueName="[Appointment_Transactions].[Appointment_Date].[All]" allUniqueName="[Appointment_Transactions].[Appointment_Date].[All]" dimensionUniqueName="[Appointment_Transactions]" displayFolder="" count="0" memberValueDatatype="7" unbalanced="0"/>
    <cacheHierarchy uniqueName="[Appointment_Transactions].[Appointment_Time]" caption="Appointment_Time" attribute="1" time="1" defaultMemberUniqueName="[Appointment_Transactions].[Appointment_Time].[All]" allUniqueName="[Appointment_Transactions].[Appointment_Time].[All]" dimensionUniqueName="[Appointment_Transactions]" displayFolder="" count="0" memberValueDatatype="7" unbalanced="0"/>
    <cacheHierarchy uniqueName="[Appointment_Transactions].[Month]" caption="Month" attribute="1" defaultMemberUniqueName="[Appointment_Transactions].[Month].[All]" allUniqueName="[Appointment_Transactions].[Month].[All]" dimensionUniqueName="[Appointment_Transactions]" displayFolder="" count="2" memberValueDatatype="130" unbalanced="0"/>
    <cacheHierarchy uniqueName="[Appointment_Transactions].[Quarter]" caption="Quarter" attribute="1" defaultMemberUniqueName="[Appointment_Transactions].[Quarter].[All]" allUniqueName="[Appointment_Transactions].[Quarter].[All]" dimensionUniqueName="[Appointment_Transactions]" displayFolder="" count="0" memberValueDatatype="130" unbalanced="0"/>
    <cacheHierarchy uniqueName="[Appointment_Transactions].[Weekday]" caption="Weekday" attribute="1" defaultMemberUniqueName="[Appointment_Transactions].[Weekday].[All]" allUniqueName="[Appointment_Transactions].[Weekday].[All]" dimensionUniqueName="[Appointment_Transactions]" displayFolder="" count="0" memberValueDatatype="130" unbalanced="0"/>
    <cacheHierarchy uniqueName="[Appointment_Transactions].[Hospital_ID]" caption="Hospital_ID" attribute="1" defaultMemberUniqueName="[Appointment_Transactions].[Hospital_ID].[All]" allUniqueName="[Appointment_Transactions].[Hospital_ID].[All]" dimensionUniqueName="[Appointment_Transactions]" displayFolder="" count="0" memberValueDatatype="130" unbalanced="0"/>
    <cacheHierarchy uniqueName="[Appointment_Transactions].[Hospital_Name]" caption="Hospital_Name" attribute="1" defaultMemberUniqueName="[Appointment_Transactions].[Hospital_Name].[All]" allUniqueName="[Appointment_Transactions].[Hospital_Name].[All]" dimensionUniqueName="[Appointment_Transactions]" displayFolder="" count="2" memberValueDatatype="130" unbalanced="0"/>
    <cacheHierarchy uniqueName="[Appointment_Transactions].[Patient_ID]" caption="Patient_ID" attribute="1" defaultMemberUniqueName="[Appointment_Transactions].[Patient_ID].[All]" allUniqueName="[Appointment_Transactions].[Patient_ID].[All]" dimensionUniqueName="[Appointment_Transactions]" displayFolder="" count="0" memberValueDatatype="130" unbalanced="0"/>
    <cacheHierarchy uniqueName="[Appointment_Transactions].[Patient_Name]" caption="Patient_Name" attribute="1" defaultMemberUniqueName="[Appointment_Transactions].[Patient_Name].[All]" allUniqueName="[Appointment_Transactions].[Patient_Name].[All]" dimensionUniqueName="[Appointment_Transactions]" displayFolder="" count="0" memberValueDatatype="130" unbalanced="0"/>
    <cacheHierarchy uniqueName="[Appointment_Transactions].[Gender]" caption="Gender" attribute="1" defaultMemberUniqueName="[Appointment_Transactions].[Gender].[All]" allUniqueName="[Appointment_Transactions].[Gender].[All]" dimensionUniqueName="[Appointment_Transactions]" displayFolder="" count="0" memberValueDatatype="130" unbalanced="0"/>
    <cacheHierarchy uniqueName="[Appointment_Transactions].[Age]" caption="Age" attribute="1" defaultMemberUniqueName="[Appointment_Transactions].[Age].[All]" allUniqueName="[Appointment_Transactions].[Age].[All]" dimensionUniqueName="[Appointment_Transactions]" displayFolder="" count="0" memberValueDatatype="20" unbalanced="0"/>
    <cacheHierarchy uniqueName="[Appointment_Transactions].[Department]" caption="Department" attribute="1" defaultMemberUniqueName="[Appointment_Transactions].[Department].[All]" allUniqueName="[Appointment_Transactions].[Department].[All]" dimensionUniqueName="[Appointment_Transactions]" displayFolder="" count="0" memberValueDatatype="130" unbalanced="0"/>
    <cacheHierarchy uniqueName="[Appointment_Transactions].[Doctor_ID]" caption="Doctor_ID" attribute="1" defaultMemberUniqueName="[Appointment_Transactions].[Doctor_ID].[All]" allUniqueName="[Appointment_Transactions].[Doctor_ID].[All]" dimensionUniqueName="[Appointment_Transactions]" displayFolder="" count="0" memberValueDatatype="130" unbalanced="0"/>
    <cacheHierarchy uniqueName="[Appointment_Transactions].[Doctor_Name]" caption="Doctor_Name" attribute="1" defaultMemberUniqueName="[Appointment_Transactions].[Doctor_Name].[All]" allUniqueName="[Appointment_Transactions].[Doctor_Name].[All]" dimensionUniqueName="[Appointment_Transactions]" displayFolder="" count="0" memberValueDatatype="130" unbalanced="0"/>
    <cacheHierarchy uniqueName="[Appointment_Transactions].[Consultation_Type]" caption="Consultation_Type" attribute="1" defaultMemberUniqueName="[Appointment_Transactions].[Consultation_Type].[All]" allUniqueName="[Appointment_Transactions].[Consultation_Type].[All]" dimensionUniqueName="[Appointment_Transactions]" displayFolder="" count="0" memberValueDatatype="130" unbalanced="0"/>
    <cacheHierarchy uniqueName="[Appointment_Transactions].[Appointment_Status]" caption="Appointment_Status" attribute="1" defaultMemberUniqueName="[Appointment_Transactions].[Appointment_Status].[All]" allUniqueName="[Appointment_Transactions].[Appointment_Status].[All]" dimensionUniqueName="[Appointment_Transactions]" displayFolder="" count="0" memberValueDatatype="130" unbalanced="0"/>
    <cacheHierarchy uniqueName="[Appointment_Transactions].[Waiting_Time_Minutes]" caption="Waiting_Time_Minutes" attribute="1" defaultMemberUniqueName="[Appointment_Transactions].[Waiting_Time_Minutes].[All]" allUniqueName="[Appointment_Transactions].[Waiting_Time_Minutes].[All]" dimensionUniqueName="[Appointment_Transactions]" displayFolder="" count="0" memberValueDatatype="20" unbalanced="0"/>
    <cacheHierarchy uniqueName="[Appointment_Transactions].[Consultation_Duration_Minutes]" caption="Consultation_Duration_Minutes" attribute="1" defaultMemberUniqueName="[Appointment_Transactions].[Consultation_Duration_Minutes].[All]" allUniqueName="[Appointment_Transactions].[Consultation_Duration_Minutes].[All]" dimensionUniqueName="[Appointment_Transactions]" displayFolder="" count="0" memberValueDatatype="20" unbalanced="0"/>
    <cacheHierarchy uniqueName="[Appointment_Transactions].[Appointment_Fee]" caption="Appointment_Fee" attribute="1" defaultMemberUniqueName="[Appointment_Transactions].[Appointment_Fee].[All]" allUniqueName="[Appointment_Transactions].[Appointment_Fee].[All]" dimensionUniqueName="[Appointment_Transactions]" displayFolder="" count="0" memberValueDatatype="20" unbalanced="0"/>
    <cacheHierarchy uniqueName="[Appointment_Transactions].[Insurance]" caption="Insurance" attribute="1" defaultMemberUniqueName="[Appointment_Transactions].[Insurance].[All]" allUniqueName="[Appointment_Transactions].[Insurance].[All]" dimensionUniqueName="[Appointment_Transactions]" displayFolder="" count="0" memberValueDatatype="130" unbalanced="0"/>
    <cacheHierarchy uniqueName="[Appointment_Transactions].[Payment_Mode]" caption="Payment_Mode" attribute="1" defaultMemberUniqueName="[Appointment_Transactions].[Payment_Mode].[All]" allUniqueName="[Appointment_Transactions].[Payment_Mode].[All]" dimensionUniqueName="[Appointment_Transactions]" displayFolder="" count="0" memberValueDatatype="130" unbalanced="0"/>
    <cacheHierarchy uniqueName="[Appointment_Transactions].[Patient_Rating]" caption="Patient_Rating" attribute="1" defaultMemberUniqueName="[Appointment_Transactions].[Patient_Rating].[All]" allUniqueName="[Appointment_Transactions].[Patient_Rating].[All]" dimensionUniqueName="[Appointment_Transactions]" displayFolder="" count="0" memberValueDatatype="20" unbalanced="0"/>
    <cacheHierarchy uniqueName="[Appointment_Transactions].[Follow_Up]" caption="Follow_Up" attribute="1" defaultMemberUniqueName="[Appointment_Transactions].[Follow_Up].[All]" allUniqueName="[Appointment_Transactions].[Follow_Up].[All]" dimensionUniqueName="[Appointment_Transactions]" displayFolder="" count="0" memberValueDatatype="130" unbalanced="0"/>
    <cacheHierarchy uniqueName="[Appointment_Transactions].[Diagnosis_Category]" caption="Diagnosis_Category" attribute="1" defaultMemberUniqueName="[Appointment_Transactions].[Diagnosis_Category].[All]" allUniqueName="[Appointment_Transactions].[Diagnosis_Category].[All]" dimensionUniqueName="[Appointment_Transactions]" displayFolder="" count="0" memberValueDatatype="130" unbalanced="0"/>
    <cacheHierarchy uniqueName="[Appointment_Transactions].[Doctor_full_name]" caption="Doctor_full_name" attribute="1" defaultMemberUniqueName="[Appointment_Transactions].[Doctor_full_name].[All]" allUniqueName="[Appointment_Transactions].[Doctor_full_name].[All]" dimensionUniqueName="[Appointment_Transactions]" displayFolder="" count="0" memberValueDatatype="13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Head_of_Department]" caption="Head_of_Department" attribute="1" defaultMemberUniqueName="[Department_Master].[Head_of_Department].[All]" allUniqueName="[Department_Master].[Head_of_Department].[All]" dimensionUniqueName="[Department_Master]" displayFolder="" count="0" memberValueDatatype="130" unbalanced="0"/>
    <cacheHierarchy uniqueName="[Department_Master].[No_of_Doctors]" caption="No_of_Doctors" attribute="1" defaultMemberUniqueName="[Department_Master].[No_of_Doctors].[All]" allUniqueName="[Department_Master].[No_of_Doctors].[All]" dimensionUniqueName="[Department_Master]" displayFolder="" count="0" memberValueDatatype="20" unbalanced="0"/>
    <cacheHierarchy uniqueName="[Department_Master].[Average_Consultation_Time_Min]" caption="Average_Consultation_Time_Min" attribute="1" defaultMemberUniqueName="[Department_Master].[Average_Consultation_Time_Min].[All]" allUniqueName="[Department_Master].[Average_Consultation_Time_Min].[All]" dimensionUniqueName="[Department_Master]" displayFolder="" count="0" memberValueDatatype="20" unbalanced="0"/>
    <cacheHierarchy uniqueName="[Department_Master].[Daily_Patient_Capacity]" caption="Daily_Patient_Capacity" attribute="1" defaultMemberUniqueName="[Department_Master].[Daily_Patient_Capacity].[All]" allUniqueName="[Department_Master].[Daily_Patient_Capacity].[All]" dimensionUniqueName="[Department_Master]" displayFolder="" count="0" memberValueDatatype="20" unbalanced="0"/>
    <cacheHierarchy uniqueName="[Department_Master].[Average_Consultation_Fee_INR]" caption="Average_Consultation_Fee_INR" attribute="1" defaultMemberUniqueName="[Department_Master].[Average_Consultation_Fee_INR].[All]" allUniqueName="[Department_Master].[Average_Consultation_Fee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Common_Treatments]" caption="Common_Treatments" attribute="1" defaultMemberUniqueName="[Department_Master].[Common_Treatments].[All]" allUniqueName="[Department_Master].[Common_Treatments].[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Doctor_Master].[Doctor_ID]" caption="Doctor_ID" attribute="1" defaultMemberUniqueName="[Doctor_Master].[Doctor_ID].[All]" allUniqueName="[Doctor_Master].[Doctor_ID].[All]" dimensionUniqueName="[Doctor_Master]" displayFolder="" count="0" memberValueDatatype="130" unbalanced="0"/>
    <cacheHierarchy uniqueName="[Doctor_Master].[Doctor_Name]" caption="Doctor_Name" attribute="1" defaultMemberUniqueName="[Doctor_Master].[Doctor_Name].[All]" allUniqueName="[Doctor_Master].[Doctor_Name].[All]" dimensionUniqueName="[Doctor_Master]" displayFolder="" count="0" memberValueDatatype="130" unbalanced="0"/>
    <cacheHierarchy uniqueName="[Doctor_Master].[Department]" caption="Department" attribute="1" defaultMemberUniqueName="[Doctor_Master].[Department].[All]" allUniqueName="[Doctor_Master].[Department].[All]" dimensionUniqueName="[Doctor_Master]" displayFolder="" count="0" memberValueDatatype="130" unbalanced="0"/>
    <cacheHierarchy uniqueName="[Doctor_Master].[Specialization]" caption="Specialization" attribute="1" defaultMemberUniqueName="[Doctor_Master].[Specialization].[All]" allUniqueName="[Doctor_Master].[Specialization].[All]" dimensionUniqueName="[Doctor_Master]" displayFolder="" count="0" memberValueDatatype="130" unbalanced="0"/>
    <cacheHierarchy uniqueName="[Doctor_Master].[Qualification]" caption="Qualification" attribute="1" defaultMemberUniqueName="[Doctor_Master].[Qualification].[All]" allUniqueName="[Doctor_Master].[Qualification].[All]" dimensionUniqueName="[Doctor_Master]" displayFolder="" count="0" memberValueDatatype="130" unbalanced="0"/>
    <cacheHierarchy uniqueName="[Doctor_Master].[Experience_Years]" caption="Experience_Years" attribute="1" defaultMemberUniqueName="[Doctor_Master].[Experience_Years].[All]" allUniqueName="[Doctor_Master].[Experience_Years].[All]" dimensionUniqueName="[Doctor_Master]" displayFolder="" count="0" memberValueDatatype="20" unbalanced="0"/>
    <cacheHierarchy uniqueName="[Doctor_Master].[Consultation_Fee_INR]" caption="Consultation_Fee_INR" attribute="1" defaultMemberUniqueName="[Doctor_Master].[Consultation_Fee_INR].[All]" allUniqueName="[Doctor_Master].[Consultation_Fee_INR].[All]" dimensionUniqueName="[Doctor_Master]" displayFolder="" count="0" memberValueDatatype="20" unbalanced="0"/>
    <cacheHierarchy uniqueName="[Doctor_Master].[Hospital_ID]" caption="Hospital_ID" attribute="1" defaultMemberUniqueName="[Doctor_Master].[Hospital_ID].[All]" allUniqueName="[Doctor_Master].[Hospital_ID].[All]" dimensionUniqueName="[Doctor_Master]" displayFolder="" count="0" memberValueDatatype="130" unbalanced="0"/>
    <cacheHierarchy uniqueName="[Doctor_Master].[Hospital_Name]" caption="Hospital_Name" attribute="1" defaultMemberUniqueName="[Doctor_Master].[Hospital_Name].[All]" allUniqueName="[Doctor_Master].[Hospital_Name].[All]" dimensionUniqueName="[Doctor_Master]" displayFolder="" count="0" memberValueDatatype="130" unbalanced="0"/>
    <cacheHierarchy uniqueName="[Doctor_Master].[Availability]" caption="Availability" attribute="1" defaultMemberUniqueName="[Doctor_Master].[Availability].[All]" allUniqueName="[Doctor_Master].[Availability].[All]" dimensionUniqueName="[Doctor_Master]" displayFolder="" count="0" memberValueDatatype="130" unbalanced="0"/>
    <cacheHierarchy uniqueName="[Doctor_Master].[Shift]" caption="Shift" attribute="1" defaultMemberUniqueName="[Doctor_Master].[Shift].[All]" allUniqueName="[Doctor_Master].[Shift].[All]" dimensionUniqueName="[Doctor_Master]" displayFolder="" count="0" memberValueDatatype="130" unbalanced="0"/>
    <cacheHierarchy uniqueName="[Doctor_Master].[Avg_Consultation_Time_Min]" caption="Avg_Consultation_Time_Min" attribute="1" defaultMemberUniqueName="[Doctor_Master].[Avg_Consultation_Time_Min].[All]" allUniqueName="[Doctor_Master].[Avg_Consultation_Time_Min].[All]" dimensionUniqueName="[Doctor_Master]" displayFolder="" count="0" memberValueDatatype="20" unbalanced="0"/>
    <cacheHierarchy uniqueName="[Doctor_Master].[Daily_Capacity]" caption="Daily_Capacity" attribute="1" defaultMemberUniqueName="[Doctor_Master].[Daily_Capacity].[All]" allUniqueName="[Doctor_Master].[Daily_Capacity].[All]" dimensionUniqueName="[Doctor_Master]" displayFolder="" count="0" memberValueDatatype="20" unbalanced="0"/>
    <cacheHierarchy uniqueName="[Doctor_Master].[Status]" caption="Status" attribute="1" defaultMemberUniqueName="[Doctor_Master].[Status].[All]" allUniqueName="[Doctor_Master].[Status].[All]" dimensionUniqueName="[Doctor_Master]" displayFolder="" count="0" memberValueDatatype="130" unbalanced="0"/>
    <cacheHierarchy uniqueName="[Hospital_Master].[Hospital_ID]" caption="Hospital_ID" attribute="1" defaultMemberUniqueName="[Hospital_Master].[Hospital_ID].[All]" allUniqueName="[Hospital_Master].[Hospital_ID].[All]" dimensionUniqueName="[Hospital_Master]" displayFolder="" count="0" memberValueDatatype="130" unbalanced="0"/>
    <cacheHierarchy uniqueName="[Hospital_Master].[Hospital_Name]" caption="Hospital_Name" attribute="1" defaultMemberUniqueName="[Hospital_Master].[Hospital_Name].[All]" allUniqueName="[Hospital_Master].[Hospital_Name].[All]" dimensionUniqueName="[Hospital_Master]" displayFolder="" count="0" memberValueDatatype="130" unbalanced="0"/>
    <cacheHierarchy uniqueName="[Hospital_Master].[City]" caption="City" attribute="1" defaultMemberUniqueName="[Hospital_Master].[City].[All]" allUniqueName="[Hospital_Master].[City].[All]" dimensionUniqueName="[Hospital_Master]" displayFolder="" count="0" memberValueDatatype="130" unbalanced="0"/>
    <cacheHierarchy uniqueName="[Hospital_Master].[District]" caption="District" attribute="1" defaultMemberUniqueName="[Hospital_Master].[District].[All]" allUniqueName="[Hospital_Master].[District].[All]" dimensionUniqueName="[Hospital_Master]" displayFolder="" count="0" memberValueDatatype="130" unbalanced="0"/>
    <cacheHierarchy uniqueName="[Hospital_Master].[Hospital_Type]" caption="Hospital_Type" attribute="1" defaultMemberUniqueName="[Hospital_Master].[Hospital_Type].[All]" allUniqueName="[Hospital_Master].[Hospital_Type].[All]" dimensionUniqueName="[Hospital_Master]" displayFolder="" count="0" memberValueDatatype="130" unbalanced="0"/>
    <cacheHierarchy uniqueName="[Hospital_Master].[Hospital_Manager]" caption="Hospital_Manager" attribute="1" defaultMemberUniqueName="[Hospital_Master].[Hospital_Manager].[All]" allUniqueName="[Hospital_Master].[Hospital_Manager].[All]" dimensionUniqueName="[Hospital_Master]" displayFolder="" count="0" memberValueDatatype="130" unbalanced="0"/>
    <cacheHierarchy uniqueName="[Hospital_Master].[Opening_Date]" caption="Opening_Date" attribute="1" time="1" defaultMemberUniqueName="[Hospital_Master].[Opening_Date].[All]" allUniqueName="[Hospital_Master].[Opening_Date].[All]" dimensionUniqueName="[Hospital_Master]" displayFolder="" count="0" memberValueDatatype="7" unbalanced="0"/>
    <cacheHierarchy uniqueName="[Hospital_Master].[No_of_Doctors]" caption="No_of_Doctors" attribute="1" defaultMemberUniqueName="[Hospital_Master].[No_of_Doctors].[All]" allUniqueName="[Hospital_Master].[No_of_Doctors].[All]" dimensionUniqueName="[Hospital_Master]" displayFolder="" count="0" memberValueDatatype="20" unbalanced="0"/>
    <cacheHierarchy uniqueName="[Hospital_Master].[No_of_Beds]" caption="No_of_Beds" attribute="1" defaultMemberUniqueName="[Hospital_Master].[No_of_Beds].[All]" allUniqueName="[Hospital_Master].[No_of_Beds].[All]" dimensionUniqueName="[Hospital_Master]" displayFolder="" count="0" memberValueDatatype="20" unbalanced="0"/>
    <cacheHierarchy uniqueName="[Hospital_Master].[ICU_Beds]" caption="ICU_Beds" attribute="1" defaultMemberUniqueName="[Hospital_Master].[ICU_Beds].[All]" allUniqueName="[Hospital_Master].[ICU_Beds].[All]" dimensionUniqueName="[Hospital_Master]" displayFolder="" count="0" memberValueDatatype="20" unbalanced="0"/>
    <cacheHierarchy uniqueName="[Hospital_Master].[Emergency_Facility]" caption="Emergency_Facility" attribute="1" defaultMemberUniqueName="[Hospital_Master].[Emergency_Facility].[All]" allUniqueName="[Hospital_Master].[Emergency_Facility].[All]" dimensionUniqueName="[Hospital_Master]" displayFolder="" count="0" memberValueDatatype="130" unbalanced="0"/>
    <cacheHierarchy uniqueName="[Hospital_Master].[Parking]" caption="Parking" attribute="1" defaultMemberUniqueName="[Hospital_Master].[Parking].[All]" allUniqueName="[Hospital_Master].[Parking].[All]" dimensionUniqueName="[Hospital_Master]" displayFolder="" count="0" memberValueDatatype="130" unbalanced="0"/>
    <cacheHierarchy uniqueName="[Hospital_Master].[Monthly_Patient_Target]" caption="Monthly_Patient_Target" attribute="1" defaultMemberUniqueName="[Hospital_Master].[Monthly_Patient_Target].[All]" allUniqueName="[Hospital_Master].[Monthly_Patient_Target].[All]" dimensionUniqueName="[Hospital_Master]" displayFolder="" count="0" memberValueDatatype="20" unbalanced="0"/>
    <cacheHierarchy uniqueName="[Hospital_Master].[Monthly_Operational_Cost_INR]" caption="Monthly_Operational_Cost_INR" attribute="1" defaultMemberUniqueName="[Hospital_Master].[Monthly_Operational_Cost_INR].[All]" allUniqueName="[Hospital_Master].[Monthly_Operational_Cost_INR].[All]" dimensionUniqueName="[Hospital_Master]" displayFolder="" count="0" memberValueDatatype="20" unbalanced="0"/>
    <cacheHierarchy uniqueName="[Hospital_Master].[Average_Occupancy_%]" caption="Average_Occupancy_%" attribute="1" defaultMemberUniqueName="[Hospital_Master].[Average_Occupancy_%].[All]" allUniqueName="[Hospital_Master].[Average_Occupancy_%].[All]" dimensionUniqueName="[Hospital_Master]" displayFolder="" count="0" memberValueDatatype="20" unbalanced="0"/>
    <cacheHierarchy uniqueName="[Hospital_Master].[Accreditation]" caption="Accreditation" attribute="1" defaultMemberUniqueName="[Hospital_Master].[Accreditation].[All]" allUniqueName="[Hospital_Master].[Accreditation].[All]" dimensionUniqueName="[Hospital_Master]" displayFolder="" count="0" memberValueDatatype="130" unbalanced="0"/>
    <cacheHierarchy uniqueName="[Hospital_Master].[Status]" caption="Status" attribute="1" defaultMemberUniqueName="[Hospital_Master].[Status].[All]" allUniqueName="[Hospital_Master].[Status].[All]" dimensionUniqueName="[Hospital_Master]" displayFolder="" count="0" memberValueDatatype="130" unbalanced="0"/>
    <cacheHierarchy uniqueName="[Measures].[__XL_Count Appointment_Transactions]" caption="__XL_Count Appointment_Transactions" measure="1" displayFolder="" measureGroup="Appointment_Transactions" count="0" hidden="1"/>
    <cacheHierarchy uniqueName="[Measures].[__XL_Count Hospital_Master]" caption="__XL_Count Hospital_Master" measure="1" displayFolder="" measureGroup="Hospital_Master" count="0" hidden="1"/>
    <cacheHierarchy uniqueName="[Measures].[__XL_Count Doctor_Master]" caption="__XL_Count Doctor_Master" measure="1" displayFolder="" measureGroup="Doctor_Master" count="0" hidden="1"/>
    <cacheHierarchy uniqueName="[Measures].[__XL_Count Department_Master]" caption="__XL_Count Department_Master" measure="1" displayFolder="" measureGroup="Department_Master" count="0" hidden="1"/>
    <cacheHierarchy uniqueName="[Measures].[__No measures defined]" caption="__No measures defined" measure="1" displayFolder="" count="0" hidden="1"/>
    <cacheHierarchy uniqueName="[Measures].[Count of Appointment_ID]" caption="Count of Appointment_ID" measure="1" displayFolder="" measureGroup="Appointment_Transactions" count="0" hidden="1">
      <extLst>
        <ext xmlns:x15="http://schemas.microsoft.com/office/spreadsheetml/2010/11/main" uri="{B97F6D7D-B522-45F9-BDA1-12C45D357490}">
          <x15:cacheHierarchy aggregatedColumn="0"/>
        </ext>
      </extLst>
    </cacheHierarchy>
    <cacheHierarchy uniqueName="[Measures].[Sum of Waiting_Time_Minutes]" caption="Sum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Average of Waiting_Time_Minutes]" caption="Average of Waiting_Time_Minutes" measure="1" displayFolder="" measureGroup="Appointment_Transactions" count="0" hidden="1">
      <extLst>
        <ext xmlns:x15="http://schemas.microsoft.com/office/spreadsheetml/2010/11/main" uri="{B97F6D7D-B522-45F9-BDA1-12C45D357490}">
          <x15:cacheHierarchy aggregatedColumn="17"/>
        </ext>
      </extLst>
    </cacheHierarchy>
    <cacheHierarchy uniqueName="[Measures].[Count of Appointment_Status]" caption="Count of Appointment_Status" measure="1" displayFolder="" measureGroup="Appointment_Transactions" count="0" hidden="1">
      <extLst>
        <ext xmlns:x15="http://schemas.microsoft.com/office/spreadsheetml/2010/11/main" uri="{B97F6D7D-B522-45F9-BDA1-12C45D357490}">
          <x15:cacheHierarchy aggregatedColumn="16"/>
        </ext>
      </extLst>
    </cacheHierarchy>
    <cacheHierarchy uniqueName="[Measures].[Sum of Patient_Rating]" caption="Sum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Average of Patient_Rating]" caption="Average of Patient_Rating" measure="1" displayFolder="" measureGroup="Appointment_Transactions" count="0" hidden="1">
      <extLst>
        <ext xmlns:x15="http://schemas.microsoft.com/office/spreadsheetml/2010/11/main" uri="{B97F6D7D-B522-45F9-BDA1-12C45D357490}">
          <x15:cacheHierarchy aggregatedColumn="22"/>
        </ext>
      </extLst>
    </cacheHierarchy>
    <cacheHierarchy uniqueName="[Measures].[Sum of Appointment_Fee]" caption="Sum of Appointment_Fee" measure="1" displayFolder="" measureGroup="Appointment_Transactions" count="0" hidden="1">
      <extLst>
        <ext xmlns:x15="http://schemas.microsoft.com/office/spreadsheetml/2010/11/main" uri="{B97F6D7D-B522-45F9-BDA1-12C45D357490}">
          <x15:cacheHierarchy aggregatedColumn="19"/>
        </ext>
      </extLst>
    </cacheHierarchy>
    <cacheHierarchy uniqueName="[Measures].[Sum of Consultation_Duration_Minutes]" caption="Sum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y uniqueName="[Measures].[Average of Consultation_Duration_Minutes]" caption="Average of Consultation_Duration_Minutes" measure="1" displayFolder="" measureGroup="Appointment_Transaction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8915402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D2C71B-D431-4657-82C6-B71C2E8A72C2}" name="PT_Appointment_Status" cacheId="1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16:B27"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Waiting_Time_Minutes" fld="1" subtotal="average" baseField="0" baseItem="0" numFmtId="1"/>
  </dataFields>
  <pivotHierarchies count="8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ointment_Transactions">
        <x15:activeTabTopLevelEntity name="[Appointmen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2DEEE0-3DCF-4D3C-98A1-652C58CE6E6A}" name="PT_Doctor_Workload"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octor Name">
  <location ref="D1:E42" firstHeaderRow="1" firstDataRow="1" firstDataCol="1"/>
  <pivotFields count="3">
    <pivotField dataField="1" subtotalTop="0" showAll="0" defaultSubtotal="0"/>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llDrilled="1" subtotalTop="0" showAll="0" dataSourceSort="1" defaultSubtotal="0" defaultAttributeDrillState="1"/>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Count of Appointment_ID" fld="0" subtotal="count" baseField="0" baseItem="0"/>
  </dataFields>
  <pivotHierarchies count="8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ointment_Transactions">
        <x15:activeTabTopLevelEntity name="[Appointmen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351560-1BA7-4AD9-B78E-791E949D5027}" name="PT_Department_Volume" cacheId="1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location ref="A1:B12"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Appointment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ointment_Transactions">
        <x15:activeTabTopLevelEntity name="[Appointmen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694213-0149-4B4A-A763-DBB592AFF804}" name="PivotTable1" cacheId="1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G16:H27"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Consultation_Duration_Minutes" fld="1" subtotal="average" baseField="0" baseItem="0"/>
  </dataFields>
  <pivotHierarchies count="8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ointment_Transactions">
        <x15:activeTabTopLevelEntity name="[Appointmen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C18126-FC43-4E9C-90C9-DC61DE5810CF}" name="PT_Department_Cancellations"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G1:K13"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name="Count of Appointment_ID" fld="2" subtotal="count" baseField="0" baseItem="0"/>
  </dataFields>
  <pivotHierarchies count="8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ointment_Transactions">
        <x15:activeTabTopLevelEntity name="[Appointmen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982FC4-6365-4558-BEF5-93D6BEAB1F3C}" name="PT_Average_rating" cacheId="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Hospital">
  <location ref="G1:H10"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Average of Patient_Rating" fld="1" subtotal="average" baseField="0" baseItem="0"/>
  </dataFields>
  <formats count="2">
    <format dxfId="69">
      <pivotArea collapsedLevelsAreSubtotals="1" fieldPosition="0">
        <references count="1">
          <reference field="0" count="1">
            <x v="0"/>
          </reference>
        </references>
      </pivotArea>
    </format>
    <format dxfId="68">
      <pivotArea collapsedLevelsAreSubtotals="1" fieldPosition="0">
        <references count="1">
          <reference field="0" count="6">
            <x v="1"/>
            <x v="2"/>
            <x v="3"/>
            <x v="4"/>
            <x v="5"/>
            <x v="6"/>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ointment_Transactions">
        <x15:activeTabTopLevelEntity name="[Appointmen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E6917A-F678-4D26-8C6D-EFC22CEF4109}" name="PT_Consultation_Type" cacheId="1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nsultation Type">
  <location ref="D16:E20"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Appointment_ID" fld="0"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Hierarchies count="8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ointment_Transactions">
        <x15:activeTabTopLevelEntity name="[Appointmen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505BE3-7EEA-4278-837F-971407A81B1F}" name="PT_Hospital_Volume" cacheId="1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Hospital">
  <location ref="D1:E10"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Appointment_Fee" fld="1" baseField="0" baseItem="0"/>
  </dataFields>
  <chartFormats count="1">
    <chartFormat chart="6" format="5"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ointment_Transactions">
        <x15:activeTabTopLevelEntity name="[Appointmen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CF7166-502C-4C3E-8172-6E9BD9245C04}" name="PT_Patient_Age" cacheId="1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A1:B87" firstHeaderRow="1" firstDataRow="1" firstDataCol="1"/>
  <pivotFields count="3">
    <pivotField dataField="1" subtotalTop="0" showAll="0" defaultSubtotal="0"/>
    <pivotField axis="axisRow" allDrilled="1" subtotalTop="0" showAll="0" dataSourceSort="1" defaultSubtotal="0" defaultAttributeDrillState="1">
      <items count="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s>
    </pivotField>
    <pivotField allDrilled="1" subtotalTop="0" showAll="0" dataSourceSort="1" defaultSubtotal="0" defaultAttributeDrillState="1"/>
  </pivotFields>
  <rowFields count="1">
    <field x="1"/>
  </rowFields>
  <rowItems count="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t="grand">
      <x/>
    </i>
  </rowItems>
  <colItems count="1">
    <i/>
  </colItems>
  <dataFields count="1">
    <dataField name="Count of Appointment_ID" fld="0" subtotal="count" baseField="0" baseItem="0"/>
  </dataFields>
  <pivotHierarchies count="8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ointment_Transactions">
        <x15:activeTabTopLevelEntity name="[Appointment_Transactio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703C5B41-582E-4C57-AD3A-367F221765FE}" autoFormatId="16" applyNumberFormats="0" applyBorderFormats="0" applyFontFormats="0" applyPatternFormats="0" applyAlignmentFormats="0" applyWidthHeightFormats="0">
  <queryTableRefresh nextId="18">
    <queryTableFields count="17">
      <queryTableField id="1" name="Hospital_ID" tableColumnId="1"/>
      <queryTableField id="2" name="Hospital_Name" tableColumnId="2"/>
      <queryTableField id="3" name="City" tableColumnId="3"/>
      <queryTableField id="4" name="District" tableColumnId="4"/>
      <queryTableField id="5" name="Hospital_Type" tableColumnId="5"/>
      <queryTableField id="6" name="Hospital_Manager" tableColumnId="6"/>
      <queryTableField id="7" name="Opening_Date" tableColumnId="7"/>
      <queryTableField id="8" name="No_of_Doctors" tableColumnId="8"/>
      <queryTableField id="9" name="No_of_Beds" tableColumnId="9"/>
      <queryTableField id="10" name="ICU_Beds" tableColumnId="10"/>
      <queryTableField id="11" name="Emergency_Facility" tableColumnId="11"/>
      <queryTableField id="12" name="Parking" tableColumnId="12"/>
      <queryTableField id="13" name="Monthly_Patient_Target" tableColumnId="13"/>
      <queryTableField id="14" name="Monthly_Operational_Cost_INR" tableColumnId="14"/>
      <queryTableField id="15" name="Average_Occupancy_%" tableColumnId="15"/>
      <queryTableField id="16" name="Accreditation" tableColumnId="16"/>
      <queryTableField id="17" name="Status"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1EF83200-1F93-4F58-B3AF-842A3A0B9BB4}" autoFormatId="16" applyNumberFormats="0" applyBorderFormats="0" applyFontFormats="0" applyPatternFormats="0" applyAlignmentFormats="0" applyWidthHeightFormats="0">
  <queryTableRefresh nextId="9">
    <queryTableFields count="8">
      <queryTableField id="1" name="Holiday_ID" tableColumnId="1"/>
      <queryTableField id="2" name="Holiday_Name" tableColumnId="2"/>
      <queryTableField id="3" name="Holiday_Date" tableColumnId="3"/>
      <queryTableField id="4" name="Day" tableColumnId="4"/>
      <queryTableField id="5" name="Holiday_Type" tableColumnId="5"/>
      <queryTableField id="6" name="Hospital_Operation" tableColumnId="6"/>
      <queryTableField id="7" name="Expected_Patient_Footfall" tableColumnId="7"/>
      <queryTableField id="8" name="Remarks"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77196FBF-8819-4948-8B4E-59FE2BE7F4AB}" autoFormatId="16" applyNumberFormats="0" applyBorderFormats="0" applyFontFormats="0" applyPatternFormats="0" applyAlignmentFormats="0" applyWidthHeightFormats="0">
  <queryTableRefresh nextId="15">
    <queryTableFields count="14">
      <queryTableField id="1" name="Doctor_ID" tableColumnId="1"/>
      <queryTableField id="2" name="Doctor_Name" tableColumnId="2"/>
      <queryTableField id="3" name="Department" tableColumnId="3"/>
      <queryTableField id="4" name="Specialization" tableColumnId="4"/>
      <queryTableField id="5" name="Qualification" tableColumnId="5"/>
      <queryTableField id="6" name="Experience_Years" tableColumnId="6"/>
      <queryTableField id="7" name="Consultation_Fee_INR" tableColumnId="7"/>
      <queryTableField id="8" name="Hospital_ID" tableColumnId="8"/>
      <queryTableField id="9" name="Hospital_Name" tableColumnId="9"/>
      <queryTableField id="10" name="Availability" tableColumnId="10"/>
      <queryTableField id="11" name="Shift" tableColumnId="11"/>
      <queryTableField id="12" name="Avg_Consultation_Time_Min" tableColumnId="12"/>
      <queryTableField id="13" name="Daily_Capacity" tableColumnId="13"/>
      <queryTableField id="14" name="Status"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06B882AC-CFE7-4B86-8EDA-FCBEA5F1766F}" autoFormatId="16" applyNumberFormats="0" applyBorderFormats="0" applyFontFormats="0" applyPatternFormats="0" applyAlignmentFormats="0" applyWidthHeightFormats="0">
  <queryTableRefresh nextId="11">
    <queryTableFields count="10">
      <queryTableField id="1" name="Department_ID" tableColumnId="1"/>
      <queryTableField id="2" name="Department" tableColumnId="2"/>
      <queryTableField id="3" name="Head_of_Department" tableColumnId="3"/>
      <queryTableField id="4" name="No_of_Doctors" tableColumnId="4"/>
      <queryTableField id="5" name="Average_Consultation_Time_Min" tableColumnId="5"/>
      <queryTableField id="6" name="Daily_Patient_Capacity" tableColumnId="6"/>
      <queryTableField id="7" name="Average_Consultation_Fee_INR" tableColumnId="7"/>
      <queryTableField id="8" name="Priority_Level" tableColumnId="8"/>
      <queryTableField id="9" name="Common_Treatments" tableColumnId="9"/>
      <queryTableField id="10" name="Department_Status"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28ECEC0B-C022-4356-A78D-4338E01D0991}" autoFormatId="16" applyNumberFormats="0" applyBorderFormats="0" applyFontFormats="0" applyPatternFormats="0" applyAlignmentFormats="0" applyWidthHeightFormats="0">
  <queryTableRefresh nextId="27" unboundColumnsRight="1">
    <queryTableFields count="26">
      <queryTableField id="1" name="Appointment_ID" tableColumnId="1"/>
      <queryTableField id="2" name="Appointment_Date" tableColumnId="2"/>
      <queryTableField id="3" name="Appointment_Time" tableColumnId="3"/>
      <queryTableField id="4" name="Month" tableColumnId="4"/>
      <queryTableField id="5" name="Quarter" tableColumnId="5"/>
      <queryTableField id="6" name="Weekday" tableColumnId="6"/>
      <queryTableField id="7" name="Hospital_ID" tableColumnId="7"/>
      <queryTableField id="8" name="Hospital_Name" tableColumnId="8"/>
      <queryTableField id="9" name="Patient_ID" tableColumnId="9"/>
      <queryTableField id="10" name="Patient_Name" tableColumnId="10"/>
      <queryTableField id="11" name="Gender" tableColumnId="11"/>
      <queryTableField id="12" name="Age" tableColumnId="12"/>
      <queryTableField id="13" name="Department" tableColumnId="13"/>
      <queryTableField id="14" name="Doctor_ID" tableColumnId="14"/>
      <queryTableField id="15" name="Doctor_Name" tableColumnId="15"/>
      <queryTableField id="16" name="Consultation_Type" tableColumnId="16"/>
      <queryTableField id="17" name="Appointment_Status" tableColumnId="17"/>
      <queryTableField id="18" name="Waiting_Time_Minutes" tableColumnId="18"/>
      <queryTableField id="19" name="Consultation_Duration_Minutes" tableColumnId="19"/>
      <queryTableField id="20" name="Appointment_Fee" tableColumnId="20"/>
      <queryTableField id="21" name="Insurance" tableColumnId="21"/>
      <queryTableField id="22" name="Payment_Mode" tableColumnId="22"/>
      <queryTableField id="23" name="Patient_Rating" tableColumnId="23"/>
      <queryTableField id="24" name="Follow_Up" tableColumnId="24"/>
      <queryTableField id="25" name="Diagnosis_Category" tableColumnId="25"/>
      <queryTableField id="26"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98B0477-364A-4EAD-9AE4-81171A091FB3}" sourceName="[Appointment_Transactions].[Month]">
  <pivotTables>
    <pivotTable tabId="7" name="PT_Hospital_Volume"/>
    <pivotTable tabId="1" name="PT_Department_Volume"/>
    <pivotTable tabId="1" name="PT_Doctor_Workload"/>
    <pivotTable tabId="1" name="PT_Appointment_Status"/>
    <pivotTable tabId="1" name="PT_Department_Cancellations"/>
    <pivotTable tabId="7" name="PT_Patient_Age"/>
    <pivotTable tabId="7" name="PT_Consultation_Type"/>
    <pivotTable tabId="7" name="PT_Average_rating"/>
  </pivotTables>
  <data>
    <olap pivotCacheId="1891540211">
      <levels count="2">
        <level uniqueName="[Appointment_Transactions].[Month].[(All)]" sourceCaption="(All)" count="0"/>
        <level uniqueName="[Appointment_Transactions].[Month].[Month]" sourceCaption="Month" count="6">
          <ranges>
            <range startItem="0">
              <i n="[Appointment_Transactions].[Month].&amp;[Apr]" c="Apr"/>
              <i n="[Appointment_Transactions].[Month].&amp;[Feb]" c="Feb"/>
              <i n="[Appointment_Transactions].[Month].&amp;[Jan]" c="Jan"/>
              <i n="[Appointment_Transactions].[Month].&amp;[Jun]" c="Jun"/>
              <i n="[Appointment_Transactions].[Month].&amp;[Mar]" c="Mar"/>
              <i n="[Appointment_Transactions].[Month].&amp;[May]" c="May"/>
            </range>
          </ranges>
        </level>
      </levels>
      <selections count="1">
        <selection n="[Appointment_Transactions].[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Name" xr10:uid="{C305B28E-8F7E-4792-9ED4-BACBC11ABA3E}" sourceName="[Appointment_Transactions].[Hospital_Name]">
  <pivotTables>
    <pivotTable tabId="7" name="PT_Hospital_Volume"/>
    <pivotTable tabId="1" name="PivotTable1"/>
    <pivotTable tabId="1" name="PT_Appointment_Status"/>
    <pivotTable tabId="1" name="PT_Department_Cancellations"/>
    <pivotTable tabId="1" name="PT_Department_Volume"/>
    <pivotTable tabId="1" name="PT_Doctor_Workload"/>
    <pivotTable tabId="7" name="PT_Average_rating"/>
    <pivotTable tabId="7" name="PT_Consultation_Type"/>
    <pivotTable tabId="7" name="PT_Patient_Age"/>
  </pivotTables>
  <data>
    <olap pivotCacheId="1891540211">
      <levels count="2">
        <level uniqueName="[Appointment_Transactions].[Hospital_Name].[(All)]" sourceCaption="(All)" count="0"/>
        <level uniqueName="[Appointment_Transactions].[Hospital_Name].[Hospital_Name]" sourceCaption="Hospital_Name" count="8">
          <ranges>
            <range startItem="0">
              <i n="[Appointment_Transactions].[Hospital_Name].&amp;[CarePlus Coimbatore]" c="CarePlus Coimbatore"/>
              <i n="[Appointment_Transactions].[Hospital_Name].&amp;[CarePlus Erode]" c="CarePlus Erode"/>
              <i n="[Appointment_Transactions].[Hospital_Name].&amp;[CarePlus Madurai]" c="CarePlus Madurai"/>
              <i n="[Appointment_Transactions].[Hospital_Name].&amp;[CarePlus Peelamedu]" c="CarePlus Peelamedu"/>
              <i n="[Appointment_Transactions].[Hospital_Name].&amp;[CarePlus Pollachi]" c="CarePlus Pollachi"/>
              <i n="[Appointment_Transactions].[Hospital_Name].&amp;[CarePlus Salem]" c="CarePlus Salem"/>
              <i n="[Appointment_Transactions].[Hospital_Name].&amp;[CarePlus Tiruppur]" c="CarePlus Tiruppur"/>
              <i n="[Appointment_Transactions].[Hospital_Name].&amp;[CarePlus Trichy]" c="CarePlus Trichy"/>
            </range>
          </ranges>
        </level>
      </levels>
      <selections count="1">
        <selection n="[Appointment_Transactions].[Hospital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5194777-F061-49F7-B4F6-793B7949394E}" cache="Slicer_Month" caption="Month" level="1" rowHeight="234950"/>
  <slicer name="Hospital_Name" xr10:uid="{1DE1FF86-2689-4E97-93F8-881ABDB4D5FB}" cache="Slicer_Hospital_Name" caption="Hospital_Nam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E1DCC63-9367-4AE0-BC2D-29F4D7E20FC4}" name="Hospital_Master" displayName="Hospital_Master" ref="A1:Q9" tableType="queryTable" totalsRowShown="0">
  <autoFilter ref="A1:Q9" xr:uid="{7E1DCC63-9367-4AE0-BC2D-29F4D7E20FC4}"/>
  <tableColumns count="17">
    <tableColumn id="1" xr3:uid="{C6E241C2-CD44-4081-BDD6-1767A176A082}" uniqueName="1" name="Hospital_ID" queryTableFieldId="1" dataDxfId="67"/>
    <tableColumn id="2" xr3:uid="{39A19CDD-72A5-4E1D-9503-5FCA72AD4F9F}" uniqueName="2" name="Hospital_Name" queryTableFieldId="2" dataDxfId="66"/>
    <tableColumn id="3" xr3:uid="{8D91531D-808D-4317-9927-FFC01C2410BF}" uniqueName="3" name="City" queryTableFieldId="3" dataDxfId="65"/>
    <tableColumn id="4" xr3:uid="{1D294688-94ED-4D67-9B99-075697C1F72D}" uniqueName="4" name="District" queryTableFieldId="4" dataDxfId="64"/>
    <tableColumn id="5" xr3:uid="{0E75243B-3146-47DF-A311-A46BCBB69996}" uniqueName="5" name="Hospital_Type" queryTableFieldId="5" dataDxfId="63"/>
    <tableColumn id="6" xr3:uid="{080384A1-610D-42FC-BD43-57FA176DBB40}" uniqueName="6" name="Hospital_Manager" queryTableFieldId="6" dataDxfId="62"/>
    <tableColumn id="7" xr3:uid="{9F2B24DA-7389-44AE-A74D-219A9A986728}" uniqueName="7" name="Opening_Date" queryTableFieldId="7" dataDxfId="61"/>
    <tableColumn id="8" xr3:uid="{57C7309F-D0E0-444F-AA0C-027D403F31D1}" uniqueName="8" name="No_of_Doctors" queryTableFieldId="8"/>
    <tableColumn id="9" xr3:uid="{D7416BF1-D38B-43AE-952F-85D9594D94D6}" uniqueName="9" name="No_of_Beds" queryTableFieldId="9"/>
    <tableColumn id="10" xr3:uid="{175EACA4-BBCA-4B34-99D1-33278BDA6945}" uniqueName="10" name="ICU_Beds" queryTableFieldId="10"/>
    <tableColumn id="11" xr3:uid="{14C56794-FDC2-4E8E-A372-AAC50978569C}" uniqueName="11" name="Emergency_Facility" queryTableFieldId="11" dataDxfId="60"/>
    <tableColumn id="12" xr3:uid="{1F4EF2CD-C1B2-453A-813E-5263FE73CA46}" uniqueName="12" name="Parking" queryTableFieldId="12" dataDxfId="59"/>
    <tableColumn id="13" xr3:uid="{AD05EB65-2CB8-45AD-A983-285C42515E5F}" uniqueName="13" name="Monthly_Patient_Target" queryTableFieldId="13"/>
    <tableColumn id="14" xr3:uid="{2305EB4C-DA39-4A06-A26C-76BC700D5A97}" uniqueName="14" name="Monthly_Operational_Cost_INR" queryTableFieldId="14"/>
    <tableColumn id="15" xr3:uid="{89B93784-6F31-493E-B5B9-E99F22947D73}" uniqueName="15" name="Average_Occupancy_%" queryTableFieldId="15"/>
    <tableColumn id="16" xr3:uid="{B2E1EE3B-AD97-4EA3-8092-BD071597C3C8}" uniqueName="16" name="Accreditation" queryTableFieldId="16" dataDxfId="58"/>
    <tableColumn id="17" xr3:uid="{D7A51FB4-EC39-4461-A30A-105FECD46AD0}" uniqueName="17" name="Status" queryTableFieldId="17" dataDxfId="5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789411-1841-4828-B75A-EA0A17999028}" name="Holiday_Calendar" displayName="Holiday_Calendar" ref="A1:H13" tableType="queryTable" totalsRowShown="0">
  <autoFilter ref="A1:H13" xr:uid="{AA789411-1841-4828-B75A-EA0A17999028}"/>
  <tableColumns count="8">
    <tableColumn id="1" xr3:uid="{78EB9746-9832-4069-BF19-2A50ADAF9C8E}" uniqueName="1" name="Holiday_ID" queryTableFieldId="1" dataDxfId="56"/>
    <tableColumn id="2" xr3:uid="{F146C942-91DA-47AA-9E0A-F751B12A5089}" uniqueName="2" name="Holiday_Name" queryTableFieldId="2" dataDxfId="55"/>
    <tableColumn id="3" xr3:uid="{EB50B877-CE77-4B4D-8997-051675D582C2}" uniqueName="3" name="Holiday_Date" queryTableFieldId="3" dataDxfId="54"/>
    <tableColumn id="4" xr3:uid="{9F606DF5-9D46-4A0C-887E-B6B3861AC4BE}" uniqueName="4" name="Day" queryTableFieldId="4" dataDxfId="53"/>
    <tableColumn id="5" xr3:uid="{8C532F8D-19A5-4AB5-80F6-F11646EA775E}" uniqueName="5" name="Holiday_Type" queryTableFieldId="5" dataDxfId="52"/>
    <tableColumn id="6" xr3:uid="{70545F11-5B63-4C21-AB05-A2B1C0CEFB51}" uniqueName="6" name="Hospital_Operation" queryTableFieldId="6" dataDxfId="51"/>
    <tableColumn id="7" xr3:uid="{8CE241A0-8CEB-4A41-9C5D-F114D763BCD8}" uniqueName="7" name="Expected_Patient_Footfall" queryTableFieldId="7" dataDxfId="50"/>
    <tableColumn id="8" xr3:uid="{E89F5BC6-A5F3-4609-B088-70891D0BAB3B}" uniqueName="8" name="Remarks" queryTableFieldId="8" dataDxfId="4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CB0E28-91A9-484E-A66E-6627A60610D2}" name="Doctor_Master" displayName="Doctor_Master" ref="A1:N41" tableType="queryTable" totalsRowShown="0">
  <autoFilter ref="A1:N41" xr:uid="{08CB0E28-91A9-484E-A66E-6627A60610D2}"/>
  <tableColumns count="14">
    <tableColumn id="1" xr3:uid="{05FA9F09-B3F4-4110-8746-2C85D072A7F9}" uniqueName="1" name="Doctor_ID" queryTableFieldId="1" dataDxfId="48"/>
    <tableColumn id="2" xr3:uid="{AC8AF200-9023-452C-B0E4-B3957280139C}" uniqueName="2" name="Doctor_Name" queryTableFieldId="2" dataDxfId="47"/>
    <tableColumn id="3" xr3:uid="{DA51DDF8-D06D-4BA3-846E-BDB4E4906263}" uniqueName="3" name="Department" queryTableFieldId="3" dataDxfId="46"/>
    <tableColumn id="4" xr3:uid="{DA08F717-4CA5-4FD9-A526-90DF8038A968}" uniqueName="4" name="Specialization" queryTableFieldId="4" dataDxfId="45"/>
    <tableColumn id="5" xr3:uid="{3AE1B30B-5A4E-4ED1-8A41-F192B36C4D46}" uniqueName="5" name="Qualification" queryTableFieldId="5" dataDxfId="44"/>
    <tableColumn id="6" xr3:uid="{E8783174-6397-4A3E-8EAD-EE88AB4FFFBF}" uniqueName="6" name="Experience_Years" queryTableFieldId="6"/>
    <tableColumn id="7" xr3:uid="{BFAA4492-57AE-4F0D-986E-D7755C37FF3D}" uniqueName="7" name="Consultation_Fee_INR" queryTableFieldId="7"/>
    <tableColumn id="8" xr3:uid="{0DDB1525-8FF9-456B-946F-418BF1774DFC}" uniqueName="8" name="Hospital_ID" queryTableFieldId="8" dataDxfId="43"/>
    <tableColumn id="9" xr3:uid="{98A7CA16-142B-4AB5-87CE-34F0C2CC5F7B}" uniqueName="9" name="Hospital_Name" queryTableFieldId="9" dataDxfId="42"/>
    <tableColumn id="10" xr3:uid="{699DFD41-DF1C-4FB2-B850-CE82AE9591B0}" uniqueName="10" name="Availability" queryTableFieldId="10" dataDxfId="41"/>
    <tableColumn id="11" xr3:uid="{3C4FDC23-69A5-4F43-9C8C-6CBD012E3F6A}" uniqueName="11" name="Shift" queryTableFieldId="11" dataDxfId="40"/>
    <tableColumn id="12" xr3:uid="{3FB8BD84-C9E9-47C2-860C-8A238CFE70A7}" uniqueName="12" name="Avg_Consultation_Time_Min" queryTableFieldId="12"/>
    <tableColumn id="13" xr3:uid="{0B5B9156-16C3-415B-BB2D-9EAB383824EE}" uniqueName="13" name="Daily_Capacity" queryTableFieldId="13"/>
    <tableColumn id="14" xr3:uid="{D330C08C-25AD-433A-AA2A-5AA7A2DA361C}" uniqueName="14" name="Status" queryTableFieldId="14" dataDxfId="3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48A4A3-31FD-449B-BEFC-DDE650BBAB8A}" name="Department_Master" displayName="Department_Master" ref="A1:J11" tableType="queryTable" totalsRowShown="0">
  <autoFilter ref="A1:J11" xr:uid="{8948A4A3-31FD-449B-BEFC-DDE650BBAB8A}"/>
  <tableColumns count="10">
    <tableColumn id="1" xr3:uid="{637997E5-0069-47D0-8DA1-4FFEC4CD700F}" uniqueName="1" name="Department_ID" queryTableFieldId="1" dataDxfId="38"/>
    <tableColumn id="2" xr3:uid="{C449D85C-A78B-479B-B6ED-9781C87A8C92}" uniqueName="2" name="Department" queryTableFieldId="2" dataDxfId="37"/>
    <tableColumn id="3" xr3:uid="{F5558024-36B5-4024-A1FC-A54D54FCAD05}" uniqueName="3" name="Head_of_Department" queryTableFieldId="3" dataDxfId="36"/>
    <tableColumn id="4" xr3:uid="{52E35C73-64A4-449B-88AD-26E074775D78}" uniqueName="4" name="No_of_Doctors" queryTableFieldId="4"/>
    <tableColumn id="5" xr3:uid="{4504C49A-A9B4-4BCB-84BD-EFEE233268CE}" uniqueName="5" name="Average_Consultation_Time_Min" queryTableFieldId="5"/>
    <tableColumn id="6" xr3:uid="{074D8B7E-B585-43C2-B90A-FF7786C0727A}" uniqueName="6" name="Daily_Patient_Capacity" queryTableFieldId="6"/>
    <tableColumn id="7" xr3:uid="{FAD815F3-9757-4948-9BBC-33EA3D3DED64}" uniqueName="7" name="Average_Consultation_Fee_INR" queryTableFieldId="7"/>
    <tableColumn id="8" xr3:uid="{4F5F4A47-7A2C-4090-9AB8-46001534D217}" uniqueName="8" name="Priority_Level" queryTableFieldId="8" dataDxfId="35"/>
    <tableColumn id="9" xr3:uid="{9E3C2220-C62D-4AF4-9253-BCAEDA4072AA}" uniqueName="9" name="Common_Treatments" queryTableFieldId="9" dataDxfId="34"/>
    <tableColumn id="10" xr3:uid="{7CE01F6B-3EB3-4898-B1E1-43DCCE81E0F3}" uniqueName="10" name="Department_Status" queryTableFieldId="10" dataDxfId="3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136A9A-86C0-450B-8616-2A31AF9167C7}" name="Appointment_Transactions" displayName="Appointment_Transactions" ref="A1:Z809" tableType="queryTable" totalsRowShown="0">
  <autoFilter ref="A1:Z809" xr:uid="{82136A9A-86C0-450B-8616-2A31AF9167C7}"/>
  <tableColumns count="26">
    <tableColumn id="1" xr3:uid="{5A7D604A-7AF1-43CC-B2BD-F2D0544CC8BB}" uniqueName="1" name="Appointment_ID" queryTableFieldId="1" dataDxfId="32"/>
    <tableColumn id="2" xr3:uid="{08ED590B-E49C-47E7-8A49-403E40CC664E}" uniqueName="2" name="Appointment_Date" queryTableFieldId="2" dataDxfId="31"/>
    <tableColumn id="3" xr3:uid="{E7CF7B79-8B24-4879-ADA8-9981BDD73642}" uniqueName="3" name="Appointment_Time" queryTableFieldId="3" dataDxfId="30"/>
    <tableColumn id="4" xr3:uid="{D982696E-D6AA-4FC2-9177-E52EAD3CB7A3}" uniqueName="4" name="Month" queryTableFieldId="4" dataDxfId="29"/>
    <tableColumn id="5" xr3:uid="{6265D004-5E66-439D-A9FD-433E29EB4101}" uniqueName="5" name="Quarter" queryTableFieldId="5" dataDxfId="28"/>
    <tableColumn id="6" xr3:uid="{3E9A3AB3-E5F6-4F7B-B6D2-0666413BCB97}" uniqueName="6" name="Weekday" queryTableFieldId="6" dataDxfId="27"/>
    <tableColumn id="7" xr3:uid="{66C66F17-2EE5-4E39-994F-74B78EAD8CA4}" uniqueName="7" name="Hospital_ID" queryTableFieldId="7" dataDxfId="26"/>
    <tableColumn id="8" xr3:uid="{5A4A2AF9-77C9-48C1-AFF8-90C5F5385169}" uniqueName="8" name="Hospital_Name" queryTableFieldId="8" dataDxfId="25"/>
    <tableColumn id="9" xr3:uid="{E4BEFE50-9A36-46B7-A097-B59FAD5035E1}" uniqueName="9" name="Patient_ID" queryTableFieldId="9" dataDxfId="24"/>
    <tableColumn id="10" xr3:uid="{33CFDF78-B0D6-4480-92D1-49029B7F0489}" uniqueName="10" name="Patient_Name" queryTableFieldId="10" dataDxfId="23"/>
    <tableColumn id="11" xr3:uid="{E9AE3325-B14A-4FA0-AEFC-4C1904EF4491}" uniqueName="11" name="Gender" queryTableFieldId="11" dataDxfId="22"/>
    <tableColumn id="12" xr3:uid="{AC635342-F9A2-47F2-B947-9E0B53D2DA41}" uniqueName="12" name="Age" queryTableFieldId="12"/>
    <tableColumn id="13" xr3:uid="{4393673C-2EDE-4FB0-AD1D-81572E0960FA}" uniqueName="13" name="Department" queryTableFieldId="13" dataDxfId="21"/>
    <tableColumn id="14" xr3:uid="{73E6B26A-6832-429C-A0D9-D3C121A9E05A}" uniqueName="14" name="Doctor_ID" queryTableFieldId="14" dataDxfId="20"/>
    <tableColumn id="15" xr3:uid="{0000EEB8-13E7-4661-BEF2-9F80E5B8E700}" uniqueName="15" name="Doctor_Name" queryTableFieldId="15" dataDxfId="19"/>
    <tableColumn id="16" xr3:uid="{212AEB51-402C-42A8-B7B4-79BA5B765728}" uniqueName="16" name="Consultation_Type" queryTableFieldId="16" dataDxfId="18"/>
    <tableColumn id="17" xr3:uid="{A7D10D54-1E36-4F95-8469-7DBA91091702}" uniqueName="17" name="Appointment_Status" queryTableFieldId="17" dataDxfId="17"/>
    <tableColumn id="18" xr3:uid="{3E595454-8B5D-426F-8CA5-8895DF2F165D}" uniqueName="18" name="Waiting_Time_Minutes" queryTableFieldId="18"/>
    <tableColumn id="19" xr3:uid="{5DC3CF00-6ABA-467E-AC8B-9C7053AC338D}" uniqueName="19" name="Consultation_Duration_Minutes" queryTableFieldId="19"/>
    <tableColumn id="20" xr3:uid="{82B271DB-8DFF-441F-B06E-2D22EC23A325}" uniqueName="20" name="Appointment_Fee" queryTableFieldId="20"/>
    <tableColumn id="21" xr3:uid="{A6A829BE-BFD9-486D-A7CA-FEE5CB3DC563}" uniqueName="21" name="Insurance" queryTableFieldId="21" dataDxfId="16"/>
    <tableColumn id="22" xr3:uid="{08228CBF-E9A5-4946-A624-2024D5656F5D}" uniqueName="22" name="Payment_Mode" queryTableFieldId="22" dataDxfId="15"/>
    <tableColumn id="23" xr3:uid="{638AB4F1-B7FB-4DA4-80CC-B16E36451D72}" uniqueName="23" name="Patient_Rating" queryTableFieldId="23"/>
    <tableColumn id="24" xr3:uid="{93DFA27C-D074-4EAD-8B9F-0AE1DC4CA1E5}" uniqueName="24" name="Follow_Up" queryTableFieldId="24" dataDxfId="14"/>
    <tableColumn id="25" xr3:uid="{3C3F647B-E6E5-4C96-8577-4665B6EDFBC9}" uniqueName="25" name="Diagnosis_Category" queryTableFieldId="25" dataDxfId="13"/>
    <tableColumn id="26" xr3:uid="{F0C6C4C9-2079-4045-8367-951F0BD2DE73}" uniqueName="26" name="Doctor_full_name" queryTableFieldId="26" dataDxfId="12">
      <calculatedColumnFormula>_xlfn.XLOOKUP(Appointment_Transactions[[#This Row],[Doctor_ID]],Doctor_Master[Doctor_ID],Doctor_Master[Doctor_Name],,0)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675CE-C421-4A62-BF24-5EBC91AC3B8F}">
  <dimension ref="A1:H5"/>
  <sheetViews>
    <sheetView showGridLines="0" tabSelected="1" zoomScale="79" workbookViewId="0">
      <selection activeCell="N16" sqref="N16"/>
    </sheetView>
  </sheetViews>
  <sheetFormatPr defaultRowHeight="14.4" x14ac:dyDescent="0.3"/>
  <cols>
    <col min="1" max="1" width="13.6640625" customWidth="1"/>
    <col min="3" max="3" width="16.21875" customWidth="1"/>
    <col min="5" max="5" width="11.33203125" bestFit="1" customWidth="1"/>
    <col min="7" max="7" width="18.6640625" customWidth="1"/>
  </cols>
  <sheetData>
    <row r="1" spans="1:8" x14ac:dyDescent="0.3">
      <c r="A1" s="12" t="s">
        <v>1505</v>
      </c>
      <c r="B1" s="13"/>
      <c r="C1" s="13"/>
      <c r="D1" s="13"/>
      <c r="E1" s="13"/>
      <c r="F1" s="13"/>
      <c r="G1" s="13"/>
      <c r="H1" s="13"/>
    </row>
    <row r="2" spans="1:8" x14ac:dyDescent="0.3">
      <c r="A2" s="13"/>
      <c r="B2" s="13"/>
      <c r="C2" s="13"/>
      <c r="D2" s="13"/>
      <c r="E2" s="13"/>
      <c r="F2" s="13"/>
      <c r="G2" s="13"/>
      <c r="H2" s="13"/>
    </row>
    <row r="4" spans="1:8" x14ac:dyDescent="0.3">
      <c r="A4" s="10" t="s">
        <v>1500</v>
      </c>
      <c r="B4" s="10"/>
      <c r="C4" s="10" t="s">
        <v>1501</v>
      </c>
      <c r="D4" s="10"/>
      <c r="E4" s="10" t="s">
        <v>1502</v>
      </c>
      <c r="F4" s="10"/>
      <c r="G4" s="10" t="s">
        <v>1503</v>
      </c>
      <c r="H4" s="10"/>
    </row>
    <row r="5" spans="1:8" x14ac:dyDescent="0.3">
      <c r="A5" s="14">
        <f>SUM(Appointment_Transactions[Appointment_Fee])</f>
        <v>671650</v>
      </c>
      <c r="B5" s="14"/>
      <c r="C5" s="10">
        <f>COUNTA(Appointment_Transactions[Appointment_ID])</f>
        <v>808</v>
      </c>
      <c r="D5" s="10"/>
      <c r="E5" s="11">
        <f>AVERAGE(Appointment_Transactions[Waiting_Time_Minutes])</f>
        <v>26.429455445544555</v>
      </c>
      <c r="F5" s="11"/>
      <c r="G5" s="11">
        <f>AVERAGE(Appointment_Transactions[Patient_Rating])</f>
        <v>3.9232613908872902</v>
      </c>
      <c r="H5" s="11"/>
    </row>
  </sheetData>
  <mergeCells count="9">
    <mergeCell ref="G4:H4"/>
    <mergeCell ref="G5:H5"/>
    <mergeCell ref="A1:H2"/>
    <mergeCell ref="A4:B4"/>
    <mergeCell ref="A5:B5"/>
    <mergeCell ref="C4:D4"/>
    <mergeCell ref="C5:D5"/>
    <mergeCell ref="E4:F4"/>
    <mergeCell ref="E5:F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B78C7-82E7-4E60-9FE2-06A3C813482D}">
  <dimension ref="B2:N14"/>
  <sheetViews>
    <sheetView workbookViewId="0">
      <selection activeCell="K2" sqref="K2:N2"/>
    </sheetView>
  </sheetViews>
  <sheetFormatPr defaultRowHeight="14.4" x14ac:dyDescent="0.3"/>
  <cols>
    <col min="2" max="2" width="16.6640625" customWidth="1"/>
    <col min="3" max="3" width="17.77734375" customWidth="1"/>
    <col min="5" max="5" width="15.5546875" customWidth="1"/>
    <col min="8" max="8" width="16.109375" customWidth="1"/>
    <col min="11" max="11" width="22.6640625" customWidth="1"/>
    <col min="12" max="12" width="14.88671875" customWidth="1"/>
    <col min="13" max="13" width="17.44140625" customWidth="1"/>
    <col min="14" max="14" width="21.44140625" customWidth="1"/>
  </cols>
  <sheetData>
    <row r="2" spans="2:14" x14ac:dyDescent="0.3">
      <c r="B2" s="9" t="s">
        <v>1506</v>
      </c>
      <c r="C2" s="9" t="s">
        <v>1507</v>
      </c>
      <c r="E2" s="9" t="s">
        <v>1508</v>
      </c>
      <c r="F2" s="9" t="s">
        <v>1509</v>
      </c>
      <c r="H2" s="9" t="s">
        <v>1511</v>
      </c>
      <c r="I2" s="9" t="s">
        <v>1509</v>
      </c>
      <c r="K2" s="9" t="s">
        <v>1516</v>
      </c>
      <c r="L2" s="9" t="s">
        <v>1517</v>
      </c>
      <c r="M2" s="9" t="s">
        <v>1518</v>
      </c>
      <c r="N2" s="9" t="s">
        <v>1519</v>
      </c>
    </row>
    <row r="3" spans="2:14" x14ac:dyDescent="0.3">
      <c r="B3" s="7" t="s">
        <v>155</v>
      </c>
      <c r="C3" s="7">
        <f>COUNTIF(Appointment_Transactions[Weekday], B3)</f>
        <v>119</v>
      </c>
      <c r="E3" s="7" t="s">
        <v>1510</v>
      </c>
      <c r="F3" s="7">
        <f>COUNTIF(Appointments!U:U,"Yes")</f>
        <v>326</v>
      </c>
      <c r="H3" s="7" t="str" cm="1">
        <f t="array" ref="H3:H6">_xlfn.UNIQUE(Appointment_Transactions[Payment_Mode])</f>
        <v>UPI</v>
      </c>
      <c r="I3" s="7">
        <f>COUNTIF(Appointment_Transactions[Payment_Mode],'Deep Dive'!H3)</f>
        <v>466</v>
      </c>
      <c r="K3" s="7" t="str" cm="1">
        <f t="array" ref="K3:K14">_xlfn.UNIQUE(Holiday_Calendar[Holiday_Name])</f>
        <v>New Year's Day</v>
      </c>
      <c r="L3" s="8">
        <f>_xlfn.XLOOKUP('Deep Dive'!K3,Holiday_Calendar[Holiday_Name],Holiday_Calendar[Holiday_Date],,0)</f>
        <v>45658</v>
      </c>
      <c r="M3" s="7" t="str">
        <f>_xlfn.XLOOKUP(K3,Holiday_Calendar[Holiday_Name],Holiday_Calendar[Hospital_Operation])</f>
        <v>Emergency Only</v>
      </c>
      <c r="N3" s="7">
        <f>COUNTIF(Appointment_Transactions[Appointment_Date],L3)</f>
        <v>3</v>
      </c>
    </row>
    <row r="4" spans="2:14" x14ac:dyDescent="0.3">
      <c r="B4" s="7" t="s">
        <v>82</v>
      </c>
      <c r="C4" s="7">
        <f>COUNTIF(Appointment_Transactions[Weekday], B4)</f>
        <v>123</v>
      </c>
      <c r="E4" s="7" t="s">
        <v>39</v>
      </c>
      <c r="F4" s="7">
        <f>COUNTIF(Appointments!U:U,"No")</f>
        <v>482</v>
      </c>
      <c r="H4" s="7" t="str">
        <v>Card</v>
      </c>
      <c r="I4" s="7">
        <f>COUNTIF(Appointment_Transactions[Payment_Mode],'Deep Dive'!H4)</f>
        <v>105</v>
      </c>
      <c r="K4" s="7" t="str">
        <v>Pongal</v>
      </c>
      <c r="L4" s="8">
        <f>_xlfn.XLOOKUP('Deep Dive'!K4,Holiday_Calendar[Holiday_Name],Holiday_Calendar[Holiday_Date],,0)</f>
        <v>45671</v>
      </c>
      <c r="M4" s="7" t="str">
        <f>_xlfn.XLOOKUP(K4,Holiday_Calendar[Holiday_Name],Holiday_Calendar[Hospital_Operation])</f>
        <v>Emergency Only</v>
      </c>
      <c r="N4" s="7">
        <f>COUNTIF(Appointment_Transactions[Appointment_Date],L4)</f>
        <v>8</v>
      </c>
    </row>
    <row r="5" spans="2:14" x14ac:dyDescent="0.3">
      <c r="B5" s="7" t="s">
        <v>43</v>
      </c>
      <c r="C5" s="7">
        <f>COUNTIF(Appointment_Transactions[Weekday], B5)</f>
        <v>108</v>
      </c>
      <c r="H5" s="7" t="str">
        <v>Cash</v>
      </c>
      <c r="I5" s="7">
        <f>COUNTIF(Appointment_Transactions[Payment_Mode],'Deep Dive'!H5)</f>
        <v>129</v>
      </c>
      <c r="K5" s="7" t="str">
        <v>Republic Day</v>
      </c>
      <c r="L5" s="8">
        <f>_xlfn.XLOOKUP('Deep Dive'!K5,Holiday_Calendar[Holiday_Name],Holiday_Calendar[Holiday_Date],,0)</f>
        <v>45683</v>
      </c>
      <c r="M5" s="7" t="str">
        <f>_xlfn.XLOOKUP(K5,Holiday_Calendar[Holiday_Name],Holiday_Calendar[Hospital_Operation])</f>
        <v>Emergency Only</v>
      </c>
      <c r="N5" s="7">
        <f>COUNTIF(Appointment_Transactions[Appointment_Date],L5)</f>
        <v>6</v>
      </c>
    </row>
    <row r="6" spans="2:14" x14ac:dyDescent="0.3">
      <c r="B6" s="7" t="s">
        <v>102</v>
      </c>
      <c r="C6" s="7">
        <f>COUNTIF(Appointment_Transactions[Weekday], B6)</f>
        <v>120</v>
      </c>
      <c r="H6" s="7" t="str">
        <v>Insurance</v>
      </c>
      <c r="I6" s="7">
        <f>COUNTIF(Appointment_Transactions[Payment_Mode],'Deep Dive'!H6)</f>
        <v>108</v>
      </c>
      <c r="K6" s="7" t="str">
        <v>Mahashivratri</v>
      </c>
      <c r="L6" s="8">
        <f>_xlfn.XLOOKUP('Deep Dive'!K6,Holiday_Calendar[Holiday_Name],Holiday_Calendar[Holiday_Date],,0)</f>
        <v>45714</v>
      </c>
      <c r="M6" s="7" t="str">
        <f>_xlfn.XLOOKUP(K6,Holiday_Calendar[Holiday_Name],Holiday_Calendar[Hospital_Operation])</f>
        <v>Normal</v>
      </c>
      <c r="N6" s="7">
        <f>COUNTIF(Appointment_Transactions[Appointment_Date],L6)</f>
        <v>2</v>
      </c>
    </row>
    <row r="7" spans="2:14" x14ac:dyDescent="0.3">
      <c r="B7" s="7" t="s">
        <v>28</v>
      </c>
      <c r="C7" s="7">
        <f>COUNTIF(Appointment_Transactions[Weekday], B7)</f>
        <v>114</v>
      </c>
      <c r="K7" s="7" t="str">
        <v>Tamil New Year</v>
      </c>
      <c r="L7" s="8">
        <f>_xlfn.XLOOKUP('Deep Dive'!K7,Holiday_Calendar[Holiday_Name],Holiday_Calendar[Holiday_Date],,0)</f>
        <v>45761</v>
      </c>
      <c r="M7" s="7" t="str">
        <f>_xlfn.XLOOKUP(K7,Holiday_Calendar[Holiday_Name],Holiday_Calendar[Hospital_Operation])</f>
        <v>Emergency Only</v>
      </c>
      <c r="N7" s="7">
        <f>COUNTIF(Appointment_Transactions[Appointment_Date],L7)</f>
        <v>5</v>
      </c>
    </row>
    <row r="8" spans="2:14" x14ac:dyDescent="0.3">
      <c r="B8" s="7" t="s">
        <v>110</v>
      </c>
      <c r="C8" s="7">
        <f>COUNTIF(Appointment_Transactions[Weekday], B8)</f>
        <v>97</v>
      </c>
      <c r="K8" s="7" t="str">
        <v>Good Friday</v>
      </c>
      <c r="L8" s="8">
        <f>_xlfn.XLOOKUP('Deep Dive'!K8,Holiday_Calendar[Holiday_Name],Holiday_Calendar[Holiday_Date],,0)</f>
        <v>45765</v>
      </c>
      <c r="M8" s="7" t="str">
        <f>_xlfn.XLOOKUP(K8,Holiday_Calendar[Holiday_Name],Holiday_Calendar[Hospital_Operation])</f>
        <v>Normal</v>
      </c>
      <c r="N8" s="7">
        <f>COUNTIF(Appointment_Transactions[Appointment_Date],L8)</f>
        <v>5</v>
      </c>
    </row>
    <row r="9" spans="2:14" x14ac:dyDescent="0.3">
      <c r="B9" s="7" t="s">
        <v>54</v>
      </c>
      <c r="C9" s="7">
        <f>COUNTIF(Appointment_Transactions[Weekday], B9)</f>
        <v>127</v>
      </c>
      <c r="K9" s="7" t="str">
        <v>Labour Day</v>
      </c>
      <c r="L9" s="8">
        <f>_xlfn.XLOOKUP('Deep Dive'!K9,Holiday_Calendar[Holiday_Name],Holiday_Calendar[Holiday_Date],,0)</f>
        <v>45778</v>
      </c>
      <c r="M9" s="7" t="str">
        <f>_xlfn.XLOOKUP(K9,Holiday_Calendar[Holiday_Name],Holiday_Calendar[Hospital_Operation])</f>
        <v>Emergency Only</v>
      </c>
      <c r="N9" s="7">
        <f>COUNTIF(Appointment_Transactions[Appointment_Date],L9)</f>
        <v>6</v>
      </c>
    </row>
    <row r="10" spans="2:14" x14ac:dyDescent="0.3">
      <c r="K10" s="7" t="str">
        <v>Bakrid</v>
      </c>
      <c r="L10" s="8">
        <f>_xlfn.XLOOKUP('Deep Dive'!K10,Holiday_Calendar[Holiday_Name],Holiday_Calendar[Holiday_Date],,0)</f>
        <v>45815</v>
      </c>
      <c r="M10" s="7" t="str">
        <f>_xlfn.XLOOKUP(K10,Holiday_Calendar[Holiday_Name],Holiday_Calendar[Hospital_Operation])</f>
        <v>Normal</v>
      </c>
      <c r="N10" s="7">
        <f>COUNTIF(Appointment_Transactions[Appointment_Date],L10)</f>
        <v>3</v>
      </c>
    </row>
    <row r="11" spans="2:14" x14ac:dyDescent="0.3">
      <c r="K11" s="7" t="str">
        <v>Independence Day</v>
      </c>
      <c r="L11" s="8">
        <f>_xlfn.XLOOKUP('Deep Dive'!K11,Holiday_Calendar[Holiday_Name],Holiday_Calendar[Holiday_Date],,0)</f>
        <v>45884</v>
      </c>
      <c r="M11" s="7" t="str">
        <f>_xlfn.XLOOKUP(K11,Holiday_Calendar[Holiday_Name],Holiday_Calendar[Hospital_Operation])</f>
        <v>Emergency Only</v>
      </c>
      <c r="N11" s="7">
        <f>COUNTIF(Appointment_Transactions[Appointment_Date],L11)</f>
        <v>0</v>
      </c>
    </row>
    <row r="12" spans="2:14" x14ac:dyDescent="0.3">
      <c r="K12" s="7" t="str">
        <v>Gandhi Jayanti</v>
      </c>
      <c r="L12" s="8">
        <f>_xlfn.XLOOKUP('Deep Dive'!K12,Holiday_Calendar[Holiday_Name],Holiday_Calendar[Holiday_Date],,0)</f>
        <v>45932</v>
      </c>
      <c r="M12" s="7" t="str">
        <f>_xlfn.XLOOKUP(K12,Holiday_Calendar[Holiday_Name],Holiday_Calendar[Hospital_Operation])</f>
        <v>Emergency Only</v>
      </c>
      <c r="N12" s="7">
        <f>COUNTIF(Appointment_Transactions[Appointment_Date],L12)</f>
        <v>0</v>
      </c>
    </row>
    <row r="13" spans="2:14" x14ac:dyDescent="0.3">
      <c r="K13" s="7" t="str">
        <v>Deepavali</v>
      </c>
      <c r="L13" s="8">
        <f>_xlfn.XLOOKUP('Deep Dive'!K13,Holiday_Calendar[Holiday_Name],Holiday_Calendar[Holiday_Date],,0)</f>
        <v>45950</v>
      </c>
      <c r="M13" s="7" t="str">
        <f>_xlfn.XLOOKUP(K13,Holiday_Calendar[Holiday_Name],Holiday_Calendar[Hospital_Operation])</f>
        <v>Emergency Only</v>
      </c>
      <c r="N13" s="7">
        <f>COUNTIF(Appointment_Transactions[Appointment_Date],L13)</f>
        <v>0</v>
      </c>
    </row>
    <row r="14" spans="2:14" x14ac:dyDescent="0.3">
      <c r="K14" s="7" t="str">
        <v>Christmas</v>
      </c>
      <c r="L14" s="8">
        <f>_xlfn.XLOOKUP('Deep Dive'!K14,Holiday_Calendar[Holiday_Name],Holiday_Calendar[Holiday_Date],,0)</f>
        <v>46016</v>
      </c>
      <c r="M14" s="7" t="str">
        <f>_xlfn.XLOOKUP(K14,Holiday_Calendar[Holiday_Name],Holiday_Calendar[Hospital_Operation])</f>
        <v>Emergency Only</v>
      </c>
      <c r="N14" s="7">
        <f>COUNTIF(Appointment_Transactions[Appointment_Date],L14)</f>
        <v>0</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93A56-E694-4681-9D70-151659349A59}">
  <dimension ref="A1:K42"/>
  <sheetViews>
    <sheetView workbookViewId="0">
      <selection activeCell="F9" sqref="F9"/>
    </sheetView>
  </sheetViews>
  <sheetFormatPr defaultRowHeight="14.4" x14ac:dyDescent="0.3"/>
  <cols>
    <col min="1" max="1" width="15.33203125" bestFit="1" customWidth="1"/>
    <col min="2" max="2" width="23.109375" bestFit="1" customWidth="1"/>
    <col min="4" max="4" width="14.33203125" bestFit="1" customWidth="1"/>
    <col min="5" max="5" width="23.109375" bestFit="1" customWidth="1"/>
    <col min="7" max="7" width="23.109375" bestFit="1" customWidth="1"/>
    <col min="8" max="8" width="15.5546875" bestFit="1" customWidth="1"/>
    <col min="9" max="9" width="10.21875" bestFit="1" customWidth="1"/>
    <col min="10" max="10" width="8.5546875" bestFit="1" customWidth="1"/>
    <col min="11" max="11" width="10.77734375" bestFit="1" customWidth="1"/>
  </cols>
  <sheetData>
    <row r="1" spans="1:11" x14ac:dyDescent="0.3">
      <c r="A1" s="3" t="s">
        <v>12</v>
      </c>
      <c r="B1" t="s">
        <v>1496</v>
      </c>
      <c r="D1" s="3" t="s">
        <v>1514</v>
      </c>
      <c r="E1" t="s">
        <v>1496</v>
      </c>
      <c r="G1" s="3" t="s">
        <v>1496</v>
      </c>
      <c r="H1" s="3" t="s">
        <v>1498</v>
      </c>
    </row>
    <row r="2" spans="1:11" x14ac:dyDescent="0.3">
      <c r="A2" s="4" t="s">
        <v>92</v>
      </c>
      <c r="B2" s="15">
        <v>77</v>
      </c>
      <c r="D2" s="4" t="s">
        <v>1409</v>
      </c>
      <c r="E2" s="15">
        <v>24</v>
      </c>
      <c r="G2" s="3" t="s">
        <v>12</v>
      </c>
      <c r="H2" t="s">
        <v>89</v>
      </c>
      <c r="I2" t="s">
        <v>38</v>
      </c>
      <c r="J2" t="s">
        <v>203</v>
      </c>
      <c r="K2" t="s">
        <v>1495</v>
      </c>
    </row>
    <row r="3" spans="1:11" x14ac:dyDescent="0.3">
      <c r="A3" s="4" t="s">
        <v>113</v>
      </c>
      <c r="B3" s="15">
        <v>77</v>
      </c>
      <c r="D3" s="4" t="s">
        <v>1413</v>
      </c>
      <c r="E3" s="15">
        <v>21</v>
      </c>
      <c r="G3" s="4" t="s">
        <v>92</v>
      </c>
      <c r="H3" s="15">
        <v>14</v>
      </c>
      <c r="I3" s="15">
        <v>53</v>
      </c>
      <c r="J3" s="15">
        <v>10</v>
      </c>
      <c r="K3" s="15">
        <v>77</v>
      </c>
    </row>
    <row r="4" spans="1:11" x14ac:dyDescent="0.3">
      <c r="A4" s="4" t="s">
        <v>183</v>
      </c>
      <c r="B4" s="15">
        <v>89</v>
      </c>
      <c r="D4" s="4" t="s">
        <v>1399</v>
      </c>
      <c r="E4" s="15">
        <v>16</v>
      </c>
      <c r="G4" s="4" t="s">
        <v>113</v>
      </c>
      <c r="H4" s="15">
        <v>11</v>
      </c>
      <c r="I4" s="15">
        <v>54</v>
      </c>
      <c r="J4" s="15">
        <v>12</v>
      </c>
      <c r="K4" s="15">
        <v>77</v>
      </c>
    </row>
    <row r="5" spans="1:11" x14ac:dyDescent="0.3">
      <c r="A5" s="4" t="s">
        <v>59</v>
      </c>
      <c r="B5" s="15">
        <v>89</v>
      </c>
      <c r="D5" s="4" t="s">
        <v>1330</v>
      </c>
      <c r="E5" s="15">
        <v>13</v>
      </c>
      <c r="G5" s="4" t="s">
        <v>183</v>
      </c>
      <c r="H5" s="15">
        <v>17</v>
      </c>
      <c r="I5" s="15">
        <v>57</v>
      </c>
      <c r="J5" s="15">
        <v>15</v>
      </c>
      <c r="K5" s="15">
        <v>89</v>
      </c>
    </row>
    <row r="6" spans="1:11" x14ac:dyDescent="0.3">
      <c r="A6" s="4" t="s">
        <v>120</v>
      </c>
      <c r="B6" s="15">
        <v>83</v>
      </c>
      <c r="D6" s="4" t="s">
        <v>1395</v>
      </c>
      <c r="E6" s="15">
        <v>28</v>
      </c>
      <c r="G6" s="4" t="s">
        <v>59</v>
      </c>
      <c r="H6" s="15">
        <v>17</v>
      </c>
      <c r="I6" s="15">
        <v>51</v>
      </c>
      <c r="J6" s="15">
        <v>21</v>
      </c>
      <c r="K6" s="15">
        <v>89</v>
      </c>
    </row>
    <row r="7" spans="1:11" x14ac:dyDescent="0.3">
      <c r="A7" s="4" t="s">
        <v>77</v>
      </c>
      <c r="B7" s="15">
        <v>89</v>
      </c>
      <c r="D7" s="4" t="s">
        <v>1415</v>
      </c>
      <c r="E7" s="15">
        <v>19</v>
      </c>
      <c r="G7" s="4" t="s">
        <v>120</v>
      </c>
      <c r="H7" s="15">
        <v>12</v>
      </c>
      <c r="I7" s="15">
        <v>54</v>
      </c>
      <c r="J7" s="15">
        <v>17</v>
      </c>
      <c r="K7" s="15">
        <v>83</v>
      </c>
    </row>
    <row r="8" spans="1:11" x14ac:dyDescent="0.3">
      <c r="A8" s="4" t="s">
        <v>34</v>
      </c>
      <c r="B8" s="15">
        <v>72</v>
      </c>
      <c r="D8" s="4" t="s">
        <v>1400</v>
      </c>
      <c r="E8" s="15">
        <v>22</v>
      </c>
      <c r="G8" s="4" t="s">
        <v>77</v>
      </c>
      <c r="H8" s="15">
        <v>16</v>
      </c>
      <c r="I8" s="15">
        <v>60</v>
      </c>
      <c r="J8" s="15">
        <v>13</v>
      </c>
      <c r="K8" s="15">
        <v>89</v>
      </c>
    </row>
    <row r="9" spans="1:11" x14ac:dyDescent="0.3">
      <c r="A9" s="4" t="s">
        <v>49</v>
      </c>
      <c r="B9" s="15">
        <v>65</v>
      </c>
      <c r="D9" s="4" t="s">
        <v>1391</v>
      </c>
      <c r="E9" s="15">
        <v>16</v>
      </c>
      <c r="G9" s="4" t="s">
        <v>34</v>
      </c>
      <c r="H9" s="15">
        <v>12</v>
      </c>
      <c r="I9" s="15">
        <v>52</v>
      </c>
      <c r="J9" s="15">
        <v>8</v>
      </c>
      <c r="K9" s="15">
        <v>72</v>
      </c>
    </row>
    <row r="10" spans="1:11" x14ac:dyDescent="0.3">
      <c r="A10" s="4" t="s">
        <v>131</v>
      </c>
      <c r="B10" s="15">
        <v>82</v>
      </c>
      <c r="D10" s="4" t="s">
        <v>1410</v>
      </c>
      <c r="E10" s="15">
        <v>17</v>
      </c>
      <c r="G10" s="4" t="s">
        <v>49</v>
      </c>
      <c r="H10" s="15">
        <v>18</v>
      </c>
      <c r="I10" s="15">
        <v>38</v>
      </c>
      <c r="J10" s="15">
        <v>9</v>
      </c>
      <c r="K10" s="15">
        <v>65</v>
      </c>
    </row>
    <row r="11" spans="1:11" x14ac:dyDescent="0.3">
      <c r="A11" s="4" t="s">
        <v>67</v>
      </c>
      <c r="B11" s="15">
        <v>85</v>
      </c>
      <c r="D11" s="4" t="s">
        <v>1348</v>
      </c>
      <c r="E11" s="15">
        <v>25</v>
      </c>
      <c r="G11" s="4" t="s">
        <v>131</v>
      </c>
      <c r="H11" s="15">
        <v>15</v>
      </c>
      <c r="I11" s="15">
        <v>54</v>
      </c>
      <c r="J11" s="15">
        <v>13</v>
      </c>
      <c r="K11" s="15">
        <v>82</v>
      </c>
    </row>
    <row r="12" spans="1:11" x14ac:dyDescent="0.3">
      <c r="A12" s="4" t="s">
        <v>1495</v>
      </c>
      <c r="B12" s="15">
        <v>808</v>
      </c>
      <c r="D12" s="4" t="s">
        <v>1407</v>
      </c>
      <c r="E12" s="15">
        <v>16</v>
      </c>
      <c r="G12" s="4" t="s">
        <v>67</v>
      </c>
      <c r="H12" s="15">
        <v>17</v>
      </c>
      <c r="I12" s="15">
        <v>53</v>
      </c>
      <c r="J12" s="15">
        <v>15</v>
      </c>
      <c r="K12" s="15">
        <v>85</v>
      </c>
    </row>
    <row r="13" spans="1:11" x14ac:dyDescent="0.3">
      <c r="D13" s="4" t="s">
        <v>1398</v>
      </c>
      <c r="E13" s="15">
        <v>17</v>
      </c>
      <c r="G13" s="4" t="s">
        <v>1495</v>
      </c>
      <c r="H13" s="15">
        <v>149</v>
      </c>
      <c r="I13" s="15">
        <v>526</v>
      </c>
      <c r="J13" s="15">
        <v>133</v>
      </c>
      <c r="K13" s="15">
        <v>808</v>
      </c>
    </row>
    <row r="14" spans="1:11" x14ac:dyDescent="0.3">
      <c r="D14" s="4" t="s">
        <v>1345</v>
      </c>
      <c r="E14" s="15">
        <v>24</v>
      </c>
    </row>
    <row r="15" spans="1:11" x14ac:dyDescent="0.3">
      <c r="D15" s="4" t="s">
        <v>1401</v>
      </c>
      <c r="E15" s="15">
        <v>18</v>
      </c>
    </row>
    <row r="16" spans="1:11" x14ac:dyDescent="0.3">
      <c r="A16" s="3" t="s">
        <v>12</v>
      </c>
      <c r="B16" t="s">
        <v>1497</v>
      </c>
      <c r="D16" s="4" t="s">
        <v>1403</v>
      </c>
      <c r="E16" s="15">
        <v>25</v>
      </c>
      <c r="G16" s="3" t="s">
        <v>12</v>
      </c>
      <c r="H16" t="s">
        <v>1515</v>
      </c>
    </row>
    <row r="17" spans="1:8" x14ac:dyDescent="0.3">
      <c r="A17" s="4" t="s">
        <v>92</v>
      </c>
      <c r="B17" s="6">
        <v>51.311688311688314</v>
      </c>
      <c r="D17" s="4" t="s">
        <v>1338</v>
      </c>
      <c r="E17" s="15">
        <v>21</v>
      </c>
      <c r="G17" s="4" t="s">
        <v>92</v>
      </c>
      <c r="H17" s="15">
        <v>25</v>
      </c>
    </row>
    <row r="18" spans="1:8" x14ac:dyDescent="0.3">
      <c r="A18" s="4" t="s">
        <v>113</v>
      </c>
      <c r="B18" s="6">
        <v>24.571428571428573</v>
      </c>
      <c r="D18" s="4" t="s">
        <v>1387</v>
      </c>
      <c r="E18" s="15">
        <v>14</v>
      </c>
      <c r="G18" s="4" t="s">
        <v>113</v>
      </c>
      <c r="H18" s="15">
        <v>15</v>
      </c>
    </row>
    <row r="19" spans="1:8" x14ac:dyDescent="0.3">
      <c r="A19" s="4" t="s">
        <v>183</v>
      </c>
      <c r="B19" s="6">
        <v>24.50561797752809</v>
      </c>
      <c r="D19" s="4" t="s">
        <v>1394</v>
      </c>
      <c r="E19" s="15">
        <v>22</v>
      </c>
      <c r="G19" s="4" t="s">
        <v>183</v>
      </c>
      <c r="H19" s="15">
        <v>15</v>
      </c>
    </row>
    <row r="20" spans="1:8" x14ac:dyDescent="0.3">
      <c r="A20" s="4" t="s">
        <v>59</v>
      </c>
      <c r="B20" s="6">
        <v>23.078651685393258</v>
      </c>
      <c r="D20" s="4" t="s">
        <v>1355</v>
      </c>
      <c r="E20" s="15">
        <v>21</v>
      </c>
      <c r="G20" s="4" t="s">
        <v>59</v>
      </c>
      <c r="H20" s="15">
        <v>15</v>
      </c>
    </row>
    <row r="21" spans="1:8" x14ac:dyDescent="0.3">
      <c r="A21" s="4" t="s">
        <v>120</v>
      </c>
      <c r="B21" s="6">
        <v>25.192771084337348</v>
      </c>
      <c r="D21" s="4" t="s">
        <v>1411</v>
      </c>
      <c r="E21" s="15">
        <v>18</v>
      </c>
      <c r="G21" s="4" t="s">
        <v>120</v>
      </c>
      <c r="H21" s="15">
        <v>15</v>
      </c>
    </row>
    <row r="22" spans="1:8" x14ac:dyDescent="0.3">
      <c r="A22" s="4" t="s">
        <v>77</v>
      </c>
      <c r="B22" s="6">
        <v>23.707865168539325</v>
      </c>
      <c r="D22" s="4" t="s">
        <v>1404</v>
      </c>
      <c r="E22" s="15">
        <v>18</v>
      </c>
      <c r="G22" s="4" t="s">
        <v>77</v>
      </c>
      <c r="H22" s="15">
        <v>30</v>
      </c>
    </row>
    <row r="23" spans="1:8" x14ac:dyDescent="0.3">
      <c r="A23" s="4" t="s">
        <v>34</v>
      </c>
      <c r="B23" s="6">
        <v>24.819444444444443</v>
      </c>
      <c r="D23" s="4" t="s">
        <v>1341</v>
      </c>
      <c r="E23" s="15">
        <v>19</v>
      </c>
      <c r="G23" s="4" t="s">
        <v>34</v>
      </c>
      <c r="H23" s="15">
        <v>15</v>
      </c>
    </row>
    <row r="24" spans="1:8" x14ac:dyDescent="0.3">
      <c r="A24" s="4" t="s">
        <v>49</v>
      </c>
      <c r="B24" s="6">
        <v>24.076923076923077</v>
      </c>
      <c r="D24" s="4" t="s">
        <v>1352</v>
      </c>
      <c r="E24" s="15">
        <v>23</v>
      </c>
      <c r="G24" s="4" t="s">
        <v>49</v>
      </c>
      <c r="H24" s="15">
        <v>20</v>
      </c>
    </row>
    <row r="25" spans="1:8" x14ac:dyDescent="0.3">
      <c r="A25" s="4" t="s">
        <v>131</v>
      </c>
      <c r="B25" s="6">
        <v>21.585365853658537</v>
      </c>
      <c r="D25" s="4" t="s">
        <v>1393</v>
      </c>
      <c r="E25" s="15">
        <v>22</v>
      </c>
      <c r="G25" s="4" t="s">
        <v>131</v>
      </c>
      <c r="H25" s="15">
        <v>15</v>
      </c>
    </row>
    <row r="26" spans="1:8" x14ac:dyDescent="0.3">
      <c r="A26" s="4" t="s">
        <v>67</v>
      </c>
      <c r="B26" s="6">
        <v>22.988235294117647</v>
      </c>
      <c r="D26" s="4" t="s">
        <v>1361</v>
      </c>
      <c r="E26" s="15">
        <v>15</v>
      </c>
      <c r="G26" s="4" t="s">
        <v>67</v>
      </c>
      <c r="H26" s="15">
        <v>15</v>
      </c>
    </row>
    <row r="27" spans="1:8" x14ac:dyDescent="0.3">
      <c r="A27" s="4" t="s">
        <v>1495</v>
      </c>
      <c r="B27" s="6">
        <v>26.429455445544555</v>
      </c>
      <c r="D27" s="4" t="s">
        <v>1388</v>
      </c>
      <c r="E27" s="15">
        <v>23</v>
      </c>
      <c r="G27" s="4" t="s">
        <v>1495</v>
      </c>
      <c r="H27" s="15">
        <v>18.007425742574256</v>
      </c>
    </row>
    <row r="28" spans="1:8" x14ac:dyDescent="0.3">
      <c r="D28" s="4" t="s">
        <v>1335</v>
      </c>
      <c r="E28" s="15">
        <v>18</v>
      </c>
    </row>
    <row r="29" spans="1:8" x14ac:dyDescent="0.3">
      <c r="D29" s="4" t="s">
        <v>1386</v>
      </c>
      <c r="E29" s="15">
        <v>20</v>
      </c>
    </row>
    <row r="30" spans="1:8" x14ac:dyDescent="0.3">
      <c r="D30" s="4" t="s">
        <v>1397</v>
      </c>
      <c r="E30" s="15">
        <v>17</v>
      </c>
    </row>
    <row r="31" spans="1:8" x14ac:dyDescent="0.3">
      <c r="D31" s="4" t="s">
        <v>1414</v>
      </c>
      <c r="E31" s="15">
        <v>17</v>
      </c>
    </row>
    <row r="32" spans="1:8" x14ac:dyDescent="0.3">
      <c r="D32" s="4" t="s">
        <v>1405</v>
      </c>
      <c r="E32" s="15">
        <v>23</v>
      </c>
    </row>
    <row r="33" spans="4:5" x14ac:dyDescent="0.3">
      <c r="D33" s="4" t="s">
        <v>1358</v>
      </c>
      <c r="E33" s="15">
        <v>15</v>
      </c>
    </row>
    <row r="34" spans="4:5" x14ac:dyDescent="0.3">
      <c r="D34" s="4" t="s">
        <v>1389</v>
      </c>
      <c r="E34" s="15">
        <v>23</v>
      </c>
    </row>
    <row r="35" spans="4:5" x14ac:dyDescent="0.3">
      <c r="D35" s="4" t="s">
        <v>1406</v>
      </c>
      <c r="E35" s="15">
        <v>17</v>
      </c>
    </row>
    <row r="36" spans="4:5" x14ac:dyDescent="0.3">
      <c r="D36" s="4" t="s">
        <v>1402</v>
      </c>
      <c r="E36" s="15">
        <v>14</v>
      </c>
    </row>
    <row r="37" spans="4:5" x14ac:dyDescent="0.3">
      <c r="D37" s="4" t="s">
        <v>1392</v>
      </c>
      <c r="E37" s="15">
        <v>20</v>
      </c>
    </row>
    <row r="38" spans="4:5" x14ac:dyDescent="0.3">
      <c r="D38" s="4" t="s">
        <v>1412</v>
      </c>
      <c r="E38" s="15">
        <v>26</v>
      </c>
    </row>
    <row r="39" spans="4:5" x14ac:dyDescent="0.3">
      <c r="D39" s="4" t="s">
        <v>1396</v>
      </c>
      <c r="E39" s="15">
        <v>27</v>
      </c>
    </row>
    <row r="40" spans="4:5" x14ac:dyDescent="0.3">
      <c r="D40" s="4" t="s">
        <v>1390</v>
      </c>
      <c r="E40" s="15">
        <v>26</v>
      </c>
    </row>
    <row r="41" spans="4:5" x14ac:dyDescent="0.3">
      <c r="D41" s="4" t="s">
        <v>1408</v>
      </c>
      <c r="E41" s="15">
        <v>28</v>
      </c>
    </row>
    <row r="42" spans="4:5" x14ac:dyDescent="0.3">
      <c r="D42" s="4" t="s">
        <v>1495</v>
      </c>
      <c r="E42" s="15">
        <v>808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F58A9-128C-4F76-BB11-54E91A01831B}">
  <dimension ref="A1:H87"/>
  <sheetViews>
    <sheetView workbookViewId="0">
      <selection activeCell="D3" sqref="D3"/>
    </sheetView>
  </sheetViews>
  <sheetFormatPr defaultRowHeight="14.4" x14ac:dyDescent="0.3"/>
  <cols>
    <col min="1" max="1" width="10.77734375" bestFit="1" customWidth="1"/>
    <col min="2" max="2" width="23.109375" bestFit="1" customWidth="1"/>
    <col min="4" max="4" width="18.5546875" bestFit="1" customWidth="1"/>
    <col min="5" max="5" width="23.109375" bestFit="1" customWidth="1"/>
    <col min="6" max="6" width="23.21875" bestFit="1" customWidth="1"/>
    <col min="7" max="7" width="18.33203125" bestFit="1" customWidth="1"/>
    <col min="8" max="8" width="23.21875" bestFit="1" customWidth="1"/>
  </cols>
  <sheetData>
    <row r="1" spans="1:8" x14ac:dyDescent="0.3">
      <c r="A1" s="3" t="s">
        <v>11</v>
      </c>
      <c r="B1" t="s">
        <v>1496</v>
      </c>
      <c r="D1" s="3" t="s">
        <v>1512</v>
      </c>
      <c r="E1" t="s">
        <v>1504</v>
      </c>
      <c r="G1" s="3" t="s">
        <v>1512</v>
      </c>
      <c r="H1" t="s">
        <v>1499</v>
      </c>
    </row>
    <row r="2" spans="1:8" x14ac:dyDescent="0.3">
      <c r="A2" s="4">
        <v>1</v>
      </c>
      <c r="B2" s="15">
        <v>12</v>
      </c>
      <c r="D2" s="4" t="s">
        <v>45</v>
      </c>
      <c r="E2" s="15">
        <v>79450</v>
      </c>
      <c r="G2" s="4" t="s">
        <v>45</v>
      </c>
      <c r="H2" s="5">
        <v>3.7450980392156863</v>
      </c>
    </row>
    <row r="3" spans="1:8" x14ac:dyDescent="0.3">
      <c r="A3" s="4">
        <v>2</v>
      </c>
      <c r="B3" s="15">
        <v>14</v>
      </c>
      <c r="D3" s="4" t="s">
        <v>64</v>
      </c>
      <c r="E3" s="15">
        <v>91150</v>
      </c>
      <c r="G3" s="4" t="s">
        <v>64</v>
      </c>
      <c r="H3" s="5">
        <v>3.953846153846154</v>
      </c>
    </row>
    <row r="4" spans="1:8" x14ac:dyDescent="0.3">
      <c r="A4" s="4">
        <v>3</v>
      </c>
      <c r="B4" s="15">
        <v>7</v>
      </c>
      <c r="D4" s="4" t="s">
        <v>118</v>
      </c>
      <c r="E4" s="15">
        <v>88500</v>
      </c>
      <c r="G4" s="4" t="s">
        <v>118</v>
      </c>
      <c r="H4" s="5">
        <v>4.0384615384615383</v>
      </c>
    </row>
    <row r="5" spans="1:8" x14ac:dyDescent="0.3">
      <c r="A5" s="4">
        <v>4</v>
      </c>
      <c r="B5" s="15">
        <v>12</v>
      </c>
      <c r="D5" s="4" t="s">
        <v>104</v>
      </c>
      <c r="E5" s="15">
        <v>71450</v>
      </c>
      <c r="G5" s="4" t="s">
        <v>104</v>
      </c>
      <c r="H5" s="5">
        <v>3.8837209302325579</v>
      </c>
    </row>
    <row r="6" spans="1:8" x14ac:dyDescent="0.3">
      <c r="A6" s="4">
        <v>5</v>
      </c>
      <c r="B6" s="15">
        <v>12</v>
      </c>
      <c r="D6" s="4" t="s">
        <v>75</v>
      </c>
      <c r="E6" s="15">
        <v>72500</v>
      </c>
      <c r="G6" s="4" t="s">
        <v>75</v>
      </c>
      <c r="H6" s="5">
        <v>3.8510638297872339</v>
      </c>
    </row>
    <row r="7" spans="1:8" x14ac:dyDescent="0.3">
      <c r="A7" s="4">
        <v>6</v>
      </c>
      <c r="B7" s="15">
        <v>12</v>
      </c>
      <c r="D7" s="4" t="s">
        <v>84</v>
      </c>
      <c r="E7" s="15">
        <v>93350</v>
      </c>
      <c r="G7" s="4" t="s">
        <v>84</v>
      </c>
      <c r="H7" s="5">
        <v>4.0188679245283021</v>
      </c>
    </row>
    <row r="8" spans="1:8" x14ac:dyDescent="0.3">
      <c r="A8" s="4">
        <v>7</v>
      </c>
      <c r="B8" s="15">
        <v>11</v>
      </c>
      <c r="D8" s="4" t="s">
        <v>56</v>
      </c>
      <c r="E8" s="15">
        <v>80200</v>
      </c>
      <c r="G8" s="4" t="s">
        <v>56</v>
      </c>
      <c r="H8" s="5">
        <v>3.9642857142857144</v>
      </c>
    </row>
    <row r="9" spans="1:8" x14ac:dyDescent="0.3">
      <c r="A9" s="4">
        <v>8</v>
      </c>
      <c r="B9" s="15">
        <v>9</v>
      </c>
      <c r="D9" s="4" t="s">
        <v>30</v>
      </c>
      <c r="E9" s="15">
        <v>95050</v>
      </c>
      <c r="G9" s="4" t="s">
        <v>30</v>
      </c>
      <c r="H9" s="15">
        <v>3.9</v>
      </c>
    </row>
    <row r="10" spans="1:8" x14ac:dyDescent="0.3">
      <c r="A10" s="4">
        <v>9</v>
      </c>
      <c r="B10" s="15">
        <v>10</v>
      </c>
      <c r="D10" s="4" t="s">
        <v>1495</v>
      </c>
      <c r="E10" s="15">
        <v>671650</v>
      </c>
      <c r="G10" s="4" t="s">
        <v>1495</v>
      </c>
      <c r="H10" s="15">
        <v>3.9232613908872902</v>
      </c>
    </row>
    <row r="11" spans="1:8" x14ac:dyDescent="0.3">
      <c r="A11" s="4">
        <v>10</v>
      </c>
      <c r="B11" s="15">
        <v>12</v>
      </c>
    </row>
    <row r="12" spans="1:8" x14ac:dyDescent="0.3">
      <c r="A12" s="4">
        <v>11</v>
      </c>
      <c r="B12" s="15">
        <v>10</v>
      </c>
    </row>
    <row r="13" spans="1:8" x14ac:dyDescent="0.3">
      <c r="A13" s="4">
        <v>12</v>
      </c>
      <c r="B13" s="15">
        <v>7</v>
      </c>
    </row>
    <row r="14" spans="1:8" x14ac:dyDescent="0.3">
      <c r="A14" s="4">
        <v>13</v>
      </c>
      <c r="B14" s="15">
        <v>5</v>
      </c>
    </row>
    <row r="15" spans="1:8" x14ac:dyDescent="0.3">
      <c r="A15" s="4">
        <v>14</v>
      </c>
      <c r="B15" s="15">
        <v>7</v>
      </c>
    </row>
    <row r="16" spans="1:8" x14ac:dyDescent="0.3">
      <c r="A16" s="4">
        <v>15</v>
      </c>
      <c r="B16" s="15">
        <v>14</v>
      </c>
      <c r="D16" s="3" t="s">
        <v>1513</v>
      </c>
      <c r="E16" t="s">
        <v>1496</v>
      </c>
    </row>
    <row r="17" spans="1:5" x14ac:dyDescent="0.3">
      <c r="A17" s="4">
        <v>16</v>
      </c>
      <c r="B17" s="15">
        <v>11</v>
      </c>
      <c r="D17" s="4" t="s">
        <v>37</v>
      </c>
      <c r="E17" s="15">
        <v>280</v>
      </c>
    </row>
    <row r="18" spans="1:5" x14ac:dyDescent="0.3">
      <c r="A18" s="4">
        <v>17</v>
      </c>
      <c r="B18" s="15">
        <v>16</v>
      </c>
      <c r="D18" s="4" t="s">
        <v>52</v>
      </c>
      <c r="E18" s="15">
        <v>289</v>
      </c>
    </row>
    <row r="19" spans="1:5" x14ac:dyDescent="0.3">
      <c r="A19" s="4">
        <v>18</v>
      </c>
      <c r="B19" s="15">
        <v>15</v>
      </c>
      <c r="D19" s="4" t="s">
        <v>123</v>
      </c>
      <c r="E19" s="15">
        <v>239</v>
      </c>
    </row>
    <row r="20" spans="1:5" x14ac:dyDescent="0.3">
      <c r="A20" s="4">
        <v>19</v>
      </c>
      <c r="B20" s="15">
        <v>12</v>
      </c>
      <c r="D20" s="4" t="s">
        <v>1495</v>
      </c>
      <c r="E20" s="15">
        <v>808</v>
      </c>
    </row>
    <row r="21" spans="1:5" x14ac:dyDescent="0.3">
      <c r="A21" s="4">
        <v>20</v>
      </c>
      <c r="B21" s="15">
        <v>12</v>
      </c>
    </row>
    <row r="22" spans="1:5" x14ac:dyDescent="0.3">
      <c r="A22" s="4">
        <v>21</v>
      </c>
      <c r="B22" s="15">
        <v>4</v>
      </c>
    </row>
    <row r="23" spans="1:5" x14ac:dyDescent="0.3">
      <c r="A23" s="4">
        <v>22</v>
      </c>
      <c r="B23" s="15">
        <v>15</v>
      </c>
    </row>
    <row r="24" spans="1:5" x14ac:dyDescent="0.3">
      <c r="A24" s="4">
        <v>23</v>
      </c>
      <c r="B24" s="15">
        <v>9</v>
      </c>
    </row>
    <row r="25" spans="1:5" x14ac:dyDescent="0.3">
      <c r="A25" s="4">
        <v>24</v>
      </c>
      <c r="B25" s="15">
        <v>7</v>
      </c>
    </row>
    <row r="26" spans="1:5" x14ac:dyDescent="0.3">
      <c r="A26" s="4">
        <v>25</v>
      </c>
      <c r="B26" s="15">
        <v>5</v>
      </c>
    </row>
    <row r="27" spans="1:5" x14ac:dyDescent="0.3">
      <c r="A27" s="4">
        <v>26</v>
      </c>
      <c r="B27" s="15">
        <v>7</v>
      </c>
    </row>
    <row r="28" spans="1:5" x14ac:dyDescent="0.3">
      <c r="A28" s="4">
        <v>27</v>
      </c>
      <c r="B28" s="15">
        <v>7</v>
      </c>
    </row>
    <row r="29" spans="1:5" x14ac:dyDescent="0.3">
      <c r="A29" s="4">
        <v>28</v>
      </c>
      <c r="B29" s="15">
        <v>12</v>
      </c>
    </row>
    <row r="30" spans="1:5" x14ac:dyDescent="0.3">
      <c r="A30" s="4">
        <v>29</v>
      </c>
      <c r="B30" s="15">
        <v>3</v>
      </c>
    </row>
    <row r="31" spans="1:5" x14ac:dyDescent="0.3">
      <c r="A31" s="4">
        <v>30</v>
      </c>
      <c r="B31" s="15">
        <v>8</v>
      </c>
    </row>
    <row r="32" spans="1:5" x14ac:dyDescent="0.3">
      <c r="A32" s="4">
        <v>31</v>
      </c>
      <c r="B32" s="15">
        <v>15</v>
      </c>
    </row>
    <row r="33" spans="1:2" x14ac:dyDescent="0.3">
      <c r="A33" s="4">
        <v>32</v>
      </c>
      <c r="B33" s="15">
        <v>6</v>
      </c>
    </row>
    <row r="34" spans="1:2" x14ac:dyDescent="0.3">
      <c r="A34" s="4">
        <v>33</v>
      </c>
      <c r="B34" s="15">
        <v>7</v>
      </c>
    </row>
    <row r="35" spans="1:2" x14ac:dyDescent="0.3">
      <c r="A35" s="4">
        <v>34</v>
      </c>
      <c r="B35" s="15">
        <v>8</v>
      </c>
    </row>
    <row r="36" spans="1:2" x14ac:dyDescent="0.3">
      <c r="A36" s="4">
        <v>35</v>
      </c>
      <c r="B36" s="15">
        <v>11</v>
      </c>
    </row>
    <row r="37" spans="1:2" x14ac:dyDescent="0.3">
      <c r="A37" s="4">
        <v>36</v>
      </c>
      <c r="B37" s="15">
        <v>13</v>
      </c>
    </row>
    <row r="38" spans="1:2" x14ac:dyDescent="0.3">
      <c r="A38" s="4">
        <v>37</v>
      </c>
      <c r="B38" s="15">
        <v>8</v>
      </c>
    </row>
    <row r="39" spans="1:2" x14ac:dyDescent="0.3">
      <c r="A39" s="4">
        <v>38</v>
      </c>
      <c r="B39" s="15">
        <v>10</v>
      </c>
    </row>
    <row r="40" spans="1:2" x14ac:dyDescent="0.3">
      <c r="A40" s="4">
        <v>39</v>
      </c>
      <c r="B40" s="15">
        <v>9</v>
      </c>
    </row>
    <row r="41" spans="1:2" x14ac:dyDescent="0.3">
      <c r="A41" s="4">
        <v>40</v>
      </c>
      <c r="B41" s="15">
        <v>11</v>
      </c>
    </row>
    <row r="42" spans="1:2" x14ac:dyDescent="0.3">
      <c r="A42" s="4">
        <v>41</v>
      </c>
      <c r="B42" s="15">
        <v>17</v>
      </c>
    </row>
    <row r="43" spans="1:2" x14ac:dyDescent="0.3">
      <c r="A43" s="4">
        <v>42</v>
      </c>
      <c r="B43" s="15">
        <v>6</v>
      </c>
    </row>
    <row r="44" spans="1:2" x14ac:dyDescent="0.3">
      <c r="A44" s="4">
        <v>43</v>
      </c>
      <c r="B44" s="15">
        <v>6</v>
      </c>
    </row>
    <row r="45" spans="1:2" x14ac:dyDescent="0.3">
      <c r="A45" s="4">
        <v>44</v>
      </c>
      <c r="B45" s="15">
        <v>15</v>
      </c>
    </row>
    <row r="46" spans="1:2" x14ac:dyDescent="0.3">
      <c r="A46" s="4">
        <v>45</v>
      </c>
      <c r="B46" s="15">
        <v>14</v>
      </c>
    </row>
    <row r="47" spans="1:2" x14ac:dyDescent="0.3">
      <c r="A47" s="4">
        <v>46</v>
      </c>
      <c r="B47" s="15">
        <v>11</v>
      </c>
    </row>
    <row r="48" spans="1:2" x14ac:dyDescent="0.3">
      <c r="A48" s="4">
        <v>47</v>
      </c>
      <c r="B48" s="15">
        <v>9</v>
      </c>
    </row>
    <row r="49" spans="1:2" x14ac:dyDescent="0.3">
      <c r="A49" s="4">
        <v>48</v>
      </c>
      <c r="B49" s="15">
        <v>12</v>
      </c>
    </row>
    <row r="50" spans="1:2" x14ac:dyDescent="0.3">
      <c r="A50" s="4">
        <v>49</v>
      </c>
      <c r="B50" s="15">
        <v>9</v>
      </c>
    </row>
    <row r="51" spans="1:2" x14ac:dyDescent="0.3">
      <c r="A51" s="4">
        <v>50</v>
      </c>
      <c r="B51" s="15">
        <v>8</v>
      </c>
    </row>
    <row r="52" spans="1:2" x14ac:dyDescent="0.3">
      <c r="A52" s="4">
        <v>51</v>
      </c>
      <c r="B52" s="15">
        <v>5</v>
      </c>
    </row>
    <row r="53" spans="1:2" x14ac:dyDescent="0.3">
      <c r="A53" s="4">
        <v>52</v>
      </c>
      <c r="B53" s="15">
        <v>12</v>
      </c>
    </row>
    <row r="54" spans="1:2" x14ac:dyDescent="0.3">
      <c r="A54" s="4">
        <v>53</v>
      </c>
      <c r="B54" s="15">
        <v>8</v>
      </c>
    </row>
    <row r="55" spans="1:2" x14ac:dyDescent="0.3">
      <c r="A55" s="4">
        <v>54</v>
      </c>
      <c r="B55" s="15">
        <v>12</v>
      </c>
    </row>
    <row r="56" spans="1:2" x14ac:dyDescent="0.3">
      <c r="A56" s="4">
        <v>55</v>
      </c>
      <c r="B56" s="15">
        <v>7</v>
      </c>
    </row>
    <row r="57" spans="1:2" x14ac:dyDescent="0.3">
      <c r="A57" s="4">
        <v>56</v>
      </c>
      <c r="B57" s="15">
        <v>7</v>
      </c>
    </row>
    <row r="58" spans="1:2" x14ac:dyDescent="0.3">
      <c r="A58" s="4">
        <v>57</v>
      </c>
      <c r="B58" s="15">
        <v>8</v>
      </c>
    </row>
    <row r="59" spans="1:2" x14ac:dyDescent="0.3">
      <c r="A59" s="4">
        <v>58</v>
      </c>
      <c r="B59" s="15">
        <v>9</v>
      </c>
    </row>
    <row r="60" spans="1:2" x14ac:dyDescent="0.3">
      <c r="A60" s="4">
        <v>59</v>
      </c>
      <c r="B60" s="15">
        <v>12</v>
      </c>
    </row>
    <row r="61" spans="1:2" x14ac:dyDescent="0.3">
      <c r="A61" s="4">
        <v>60</v>
      </c>
      <c r="B61" s="15">
        <v>9</v>
      </c>
    </row>
    <row r="62" spans="1:2" x14ac:dyDescent="0.3">
      <c r="A62" s="4">
        <v>61</v>
      </c>
      <c r="B62" s="15">
        <v>10</v>
      </c>
    </row>
    <row r="63" spans="1:2" x14ac:dyDescent="0.3">
      <c r="A63" s="4">
        <v>62</v>
      </c>
      <c r="B63" s="15">
        <v>5</v>
      </c>
    </row>
    <row r="64" spans="1:2" x14ac:dyDescent="0.3">
      <c r="A64" s="4">
        <v>63</v>
      </c>
      <c r="B64" s="15">
        <v>8</v>
      </c>
    </row>
    <row r="65" spans="1:2" x14ac:dyDescent="0.3">
      <c r="A65" s="4">
        <v>64</v>
      </c>
      <c r="B65" s="15">
        <v>6</v>
      </c>
    </row>
    <row r="66" spans="1:2" x14ac:dyDescent="0.3">
      <c r="A66" s="4">
        <v>65</v>
      </c>
      <c r="B66" s="15">
        <v>7</v>
      </c>
    </row>
    <row r="67" spans="1:2" x14ac:dyDescent="0.3">
      <c r="A67" s="4">
        <v>66</v>
      </c>
      <c r="B67" s="15">
        <v>11</v>
      </c>
    </row>
    <row r="68" spans="1:2" x14ac:dyDescent="0.3">
      <c r="A68" s="4">
        <v>67</v>
      </c>
      <c r="B68" s="15">
        <v>16</v>
      </c>
    </row>
    <row r="69" spans="1:2" x14ac:dyDescent="0.3">
      <c r="A69" s="4">
        <v>68</v>
      </c>
      <c r="B69" s="15">
        <v>7</v>
      </c>
    </row>
    <row r="70" spans="1:2" x14ac:dyDescent="0.3">
      <c r="A70" s="4">
        <v>69</v>
      </c>
      <c r="B70" s="15">
        <v>7</v>
      </c>
    </row>
    <row r="71" spans="1:2" x14ac:dyDescent="0.3">
      <c r="A71" s="4">
        <v>70</v>
      </c>
      <c r="B71" s="15">
        <v>7</v>
      </c>
    </row>
    <row r="72" spans="1:2" x14ac:dyDescent="0.3">
      <c r="A72" s="4">
        <v>71</v>
      </c>
      <c r="B72" s="15">
        <v>9</v>
      </c>
    </row>
    <row r="73" spans="1:2" x14ac:dyDescent="0.3">
      <c r="A73" s="4">
        <v>72</v>
      </c>
      <c r="B73" s="15">
        <v>7</v>
      </c>
    </row>
    <row r="74" spans="1:2" x14ac:dyDescent="0.3">
      <c r="A74" s="4">
        <v>73</v>
      </c>
      <c r="B74" s="15">
        <v>8</v>
      </c>
    </row>
    <row r="75" spans="1:2" x14ac:dyDescent="0.3">
      <c r="A75" s="4">
        <v>74</v>
      </c>
      <c r="B75" s="15">
        <v>8</v>
      </c>
    </row>
    <row r="76" spans="1:2" x14ac:dyDescent="0.3">
      <c r="A76" s="4">
        <v>75</v>
      </c>
      <c r="B76" s="15">
        <v>7</v>
      </c>
    </row>
    <row r="77" spans="1:2" x14ac:dyDescent="0.3">
      <c r="A77" s="4">
        <v>76</v>
      </c>
      <c r="B77" s="15">
        <v>6</v>
      </c>
    </row>
    <row r="78" spans="1:2" x14ac:dyDescent="0.3">
      <c r="A78" s="4">
        <v>77</v>
      </c>
      <c r="B78" s="15">
        <v>13</v>
      </c>
    </row>
    <row r="79" spans="1:2" x14ac:dyDescent="0.3">
      <c r="A79" s="4">
        <v>78</v>
      </c>
      <c r="B79" s="15">
        <v>8</v>
      </c>
    </row>
    <row r="80" spans="1:2" x14ac:dyDescent="0.3">
      <c r="A80" s="4">
        <v>79</v>
      </c>
      <c r="B80" s="15">
        <v>9</v>
      </c>
    </row>
    <row r="81" spans="1:2" x14ac:dyDescent="0.3">
      <c r="A81" s="4">
        <v>80</v>
      </c>
      <c r="B81" s="15">
        <v>12</v>
      </c>
    </row>
    <row r="82" spans="1:2" x14ac:dyDescent="0.3">
      <c r="A82" s="4">
        <v>81</v>
      </c>
      <c r="B82" s="15">
        <v>11</v>
      </c>
    </row>
    <row r="83" spans="1:2" x14ac:dyDescent="0.3">
      <c r="A83" s="4">
        <v>82</v>
      </c>
      <c r="B83" s="15">
        <v>9</v>
      </c>
    </row>
    <row r="84" spans="1:2" x14ac:dyDescent="0.3">
      <c r="A84" s="4">
        <v>83</v>
      </c>
      <c r="B84" s="15">
        <v>6</v>
      </c>
    </row>
    <row r="85" spans="1:2" x14ac:dyDescent="0.3">
      <c r="A85" s="4">
        <v>84</v>
      </c>
      <c r="B85" s="15">
        <v>11</v>
      </c>
    </row>
    <row r="86" spans="1:2" x14ac:dyDescent="0.3">
      <c r="A86" s="4">
        <v>85</v>
      </c>
      <c r="B86" s="15">
        <v>9</v>
      </c>
    </row>
    <row r="87" spans="1:2" x14ac:dyDescent="0.3">
      <c r="A87" s="4" t="s">
        <v>1495</v>
      </c>
      <c r="B87" s="15">
        <v>808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424A7-0820-4C30-94D8-FF8151011545}">
  <dimension ref="A1:Q9"/>
  <sheetViews>
    <sheetView workbookViewId="0"/>
  </sheetViews>
  <sheetFormatPr defaultRowHeight="14.4" x14ac:dyDescent="0.3"/>
  <cols>
    <col min="1" max="1" width="12.77734375" bestFit="1" customWidth="1"/>
    <col min="2" max="2" width="18.33203125" bestFit="1" customWidth="1"/>
    <col min="3" max="4" width="12.44140625" bestFit="1" customWidth="1"/>
    <col min="5" max="5" width="15.109375" bestFit="1" customWidth="1"/>
    <col min="6" max="6" width="18.6640625" bestFit="1" customWidth="1"/>
    <col min="7" max="7" width="15.33203125" bestFit="1" customWidth="1"/>
    <col min="8" max="8" width="16" bestFit="1" customWidth="1"/>
    <col min="9" max="9" width="13.44140625" bestFit="1" customWidth="1"/>
    <col min="10" max="10" width="11.21875" bestFit="1" customWidth="1"/>
    <col min="11" max="11" width="19.5546875" bestFit="1" customWidth="1"/>
    <col min="12" max="12" width="9.5546875" bestFit="1" customWidth="1"/>
    <col min="13" max="13" width="24.109375" bestFit="1" customWidth="1"/>
    <col min="14" max="14" width="30.44140625" bestFit="1" customWidth="1"/>
    <col min="15" max="15" width="23.109375" bestFit="1" customWidth="1"/>
    <col min="16" max="16" width="14.44140625" bestFit="1" customWidth="1"/>
    <col min="17" max="17" width="8.44140625" bestFit="1" customWidth="1"/>
  </cols>
  <sheetData>
    <row r="1" spans="1:17" x14ac:dyDescent="0.3">
      <c r="A1" t="s">
        <v>6</v>
      </c>
      <c r="B1" t="s">
        <v>7</v>
      </c>
      <c r="C1" t="s">
        <v>1461</v>
      </c>
      <c r="D1" t="s">
        <v>1462</v>
      </c>
      <c r="E1" t="s">
        <v>1463</v>
      </c>
      <c r="F1" t="s">
        <v>1464</v>
      </c>
      <c r="G1" t="s">
        <v>1465</v>
      </c>
      <c r="H1" t="s">
        <v>1322</v>
      </c>
      <c r="I1" t="s">
        <v>1466</v>
      </c>
      <c r="J1" t="s">
        <v>1467</v>
      </c>
      <c r="K1" t="s">
        <v>1468</v>
      </c>
      <c r="L1" t="s">
        <v>1469</v>
      </c>
      <c r="M1" t="s">
        <v>1470</v>
      </c>
      <c r="N1" t="s">
        <v>1471</v>
      </c>
      <c r="O1" t="s">
        <v>1472</v>
      </c>
      <c r="P1" t="s">
        <v>1473</v>
      </c>
      <c r="Q1" t="s">
        <v>1371</v>
      </c>
    </row>
    <row r="2" spans="1:17" x14ac:dyDescent="0.3">
      <c r="A2" t="s">
        <v>44</v>
      </c>
      <c r="B2" t="s">
        <v>45</v>
      </c>
      <c r="C2" t="s">
        <v>1474</v>
      </c>
      <c r="D2" t="s">
        <v>1474</v>
      </c>
      <c r="E2" t="s">
        <v>1475</v>
      </c>
      <c r="F2" t="s">
        <v>1476</v>
      </c>
      <c r="G2" s="1">
        <v>42106</v>
      </c>
      <c r="H2">
        <v>65</v>
      </c>
      <c r="I2">
        <v>250</v>
      </c>
      <c r="J2">
        <v>40</v>
      </c>
      <c r="K2" t="s">
        <v>71</v>
      </c>
      <c r="L2" t="s">
        <v>71</v>
      </c>
      <c r="M2">
        <v>12000</v>
      </c>
      <c r="N2">
        <v>12500000</v>
      </c>
      <c r="O2">
        <v>88</v>
      </c>
      <c r="P2" t="s">
        <v>1477</v>
      </c>
      <c r="Q2" t="s">
        <v>1333</v>
      </c>
    </row>
    <row r="3" spans="1:17" x14ac:dyDescent="0.3">
      <c r="A3" t="s">
        <v>103</v>
      </c>
      <c r="B3" t="s">
        <v>104</v>
      </c>
      <c r="C3" t="s">
        <v>1474</v>
      </c>
      <c r="D3" t="s">
        <v>1474</v>
      </c>
      <c r="E3" t="s">
        <v>1475</v>
      </c>
      <c r="F3" t="s">
        <v>1478</v>
      </c>
      <c r="G3" s="1">
        <v>42967</v>
      </c>
      <c r="H3">
        <v>48</v>
      </c>
      <c r="I3">
        <v>180</v>
      </c>
      <c r="J3">
        <v>28</v>
      </c>
      <c r="K3" t="s">
        <v>71</v>
      </c>
      <c r="L3" t="s">
        <v>71</v>
      </c>
      <c r="M3">
        <v>9000</v>
      </c>
      <c r="N3">
        <v>9200000</v>
      </c>
      <c r="O3">
        <v>84</v>
      </c>
      <c r="P3" t="s">
        <v>1477</v>
      </c>
      <c r="Q3" t="s">
        <v>1333</v>
      </c>
    </row>
    <row r="4" spans="1:17" x14ac:dyDescent="0.3">
      <c r="A4" t="s">
        <v>55</v>
      </c>
      <c r="B4" t="s">
        <v>56</v>
      </c>
      <c r="C4" t="s">
        <v>1479</v>
      </c>
      <c r="D4" t="s">
        <v>1479</v>
      </c>
      <c r="E4" t="s">
        <v>1475</v>
      </c>
      <c r="F4" t="s">
        <v>1480</v>
      </c>
      <c r="G4" s="1">
        <v>43146</v>
      </c>
      <c r="H4">
        <v>52</v>
      </c>
      <c r="I4">
        <v>200</v>
      </c>
      <c r="J4">
        <v>30</v>
      </c>
      <c r="K4" t="s">
        <v>71</v>
      </c>
      <c r="L4" t="s">
        <v>71</v>
      </c>
      <c r="M4">
        <v>9800</v>
      </c>
      <c r="N4">
        <v>9800000</v>
      </c>
      <c r="O4">
        <v>86</v>
      </c>
      <c r="P4" t="s">
        <v>1477</v>
      </c>
      <c r="Q4" t="s">
        <v>1333</v>
      </c>
    </row>
    <row r="5" spans="1:17" x14ac:dyDescent="0.3">
      <c r="A5" t="s">
        <v>74</v>
      </c>
      <c r="B5" t="s">
        <v>75</v>
      </c>
      <c r="C5" t="s">
        <v>1481</v>
      </c>
      <c r="D5" t="s">
        <v>1474</v>
      </c>
      <c r="E5" t="s">
        <v>1482</v>
      </c>
      <c r="F5" t="s">
        <v>1483</v>
      </c>
      <c r="G5" s="1">
        <v>43626</v>
      </c>
      <c r="H5">
        <v>35</v>
      </c>
      <c r="I5">
        <v>140</v>
      </c>
      <c r="J5">
        <v>18</v>
      </c>
      <c r="K5" t="s">
        <v>71</v>
      </c>
      <c r="L5" t="s">
        <v>1484</v>
      </c>
      <c r="M5">
        <v>6200</v>
      </c>
      <c r="N5">
        <v>6100000</v>
      </c>
      <c r="O5">
        <v>79</v>
      </c>
      <c r="P5" t="s">
        <v>1485</v>
      </c>
      <c r="Q5" t="s">
        <v>1333</v>
      </c>
    </row>
    <row r="6" spans="1:17" x14ac:dyDescent="0.3">
      <c r="A6" t="s">
        <v>63</v>
      </c>
      <c r="B6" t="s">
        <v>64</v>
      </c>
      <c r="C6" t="s">
        <v>1486</v>
      </c>
      <c r="D6" t="s">
        <v>1486</v>
      </c>
      <c r="E6" t="s">
        <v>1475</v>
      </c>
      <c r="F6" t="s">
        <v>1487</v>
      </c>
      <c r="G6" s="1">
        <v>42692</v>
      </c>
      <c r="H6">
        <v>46</v>
      </c>
      <c r="I6">
        <v>175</v>
      </c>
      <c r="J6">
        <v>24</v>
      </c>
      <c r="K6" t="s">
        <v>71</v>
      </c>
      <c r="L6" t="s">
        <v>71</v>
      </c>
      <c r="M6">
        <v>8500</v>
      </c>
      <c r="N6">
        <v>8700000</v>
      </c>
      <c r="O6">
        <v>82</v>
      </c>
      <c r="P6" t="s">
        <v>1477</v>
      </c>
      <c r="Q6" t="s">
        <v>1333</v>
      </c>
    </row>
    <row r="7" spans="1:17" x14ac:dyDescent="0.3">
      <c r="A7" t="s">
        <v>83</v>
      </c>
      <c r="B7" t="s">
        <v>84</v>
      </c>
      <c r="C7" t="s">
        <v>1488</v>
      </c>
      <c r="D7" t="s">
        <v>1488</v>
      </c>
      <c r="E7" t="s">
        <v>1489</v>
      </c>
      <c r="F7" t="s">
        <v>1490</v>
      </c>
      <c r="G7" s="1">
        <v>41887</v>
      </c>
      <c r="H7">
        <v>72</v>
      </c>
      <c r="I7">
        <v>300</v>
      </c>
      <c r="J7">
        <v>50</v>
      </c>
      <c r="K7" t="s">
        <v>71</v>
      </c>
      <c r="L7" t="s">
        <v>71</v>
      </c>
      <c r="M7">
        <v>13500</v>
      </c>
      <c r="N7">
        <v>14800000</v>
      </c>
      <c r="O7">
        <v>91</v>
      </c>
      <c r="P7" t="s">
        <v>1477</v>
      </c>
      <c r="Q7" t="s">
        <v>1333</v>
      </c>
    </row>
    <row r="8" spans="1:17" x14ac:dyDescent="0.3">
      <c r="A8" t="s">
        <v>117</v>
      </c>
      <c r="B8" t="s">
        <v>118</v>
      </c>
      <c r="C8" t="s">
        <v>1491</v>
      </c>
      <c r="D8" t="s">
        <v>1491</v>
      </c>
      <c r="E8" t="s">
        <v>1489</v>
      </c>
      <c r="F8" t="s">
        <v>1492</v>
      </c>
      <c r="G8" s="1">
        <v>41609</v>
      </c>
      <c r="H8">
        <v>78</v>
      </c>
      <c r="I8">
        <v>320</v>
      </c>
      <c r="J8">
        <v>55</v>
      </c>
      <c r="K8" t="s">
        <v>71</v>
      </c>
      <c r="L8" t="s">
        <v>71</v>
      </c>
      <c r="M8">
        <v>14500</v>
      </c>
      <c r="N8">
        <v>16200000</v>
      </c>
      <c r="O8">
        <v>93</v>
      </c>
      <c r="P8" t="s">
        <v>1477</v>
      </c>
      <c r="Q8" t="s">
        <v>1333</v>
      </c>
    </row>
    <row r="9" spans="1:17" x14ac:dyDescent="0.3">
      <c r="A9" t="s">
        <v>29</v>
      </c>
      <c r="B9" t="s">
        <v>30</v>
      </c>
      <c r="C9" t="s">
        <v>1493</v>
      </c>
      <c r="D9" t="s">
        <v>1493</v>
      </c>
      <c r="E9" t="s">
        <v>1475</v>
      </c>
      <c r="F9" t="s">
        <v>1494</v>
      </c>
      <c r="G9" s="1">
        <v>42816</v>
      </c>
      <c r="H9">
        <v>50</v>
      </c>
      <c r="I9">
        <v>210</v>
      </c>
      <c r="J9">
        <v>32</v>
      </c>
      <c r="K9" t="s">
        <v>71</v>
      </c>
      <c r="L9" t="s">
        <v>71</v>
      </c>
      <c r="M9">
        <v>10200</v>
      </c>
      <c r="N9">
        <v>10100000</v>
      </c>
      <c r="O9">
        <v>85</v>
      </c>
      <c r="P9" t="s">
        <v>1477</v>
      </c>
      <c r="Q9" t="s">
        <v>1333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5651D-C421-457F-B14B-3BAD688110E7}">
  <dimension ref="A1:H13"/>
  <sheetViews>
    <sheetView workbookViewId="0"/>
  </sheetViews>
  <sheetFormatPr defaultRowHeight="14.4" x14ac:dyDescent="0.3"/>
  <cols>
    <col min="1" max="1" width="12.33203125" bestFit="1" customWidth="1"/>
    <col min="2" max="2" width="16.109375" bestFit="1" customWidth="1"/>
    <col min="3" max="3" width="14.44140625" bestFit="1" customWidth="1"/>
    <col min="4" max="4" width="10.44140625" bestFit="1" customWidth="1"/>
    <col min="5" max="5" width="14.6640625" bestFit="1" customWidth="1"/>
    <col min="6" max="6" width="19.6640625" bestFit="1" customWidth="1"/>
    <col min="7" max="7" width="25.5546875" bestFit="1" customWidth="1"/>
    <col min="8" max="8" width="19.88671875" bestFit="1" customWidth="1"/>
  </cols>
  <sheetData>
    <row r="1" spans="1:8" x14ac:dyDescent="0.3">
      <c r="A1" t="s">
        <v>1416</v>
      </c>
      <c r="B1" t="s">
        <v>1417</v>
      </c>
      <c r="C1" t="s">
        <v>1418</v>
      </c>
      <c r="D1" t="s">
        <v>1419</v>
      </c>
      <c r="E1" t="s">
        <v>1420</v>
      </c>
      <c r="F1" t="s">
        <v>1421</v>
      </c>
      <c r="G1" t="s">
        <v>1422</v>
      </c>
      <c r="H1" t="s">
        <v>1423</v>
      </c>
    </row>
    <row r="2" spans="1:8" x14ac:dyDescent="0.3">
      <c r="A2" t="s">
        <v>1424</v>
      </c>
      <c r="B2" t="s">
        <v>1425</v>
      </c>
      <c r="C2" s="1">
        <v>45658</v>
      </c>
      <c r="D2" t="s">
        <v>43</v>
      </c>
      <c r="E2" t="s">
        <v>1426</v>
      </c>
      <c r="F2" t="s">
        <v>1427</v>
      </c>
      <c r="G2" t="s">
        <v>1349</v>
      </c>
      <c r="H2" t="s">
        <v>1428</v>
      </c>
    </row>
    <row r="3" spans="1:8" x14ac:dyDescent="0.3">
      <c r="A3" t="s">
        <v>1429</v>
      </c>
      <c r="B3" t="s">
        <v>1430</v>
      </c>
      <c r="C3" s="1">
        <v>45671</v>
      </c>
      <c r="D3" t="s">
        <v>82</v>
      </c>
      <c r="E3" t="s">
        <v>1431</v>
      </c>
      <c r="F3" t="s">
        <v>1427</v>
      </c>
      <c r="G3" t="s">
        <v>1349</v>
      </c>
      <c r="H3" t="s">
        <v>1432</v>
      </c>
    </row>
    <row r="4" spans="1:8" x14ac:dyDescent="0.3">
      <c r="A4" t="s">
        <v>1433</v>
      </c>
      <c r="B4" t="s">
        <v>1434</v>
      </c>
      <c r="C4" s="1">
        <v>45683</v>
      </c>
      <c r="D4" t="s">
        <v>54</v>
      </c>
      <c r="E4" t="s">
        <v>1426</v>
      </c>
      <c r="F4" t="s">
        <v>1427</v>
      </c>
      <c r="G4" t="s">
        <v>1349</v>
      </c>
      <c r="H4" t="s">
        <v>1435</v>
      </c>
    </row>
    <row r="5" spans="1:8" x14ac:dyDescent="0.3">
      <c r="A5" t="s">
        <v>1436</v>
      </c>
      <c r="B5" t="s">
        <v>1437</v>
      </c>
      <c r="C5" s="1">
        <v>45714</v>
      </c>
      <c r="D5" t="s">
        <v>43</v>
      </c>
      <c r="E5" t="s">
        <v>1431</v>
      </c>
      <c r="F5" t="s">
        <v>1438</v>
      </c>
      <c r="G5" t="s">
        <v>1342</v>
      </c>
      <c r="H5" t="s">
        <v>1439</v>
      </c>
    </row>
    <row r="6" spans="1:8" x14ac:dyDescent="0.3">
      <c r="A6" t="s">
        <v>1440</v>
      </c>
      <c r="B6" t="s">
        <v>1441</v>
      </c>
      <c r="C6" s="1">
        <v>45761</v>
      </c>
      <c r="D6" t="s">
        <v>155</v>
      </c>
      <c r="E6" t="s">
        <v>1431</v>
      </c>
      <c r="F6" t="s">
        <v>1427</v>
      </c>
      <c r="G6" t="s">
        <v>1349</v>
      </c>
      <c r="H6" t="s">
        <v>1442</v>
      </c>
    </row>
    <row r="7" spans="1:8" x14ac:dyDescent="0.3">
      <c r="A7" t="s">
        <v>1443</v>
      </c>
      <c r="B7" t="s">
        <v>1444</v>
      </c>
      <c r="C7" s="1">
        <v>45765</v>
      </c>
      <c r="D7" t="s">
        <v>28</v>
      </c>
      <c r="E7" t="s">
        <v>1445</v>
      </c>
      <c r="F7" t="s">
        <v>1438</v>
      </c>
      <c r="G7" t="s">
        <v>1342</v>
      </c>
      <c r="H7" t="s">
        <v>1446</v>
      </c>
    </row>
    <row r="8" spans="1:8" x14ac:dyDescent="0.3">
      <c r="A8" t="s">
        <v>1447</v>
      </c>
      <c r="B8" t="s">
        <v>1448</v>
      </c>
      <c r="C8" s="1">
        <v>45778</v>
      </c>
      <c r="D8" t="s">
        <v>102</v>
      </c>
      <c r="E8" t="s">
        <v>1426</v>
      </c>
      <c r="F8" t="s">
        <v>1427</v>
      </c>
      <c r="G8" t="s">
        <v>1349</v>
      </c>
      <c r="H8" t="s">
        <v>1435</v>
      </c>
    </row>
    <row r="9" spans="1:8" x14ac:dyDescent="0.3">
      <c r="A9" t="s">
        <v>1449</v>
      </c>
      <c r="B9" t="s">
        <v>1450</v>
      </c>
      <c r="C9" s="1">
        <v>45815</v>
      </c>
      <c r="D9" t="s">
        <v>110</v>
      </c>
      <c r="E9" t="s">
        <v>1445</v>
      </c>
      <c r="F9" t="s">
        <v>1438</v>
      </c>
      <c r="G9" t="s">
        <v>1342</v>
      </c>
      <c r="H9" t="s">
        <v>1451</v>
      </c>
    </row>
    <row r="10" spans="1:8" x14ac:dyDescent="0.3">
      <c r="A10" t="s">
        <v>1452</v>
      </c>
      <c r="B10" t="s">
        <v>1453</v>
      </c>
      <c r="C10" s="1">
        <v>45884</v>
      </c>
      <c r="D10" t="s">
        <v>28</v>
      </c>
      <c r="E10" t="s">
        <v>1426</v>
      </c>
      <c r="F10" t="s">
        <v>1427</v>
      </c>
      <c r="G10" t="s">
        <v>1349</v>
      </c>
      <c r="H10" t="s">
        <v>1435</v>
      </c>
    </row>
    <row r="11" spans="1:8" x14ac:dyDescent="0.3">
      <c r="A11" t="s">
        <v>1454</v>
      </c>
      <c r="B11" t="s">
        <v>1455</v>
      </c>
      <c r="C11" s="1">
        <v>45932</v>
      </c>
      <c r="D11" t="s">
        <v>102</v>
      </c>
      <c r="E11" t="s">
        <v>1426</v>
      </c>
      <c r="F11" t="s">
        <v>1427</v>
      </c>
      <c r="G11" t="s">
        <v>1349</v>
      </c>
      <c r="H11" t="s">
        <v>1435</v>
      </c>
    </row>
    <row r="12" spans="1:8" x14ac:dyDescent="0.3">
      <c r="A12" t="s">
        <v>1456</v>
      </c>
      <c r="B12" t="s">
        <v>1457</v>
      </c>
      <c r="C12" s="1">
        <v>45950</v>
      </c>
      <c r="D12" t="s">
        <v>155</v>
      </c>
      <c r="E12" t="s">
        <v>1431</v>
      </c>
      <c r="F12" t="s">
        <v>1427</v>
      </c>
      <c r="G12" t="s">
        <v>1458</v>
      </c>
      <c r="H12" t="s">
        <v>1432</v>
      </c>
    </row>
    <row r="13" spans="1:8" x14ac:dyDescent="0.3">
      <c r="A13" t="s">
        <v>1459</v>
      </c>
      <c r="B13" t="s">
        <v>1460</v>
      </c>
      <c r="C13" s="1">
        <v>46016</v>
      </c>
      <c r="D13" t="s">
        <v>102</v>
      </c>
      <c r="E13" t="s">
        <v>1445</v>
      </c>
      <c r="F13" t="s">
        <v>1427</v>
      </c>
      <c r="G13" t="s">
        <v>1349</v>
      </c>
      <c r="H13" t="s">
        <v>1435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56724-D871-49F6-A280-61788690A4F8}">
  <dimension ref="A1:N41"/>
  <sheetViews>
    <sheetView topLeftCell="A13" workbookViewId="0"/>
  </sheetViews>
  <sheetFormatPr defaultRowHeight="14.4" x14ac:dyDescent="0.3"/>
  <cols>
    <col min="1" max="1" width="11.6640625" bestFit="1" customWidth="1"/>
    <col min="2" max="2" width="14.88671875" bestFit="1" customWidth="1"/>
    <col min="3" max="3" width="15.33203125" bestFit="1" customWidth="1"/>
    <col min="4" max="4" width="17.33203125" bestFit="1" customWidth="1"/>
    <col min="5" max="5" width="13.88671875" bestFit="1" customWidth="1"/>
    <col min="6" max="6" width="17.88671875" bestFit="1" customWidth="1"/>
    <col min="7" max="7" width="22" bestFit="1" customWidth="1"/>
    <col min="8" max="8" width="12.77734375" bestFit="1" customWidth="1"/>
    <col min="9" max="9" width="18.33203125" bestFit="1" customWidth="1"/>
    <col min="10" max="10" width="12.44140625" bestFit="1" customWidth="1"/>
    <col min="11" max="11" width="9.5546875" customWidth="1"/>
    <col min="12" max="12" width="28" bestFit="1" customWidth="1"/>
    <col min="13" max="13" width="15.6640625" bestFit="1" customWidth="1"/>
    <col min="14" max="14" width="8.44140625" bestFit="1" customWidth="1"/>
  </cols>
  <sheetData>
    <row r="1" spans="1:14" x14ac:dyDescent="0.3">
      <c r="A1" t="s">
        <v>13</v>
      </c>
      <c r="B1" t="s">
        <v>14</v>
      </c>
      <c r="C1" t="s">
        <v>12</v>
      </c>
      <c r="D1" t="s">
        <v>1363</v>
      </c>
      <c r="E1" t="s">
        <v>1364</v>
      </c>
      <c r="F1" t="s">
        <v>1365</v>
      </c>
      <c r="G1" t="s">
        <v>1366</v>
      </c>
      <c r="H1" t="s">
        <v>6</v>
      </c>
      <c r="I1" t="s">
        <v>7</v>
      </c>
      <c r="J1" t="s">
        <v>1367</v>
      </c>
      <c r="K1" t="s">
        <v>1368</v>
      </c>
      <c r="L1" t="s">
        <v>1369</v>
      </c>
      <c r="M1" t="s">
        <v>1370</v>
      </c>
      <c r="N1" t="s">
        <v>1371</v>
      </c>
    </row>
    <row r="2" spans="1:14" x14ac:dyDescent="0.3">
      <c r="A2" t="s">
        <v>93</v>
      </c>
      <c r="B2" t="s">
        <v>1330</v>
      </c>
      <c r="C2" t="s">
        <v>92</v>
      </c>
      <c r="D2" t="s">
        <v>1372</v>
      </c>
      <c r="E2" t="s">
        <v>1373</v>
      </c>
      <c r="F2">
        <v>5</v>
      </c>
      <c r="G2">
        <v>1200</v>
      </c>
      <c r="H2" t="s">
        <v>44</v>
      </c>
      <c r="I2" t="s">
        <v>45</v>
      </c>
      <c r="J2" t="s">
        <v>1374</v>
      </c>
      <c r="K2" t="s">
        <v>1375</v>
      </c>
      <c r="L2">
        <v>25</v>
      </c>
      <c r="M2">
        <v>19</v>
      </c>
      <c r="N2" t="s">
        <v>1333</v>
      </c>
    </row>
    <row r="3" spans="1:14" x14ac:dyDescent="0.3">
      <c r="A3" t="s">
        <v>50</v>
      </c>
      <c r="B3" t="s">
        <v>1335</v>
      </c>
      <c r="C3" t="s">
        <v>49</v>
      </c>
      <c r="D3" t="s">
        <v>1376</v>
      </c>
      <c r="E3" t="s">
        <v>1373</v>
      </c>
      <c r="F3">
        <v>7</v>
      </c>
      <c r="G3">
        <v>1000</v>
      </c>
      <c r="H3" t="s">
        <v>103</v>
      </c>
      <c r="I3" t="s">
        <v>104</v>
      </c>
      <c r="J3" t="s">
        <v>1374</v>
      </c>
      <c r="K3" t="s">
        <v>1377</v>
      </c>
      <c r="L3">
        <v>20</v>
      </c>
      <c r="M3">
        <v>24</v>
      </c>
      <c r="N3" t="s">
        <v>1333</v>
      </c>
    </row>
    <row r="4" spans="1:14" x14ac:dyDescent="0.3">
      <c r="A4" t="s">
        <v>308</v>
      </c>
      <c r="B4" t="s">
        <v>1338</v>
      </c>
      <c r="C4" t="s">
        <v>59</v>
      </c>
      <c r="D4" t="s">
        <v>1378</v>
      </c>
      <c r="E4" t="s">
        <v>1373</v>
      </c>
      <c r="F4">
        <v>9</v>
      </c>
      <c r="G4">
        <v>500</v>
      </c>
      <c r="H4" t="s">
        <v>55</v>
      </c>
      <c r="I4" t="s">
        <v>56</v>
      </c>
      <c r="J4" t="s">
        <v>1374</v>
      </c>
      <c r="K4" t="s">
        <v>1375</v>
      </c>
      <c r="L4">
        <v>15</v>
      </c>
      <c r="M4">
        <v>32</v>
      </c>
      <c r="N4" t="s">
        <v>1333</v>
      </c>
    </row>
    <row r="5" spans="1:14" x14ac:dyDescent="0.3">
      <c r="A5" t="s">
        <v>144</v>
      </c>
      <c r="B5" t="s">
        <v>1341</v>
      </c>
      <c r="C5" t="s">
        <v>131</v>
      </c>
      <c r="D5" t="s">
        <v>1379</v>
      </c>
      <c r="E5" t="s">
        <v>1373</v>
      </c>
      <c r="F5">
        <v>11</v>
      </c>
      <c r="G5">
        <v>600</v>
      </c>
      <c r="H5" t="s">
        <v>74</v>
      </c>
      <c r="I5" t="s">
        <v>75</v>
      </c>
      <c r="J5" t="s">
        <v>1374</v>
      </c>
      <c r="K5" t="s">
        <v>1377</v>
      </c>
      <c r="L5">
        <v>18</v>
      </c>
      <c r="M5">
        <v>26</v>
      </c>
      <c r="N5" t="s">
        <v>1333</v>
      </c>
    </row>
    <row r="6" spans="1:14" x14ac:dyDescent="0.3">
      <c r="A6" t="s">
        <v>466</v>
      </c>
      <c r="B6" t="s">
        <v>1345</v>
      </c>
      <c r="C6" t="s">
        <v>77</v>
      </c>
      <c r="D6" t="s">
        <v>1380</v>
      </c>
      <c r="E6" t="s">
        <v>1373</v>
      </c>
      <c r="F6">
        <v>13</v>
      </c>
      <c r="G6">
        <v>1300</v>
      </c>
      <c r="H6" t="s">
        <v>63</v>
      </c>
      <c r="I6" t="s">
        <v>64</v>
      </c>
      <c r="J6" t="s">
        <v>1374</v>
      </c>
      <c r="K6" t="s">
        <v>1375</v>
      </c>
      <c r="L6">
        <v>30</v>
      </c>
      <c r="M6">
        <v>16</v>
      </c>
      <c r="N6" t="s">
        <v>1333</v>
      </c>
    </row>
    <row r="7" spans="1:14" x14ac:dyDescent="0.3">
      <c r="A7" t="s">
        <v>114</v>
      </c>
      <c r="B7" t="s">
        <v>1348</v>
      </c>
      <c r="C7" t="s">
        <v>113</v>
      </c>
      <c r="D7" t="s">
        <v>1381</v>
      </c>
      <c r="E7" t="s">
        <v>1373</v>
      </c>
      <c r="F7">
        <v>15</v>
      </c>
      <c r="G7">
        <v>700</v>
      </c>
      <c r="H7" t="s">
        <v>83</v>
      </c>
      <c r="I7" t="s">
        <v>84</v>
      </c>
      <c r="J7" t="s">
        <v>1374</v>
      </c>
      <c r="K7" t="s">
        <v>1377</v>
      </c>
      <c r="L7">
        <v>12</v>
      </c>
      <c r="M7">
        <v>40</v>
      </c>
      <c r="N7" t="s">
        <v>1333</v>
      </c>
    </row>
    <row r="8" spans="1:14" x14ac:dyDescent="0.3">
      <c r="A8" t="s">
        <v>193</v>
      </c>
      <c r="B8" t="s">
        <v>1352</v>
      </c>
      <c r="C8" t="s">
        <v>120</v>
      </c>
      <c r="D8" t="s">
        <v>1382</v>
      </c>
      <c r="E8" t="s">
        <v>1373</v>
      </c>
      <c r="F8">
        <v>17</v>
      </c>
      <c r="G8">
        <v>900</v>
      </c>
      <c r="H8" t="s">
        <v>117</v>
      </c>
      <c r="I8" t="s">
        <v>118</v>
      </c>
      <c r="J8" t="s">
        <v>1374</v>
      </c>
      <c r="K8" t="s">
        <v>1375</v>
      </c>
      <c r="L8">
        <v>20</v>
      </c>
      <c r="M8">
        <v>24</v>
      </c>
      <c r="N8" t="s">
        <v>1333</v>
      </c>
    </row>
    <row r="9" spans="1:14" x14ac:dyDescent="0.3">
      <c r="A9" t="s">
        <v>184</v>
      </c>
      <c r="B9" t="s">
        <v>1355</v>
      </c>
      <c r="C9" t="s">
        <v>183</v>
      </c>
      <c r="D9" t="s">
        <v>1383</v>
      </c>
      <c r="E9" t="s">
        <v>1373</v>
      </c>
      <c r="F9">
        <v>19</v>
      </c>
      <c r="G9">
        <v>650</v>
      </c>
      <c r="H9" t="s">
        <v>29</v>
      </c>
      <c r="I9" t="s">
        <v>30</v>
      </c>
      <c r="J9" t="s">
        <v>1374</v>
      </c>
      <c r="K9" t="s">
        <v>1377</v>
      </c>
      <c r="L9">
        <v>15</v>
      </c>
      <c r="M9">
        <v>32</v>
      </c>
      <c r="N9" t="s">
        <v>1333</v>
      </c>
    </row>
    <row r="10" spans="1:14" x14ac:dyDescent="0.3">
      <c r="A10" t="s">
        <v>148</v>
      </c>
      <c r="B10" t="s">
        <v>1358</v>
      </c>
      <c r="C10" t="s">
        <v>34</v>
      </c>
      <c r="D10" t="s">
        <v>1384</v>
      </c>
      <c r="E10" t="s">
        <v>1373</v>
      </c>
      <c r="F10">
        <v>21</v>
      </c>
      <c r="G10">
        <v>700</v>
      </c>
      <c r="H10" t="s">
        <v>44</v>
      </c>
      <c r="I10" t="s">
        <v>45</v>
      </c>
      <c r="J10" t="s">
        <v>1374</v>
      </c>
      <c r="K10" t="s">
        <v>1375</v>
      </c>
      <c r="L10">
        <v>15</v>
      </c>
      <c r="M10">
        <v>32</v>
      </c>
      <c r="N10" t="s">
        <v>1333</v>
      </c>
    </row>
    <row r="11" spans="1:14" x14ac:dyDescent="0.3">
      <c r="A11" t="s">
        <v>68</v>
      </c>
      <c r="B11" t="s">
        <v>1361</v>
      </c>
      <c r="C11" t="s">
        <v>67</v>
      </c>
      <c r="D11" t="s">
        <v>1385</v>
      </c>
      <c r="E11" t="s">
        <v>1373</v>
      </c>
      <c r="F11">
        <v>23</v>
      </c>
      <c r="G11">
        <v>800</v>
      </c>
      <c r="H11" t="s">
        <v>103</v>
      </c>
      <c r="I11" t="s">
        <v>104</v>
      </c>
      <c r="J11" t="s">
        <v>1374</v>
      </c>
      <c r="K11" t="s">
        <v>1377</v>
      </c>
      <c r="L11">
        <v>10</v>
      </c>
      <c r="M11">
        <v>48</v>
      </c>
      <c r="N11" t="s">
        <v>1333</v>
      </c>
    </row>
    <row r="12" spans="1:14" x14ac:dyDescent="0.3">
      <c r="A12" t="s">
        <v>256</v>
      </c>
      <c r="B12" t="s">
        <v>1386</v>
      </c>
      <c r="C12" t="s">
        <v>92</v>
      </c>
      <c r="D12" t="s">
        <v>1372</v>
      </c>
      <c r="E12" t="s">
        <v>1373</v>
      </c>
      <c r="F12">
        <v>3</v>
      </c>
      <c r="G12">
        <v>1200</v>
      </c>
      <c r="H12" t="s">
        <v>55</v>
      </c>
      <c r="I12" t="s">
        <v>56</v>
      </c>
      <c r="J12" t="s">
        <v>1374</v>
      </c>
      <c r="K12" t="s">
        <v>1375</v>
      </c>
      <c r="L12">
        <v>25</v>
      </c>
      <c r="M12">
        <v>19</v>
      </c>
      <c r="N12" t="s">
        <v>1333</v>
      </c>
    </row>
    <row r="13" spans="1:14" x14ac:dyDescent="0.3">
      <c r="A13" t="s">
        <v>106</v>
      </c>
      <c r="B13" t="s">
        <v>1387</v>
      </c>
      <c r="C13" t="s">
        <v>49</v>
      </c>
      <c r="D13" t="s">
        <v>1376</v>
      </c>
      <c r="E13" t="s">
        <v>1373</v>
      </c>
      <c r="F13">
        <v>5</v>
      </c>
      <c r="G13">
        <v>1000</v>
      </c>
      <c r="H13" t="s">
        <v>74</v>
      </c>
      <c r="I13" t="s">
        <v>75</v>
      </c>
      <c r="J13" t="s">
        <v>1374</v>
      </c>
      <c r="K13" t="s">
        <v>1377</v>
      </c>
      <c r="L13">
        <v>20</v>
      </c>
      <c r="M13">
        <v>24</v>
      </c>
      <c r="N13" t="s">
        <v>1333</v>
      </c>
    </row>
    <row r="14" spans="1:14" x14ac:dyDescent="0.3">
      <c r="A14" t="s">
        <v>167</v>
      </c>
      <c r="B14" t="s">
        <v>1388</v>
      </c>
      <c r="C14" t="s">
        <v>59</v>
      </c>
      <c r="D14" t="s">
        <v>1378</v>
      </c>
      <c r="E14" t="s">
        <v>1373</v>
      </c>
      <c r="F14">
        <v>7</v>
      </c>
      <c r="G14">
        <v>500</v>
      </c>
      <c r="H14" t="s">
        <v>63</v>
      </c>
      <c r="I14" t="s">
        <v>64</v>
      </c>
      <c r="J14" t="s">
        <v>1374</v>
      </c>
      <c r="K14" t="s">
        <v>1375</v>
      </c>
      <c r="L14">
        <v>15</v>
      </c>
      <c r="M14">
        <v>32</v>
      </c>
      <c r="N14" t="s">
        <v>1333</v>
      </c>
    </row>
    <row r="15" spans="1:14" x14ac:dyDescent="0.3">
      <c r="A15" t="s">
        <v>283</v>
      </c>
      <c r="B15" t="s">
        <v>1389</v>
      </c>
      <c r="C15" t="s">
        <v>131</v>
      </c>
      <c r="D15" t="s">
        <v>1379</v>
      </c>
      <c r="E15" t="s">
        <v>1373</v>
      </c>
      <c r="F15">
        <v>9</v>
      </c>
      <c r="G15">
        <v>600</v>
      </c>
      <c r="H15" t="s">
        <v>83</v>
      </c>
      <c r="I15" t="s">
        <v>84</v>
      </c>
      <c r="J15" t="s">
        <v>1374</v>
      </c>
      <c r="K15" t="s">
        <v>1377</v>
      </c>
      <c r="L15">
        <v>18</v>
      </c>
      <c r="M15">
        <v>26</v>
      </c>
      <c r="N15" t="s">
        <v>1333</v>
      </c>
    </row>
    <row r="16" spans="1:14" x14ac:dyDescent="0.3">
      <c r="A16" t="s">
        <v>127</v>
      </c>
      <c r="B16" t="s">
        <v>1390</v>
      </c>
      <c r="C16" t="s">
        <v>77</v>
      </c>
      <c r="D16" t="s">
        <v>1380</v>
      </c>
      <c r="E16" t="s">
        <v>1373</v>
      </c>
      <c r="F16">
        <v>11</v>
      </c>
      <c r="G16">
        <v>1300</v>
      </c>
      <c r="H16" t="s">
        <v>117</v>
      </c>
      <c r="I16" t="s">
        <v>118</v>
      </c>
      <c r="J16" t="s">
        <v>1374</v>
      </c>
      <c r="K16" t="s">
        <v>1375</v>
      </c>
      <c r="L16">
        <v>30</v>
      </c>
      <c r="M16">
        <v>16</v>
      </c>
      <c r="N16" t="s">
        <v>1333</v>
      </c>
    </row>
    <row r="17" spans="1:14" x14ac:dyDescent="0.3">
      <c r="A17" t="s">
        <v>227</v>
      </c>
      <c r="B17" t="s">
        <v>1391</v>
      </c>
      <c r="C17" t="s">
        <v>113</v>
      </c>
      <c r="D17" t="s">
        <v>1381</v>
      </c>
      <c r="E17" t="s">
        <v>1373</v>
      </c>
      <c r="F17">
        <v>13</v>
      </c>
      <c r="G17">
        <v>700</v>
      </c>
      <c r="H17" t="s">
        <v>29</v>
      </c>
      <c r="I17" t="s">
        <v>30</v>
      </c>
      <c r="J17" t="s">
        <v>1374</v>
      </c>
      <c r="K17" t="s">
        <v>1377</v>
      </c>
      <c r="L17">
        <v>12</v>
      </c>
      <c r="M17">
        <v>40</v>
      </c>
      <c r="N17" t="s">
        <v>1333</v>
      </c>
    </row>
    <row r="18" spans="1:14" x14ac:dyDescent="0.3">
      <c r="A18" t="s">
        <v>175</v>
      </c>
      <c r="B18" t="s">
        <v>1392</v>
      </c>
      <c r="C18" t="s">
        <v>120</v>
      </c>
      <c r="D18" t="s">
        <v>1382</v>
      </c>
      <c r="E18" t="s">
        <v>1373</v>
      </c>
      <c r="F18">
        <v>15</v>
      </c>
      <c r="G18">
        <v>900</v>
      </c>
      <c r="H18" t="s">
        <v>44</v>
      </c>
      <c r="I18" t="s">
        <v>45</v>
      </c>
      <c r="J18" t="s">
        <v>1374</v>
      </c>
      <c r="K18" t="s">
        <v>1375</v>
      </c>
      <c r="L18">
        <v>20</v>
      </c>
      <c r="M18">
        <v>24</v>
      </c>
      <c r="N18" t="s">
        <v>1333</v>
      </c>
    </row>
    <row r="19" spans="1:14" x14ac:dyDescent="0.3">
      <c r="A19" t="s">
        <v>240</v>
      </c>
      <c r="B19" t="s">
        <v>1393</v>
      </c>
      <c r="C19" t="s">
        <v>183</v>
      </c>
      <c r="D19" t="s">
        <v>1383</v>
      </c>
      <c r="E19" t="s">
        <v>1373</v>
      </c>
      <c r="F19">
        <v>17</v>
      </c>
      <c r="G19">
        <v>650</v>
      </c>
      <c r="H19" t="s">
        <v>103</v>
      </c>
      <c r="I19" t="s">
        <v>104</v>
      </c>
      <c r="J19" t="s">
        <v>1374</v>
      </c>
      <c r="K19" t="s">
        <v>1377</v>
      </c>
      <c r="L19">
        <v>15</v>
      </c>
      <c r="M19">
        <v>32</v>
      </c>
      <c r="N19" t="s">
        <v>1333</v>
      </c>
    </row>
    <row r="20" spans="1:14" x14ac:dyDescent="0.3">
      <c r="A20" t="s">
        <v>35</v>
      </c>
      <c r="B20" t="s">
        <v>1394</v>
      </c>
      <c r="C20" t="s">
        <v>34</v>
      </c>
      <c r="D20" t="s">
        <v>1384</v>
      </c>
      <c r="E20" t="s">
        <v>1373</v>
      </c>
      <c r="F20">
        <v>19</v>
      </c>
      <c r="G20">
        <v>700</v>
      </c>
      <c r="H20" t="s">
        <v>55</v>
      </c>
      <c r="I20" t="s">
        <v>56</v>
      </c>
      <c r="J20" t="s">
        <v>1374</v>
      </c>
      <c r="K20" t="s">
        <v>1375</v>
      </c>
      <c r="L20">
        <v>15</v>
      </c>
      <c r="M20">
        <v>32</v>
      </c>
      <c r="N20" t="s">
        <v>1333</v>
      </c>
    </row>
    <row r="21" spans="1:14" x14ac:dyDescent="0.3">
      <c r="A21" t="s">
        <v>163</v>
      </c>
      <c r="B21" t="s">
        <v>1395</v>
      </c>
      <c r="C21" t="s">
        <v>67</v>
      </c>
      <c r="D21" t="s">
        <v>1385</v>
      </c>
      <c r="E21" t="s">
        <v>1373</v>
      </c>
      <c r="F21">
        <v>21</v>
      </c>
      <c r="G21">
        <v>800</v>
      </c>
      <c r="H21" t="s">
        <v>74</v>
      </c>
      <c r="I21" t="s">
        <v>75</v>
      </c>
      <c r="J21" t="s">
        <v>1374</v>
      </c>
      <c r="K21" t="s">
        <v>1377</v>
      </c>
      <c r="L21">
        <v>10</v>
      </c>
      <c r="M21">
        <v>48</v>
      </c>
      <c r="N21" t="s">
        <v>1333</v>
      </c>
    </row>
    <row r="22" spans="1:14" x14ac:dyDescent="0.3">
      <c r="A22" t="s">
        <v>215</v>
      </c>
      <c r="B22" t="s">
        <v>1396</v>
      </c>
      <c r="C22" t="s">
        <v>92</v>
      </c>
      <c r="D22" t="s">
        <v>1372</v>
      </c>
      <c r="E22" t="s">
        <v>1373</v>
      </c>
      <c r="F22">
        <v>23</v>
      </c>
      <c r="G22">
        <v>1200</v>
      </c>
      <c r="H22" t="s">
        <v>63</v>
      </c>
      <c r="I22" t="s">
        <v>64</v>
      </c>
      <c r="J22" t="s">
        <v>1374</v>
      </c>
      <c r="K22" t="s">
        <v>1375</v>
      </c>
      <c r="L22">
        <v>25</v>
      </c>
      <c r="M22">
        <v>19</v>
      </c>
      <c r="N22" t="s">
        <v>1333</v>
      </c>
    </row>
    <row r="23" spans="1:14" x14ac:dyDescent="0.3">
      <c r="A23" t="s">
        <v>211</v>
      </c>
      <c r="B23" t="s">
        <v>1397</v>
      </c>
      <c r="C23" t="s">
        <v>49</v>
      </c>
      <c r="D23" t="s">
        <v>1376</v>
      </c>
      <c r="E23" t="s">
        <v>1373</v>
      </c>
      <c r="F23">
        <v>3</v>
      </c>
      <c r="G23">
        <v>1000</v>
      </c>
      <c r="H23" t="s">
        <v>83</v>
      </c>
      <c r="I23" t="s">
        <v>84</v>
      </c>
      <c r="J23" t="s">
        <v>1374</v>
      </c>
      <c r="K23" t="s">
        <v>1377</v>
      </c>
      <c r="L23">
        <v>20</v>
      </c>
      <c r="M23">
        <v>24</v>
      </c>
      <c r="N23" t="s">
        <v>1333</v>
      </c>
    </row>
    <row r="24" spans="1:14" x14ac:dyDescent="0.3">
      <c r="A24" t="s">
        <v>60</v>
      </c>
      <c r="B24" t="s">
        <v>1398</v>
      </c>
      <c r="C24" t="s">
        <v>59</v>
      </c>
      <c r="D24" t="s">
        <v>1378</v>
      </c>
      <c r="E24" t="s">
        <v>1373</v>
      </c>
      <c r="F24">
        <v>5</v>
      </c>
      <c r="G24">
        <v>500</v>
      </c>
      <c r="H24" t="s">
        <v>117</v>
      </c>
      <c r="I24" t="s">
        <v>118</v>
      </c>
      <c r="J24" t="s">
        <v>1374</v>
      </c>
      <c r="K24" t="s">
        <v>1375</v>
      </c>
      <c r="L24">
        <v>15</v>
      </c>
      <c r="M24">
        <v>32</v>
      </c>
      <c r="N24" t="s">
        <v>1333</v>
      </c>
    </row>
    <row r="25" spans="1:14" x14ac:dyDescent="0.3">
      <c r="A25" t="s">
        <v>222</v>
      </c>
      <c r="B25" t="s">
        <v>1399</v>
      </c>
      <c r="C25" t="s">
        <v>131</v>
      </c>
      <c r="D25" t="s">
        <v>1379</v>
      </c>
      <c r="E25" t="s">
        <v>1373</v>
      </c>
      <c r="F25">
        <v>7</v>
      </c>
      <c r="G25">
        <v>600</v>
      </c>
      <c r="H25" t="s">
        <v>29</v>
      </c>
      <c r="I25" t="s">
        <v>30</v>
      </c>
      <c r="J25" t="s">
        <v>1374</v>
      </c>
      <c r="K25" t="s">
        <v>1377</v>
      </c>
      <c r="L25">
        <v>18</v>
      </c>
      <c r="M25">
        <v>26</v>
      </c>
      <c r="N25" t="s">
        <v>1333</v>
      </c>
    </row>
    <row r="26" spans="1:14" x14ac:dyDescent="0.3">
      <c r="A26" t="s">
        <v>78</v>
      </c>
      <c r="B26" t="s">
        <v>1400</v>
      </c>
      <c r="C26" t="s">
        <v>77</v>
      </c>
      <c r="D26" t="s">
        <v>1380</v>
      </c>
      <c r="E26" t="s">
        <v>1373</v>
      </c>
      <c r="F26">
        <v>9</v>
      </c>
      <c r="G26">
        <v>1300</v>
      </c>
      <c r="H26" t="s">
        <v>44</v>
      </c>
      <c r="I26" t="s">
        <v>45</v>
      </c>
      <c r="J26" t="s">
        <v>1374</v>
      </c>
      <c r="K26" t="s">
        <v>1375</v>
      </c>
      <c r="L26">
        <v>30</v>
      </c>
      <c r="M26">
        <v>16</v>
      </c>
      <c r="N26" t="s">
        <v>1333</v>
      </c>
    </row>
    <row r="27" spans="1:14" x14ac:dyDescent="0.3">
      <c r="A27" t="s">
        <v>152</v>
      </c>
      <c r="B27" t="s">
        <v>1401</v>
      </c>
      <c r="C27" t="s">
        <v>113</v>
      </c>
      <c r="D27" t="s">
        <v>1381</v>
      </c>
      <c r="E27" t="s">
        <v>1373</v>
      </c>
      <c r="F27">
        <v>11</v>
      </c>
      <c r="G27">
        <v>700</v>
      </c>
      <c r="H27" t="s">
        <v>103</v>
      </c>
      <c r="I27" t="s">
        <v>104</v>
      </c>
      <c r="J27" t="s">
        <v>1374</v>
      </c>
      <c r="K27" t="s">
        <v>1377</v>
      </c>
      <c r="L27">
        <v>12</v>
      </c>
      <c r="M27">
        <v>40</v>
      </c>
      <c r="N27" t="s">
        <v>1333</v>
      </c>
    </row>
    <row r="28" spans="1:14" x14ac:dyDescent="0.3">
      <c r="A28" t="s">
        <v>121</v>
      </c>
      <c r="B28" t="s">
        <v>1402</v>
      </c>
      <c r="C28" t="s">
        <v>120</v>
      </c>
      <c r="D28" t="s">
        <v>1382</v>
      </c>
      <c r="E28" t="s">
        <v>1373</v>
      </c>
      <c r="F28">
        <v>13</v>
      </c>
      <c r="G28">
        <v>900</v>
      </c>
      <c r="H28" t="s">
        <v>55</v>
      </c>
      <c r="I28" t="s">
        <v>56</v>
      </c>
      <c r="J28" t="s">
        <v>1374</v>
      </c>
      <c r="K28" t="s">
        <v>1375</v>
      </c>
      <c r="L28">
        <v>20</v>
      </c>
      <c r="M28">
        <v>24</v>
      </c>
      <c r="N28" t="s">
        <v>1333</v>
      </c>
    </row>
    <row r="29" spans="1:14" x14ac:dyDescent="0.3">
      <c r="A29" t="s">
        <v>233</v>
      </c>
      <c r="B29" t="s">
        <v>1403</v>
      </c>
      <c r="C29" t="s">
        <v>183</v>
      </c>
      <c r="D29" t="s">
        <v>1383</v>
      </c>
      <c r="E29" t="s">
        <v>1373</v>
      </c>
      <c r="F29">
        <v>15</v>
      </c>
      <c r="G29">
        <v>650</v>
      </c>
      <c r="H29" t="s">
        <v>74</v>
      </c>
      <c r="I29" t="s">
        <v>75</v>
      </c>
      <c r="J29" t="s">
        <v>1374</v>
      </c>
      <c r="K29" t="s">
        <v>1377</v>
      </c>
      <c r="L29">
        <v>15</v>
      </c>
      <c r="M29">
        <v>32</v>
      </c>
      <c r="N29" t="s">
        <v>1333</v>
      </c>
    </row>
    <row r="30" spans="1:14" x14ac:dyDescent="0.3">
      <c r="A30" t="s">
        <v>270</v>
      </c>
      <c r="B30" t="s">
        <v>1404</v>
      </c>
      <c r="C30" t="s">
        <v>34</v>
      </c>
      <c r="D30" t="s">
        <v>1384</v>
      </c>
      <c r="E30" t="s">
        <v>1373</v>
      </c>
      <c r="F30">
        <v>17</v>
      </c>
      <c r="G30">
        <v>700</v>
      </c>
      <c r="H30" t="s">
        <v>63</v>
      </c>
      <c r="I30" t="s">
        <v>64</v>
      </c>
      <c r="J30" t="s">
        <v>1374</v>
      </c>
      <c r="K30" t="s">
        <v>1375</v>
      </c>
      <c r="L30">
        <v>15</v>
      </c>
      <c r="M30">
        <v>32</v>
      </c>
      <c r="N30" t="s">
        <v>1333</v>
      </c>
    </row>
    <row r="31" spans="1:14" x14ac:dyDescent="0.3">
      <c r="A31" t="s">
        <v>419</v>
      </c>
      <c r="B31" t="s">
        <v>1405</v>
      </c>
      <c r="C31" t="s">
        <v>67</v>
      </c>
      <c r="D31" t="s">
        <v>1385</v>
      </c>
      <c r="E31" t="s">
        <v>1373</v>
      </c>
      <c r="F31">
        <v>19</v>
      </c>
      <c r="G31">
        <v>800</v>
      </c>
      <c r="H31" t="s">
        <v>83</v>
      </c>
      <c r="I31" t="s">
        <v>84</v>
      </c>
      <c r="J31" t="s">
        <v>1374</v>
      </c>
      <c r="K31" t="s">
        <v>1377</v>
      </c>
      <c r="L31">
        <v>10</v>
      </c>
      <c r="M31">
        <v>48</v>
      </c>
      <c r="N31" t="s">
        <v>1333</v>
      </c>
    </row>
    <row r="32" spans="1:14" x14ac:dyDescent="0.3">
      <c r="A32" t="s">
        <v>335</v>
      </c>
      <c r="B32" t="s">
        <v>1406</v>
      </c>
      <c r="C32" t="s">
        <v>92</v>
      </c>
      <c r="D32" t="s">
        <v>1372</v>
      </c>
      <c r="E32" t="s">
        <v>1373</v>
      </c>
      <c r="F32">
        <v>21</v>
      </c>
      <c r="G32">
        <v>1200</v>
      </c>
      <c r="H32" t="s">
        <v>117</v>
      </c>
      <c r="I32" t="s">
        <v>118</v>
      </c>
      <c r="J32" t="s">
        <v>1374</v>
      </c>
      <c r="K32" t="s">
        <v>1375</v>
      </c>
      <c r="L32">
        <v>25</v>
      </c>
      <c r="M32">
        <v>19</v>
      </c>
      <c r="N32" t="s">
        <v>1333</v>
      </c>
    </row>
    <row r="33" spans="1:14" x14ac:dyDescent="0.3">
      <c r="A33" t="s">
        <v>87</v>
      </c>
      <c r="B33" t="s">
        <v>1407</v>
      </c>
      <c r="C33" t="s">
        <v>49</v>
      </c>
      <c r="D33" t="s">
        <v>1376</v>
      </c>
      <c r="E33" t="s">
        <v>1373</v>
      </c>
      <c r="F33">
        <v>23</v>
      </c>
      <c r="G33">
        <v>1000</v>
      </c>
      <c r="H33" t="s">
        <v>29</v>
      </c>
      <c r="I33" t="s">
        <v>30</v>
      </c>
      <c r="J33" t="s">
        <v>1374</v>
      </c>
      <c r="K33" t="s">
        <v>1377</v>
      </c>
      <c r="L33">
        <v>20</v>
      </c>
      <c r="M33">
        <v>24</v>
      </c>
      <c r="N33" t="s">
        <v>1333</v>
      </c>
    </row>
    <row r="34" spans="1:14" x14ac:dyDescent="0.3">
      <c r="A34" t="s">
        <v>98</v>
      </c>
      <c r="B34" t="s">
        <v>1408</v>
      </c>
      <c r="C34" t="s">
        <v>59</v>
      </c>
      <c r="D34" t="s">
        <v>1378</v>
      </c>
      <c r="E34" t="s">
        <v>1373</v>
      </c>
      <c r="F34">
        <v>3</v>
      </c>
      <c r="G34">
        <v>500</v>
      </c>
      <c r="H34" t="s">
        <v>44</v>
      </c>
      <c r="I34" t="s">
        <v>45</v>
      </c>
      <c r="J34" t="s">
        <v>1374</v>
      </c>
      <c r="K34" t="s">
        <v>1375</v>
      </c>
      <c r="L34">
        <v>15</v>
      </c>
      <c r="M34">
        <v>32</v>
      </c>
      <c r="N34" t="s">
        <v>1333</v>
      </c>
    </row>
    <row r="35" spans="1:14" x14ac:dyDescent="0.3">
      <c r="A35" t="s">
        <v>132</v>
      </c>
      <c r="B35" t="s">
        <v>1409</v>
      </c>
      <c r="C35" t="s">
        <v>131</v>
      </c>
      <c r="D35" t="s">
        <v>1379</v>
      </c>
      <c r="E35" t="s">
        <v>1373</v>
      </c>
      <c r="F35">
        <v>5</v>
      </c>
      <c r="G35">
        <v>600</v>
      </c>
      <c r="H35" t="s">
        <v>103</v>
      </c>
      <c r="I35" t="s">
        <v>104</v>
      </c>
      <c r="J35" t="s">
        <v>1374</v>
      </c>
      <c r="K35" t="s">
        <v>1377</v>
      </c>
      <c r="L35">
        <v>18</v>
      </c>
      <c r="M35">
        <v>26</v>
      </c>
      <c r="N35" t="s">
        <v>1333</v>
      </c>
    </row>
    <row r="36" spans="1:14" x14ac:dyDescent="0.3">
      <c r="A36" t="s">
        <v>197</v>
      </c>
      <c r="B36" t="s">
        <v>1410</v>
      </c>
      <c r="C36" t="s">
        <v>77</v>
      </c>
      <c r="D36" t="s">
        <v>1380</v>
      </c>
      <c r="E36" t="s">
        <v>1373</v>
      </c>
      <c r="F36">
        <v>7</v>
      </c>
      <c r="G36">
        <v>1300</v>
      </c>
      <c r="H36" t="s">
        <v>55</v>
      </c>
      <c r="I36" t="s">
        <v>56</v>
      </c>
      <c r="J36" t="s">
        <v>1374</v>
      </c>
      <c r="K36" t="s">
        <v>1375</v>
      </c>
      <c r="L36">
        <v>30</v>
      </c>
      <c r="M36">
        <v>16</v>
      </c>
      <c r="N36" t="s">
        <v>1333</v>
      </c>
    </row>
    <row r="37" spans="1:14" x14ac:dyDescent="0.3">
      <c r="A37" t="s">
        <v>157</v>
      </c>
      <c r="B37" t="s">
        <v>1411</v>
      </c>
      <c r="C37" t="s">
        <v>113</v>
      </c>
      <c r="D37" t="s">
        <v>1381</v>
      </c>
      <c r="E37" t="s">
        <v>1373</v>
      </c>
      <c r="F37">
        <v>9</v>
      </c>
      <c r="G37">
        <v>700</v>
      </c>
      <c r="H37" t="s">
        <v>74</v>
      </c>
      <c r="I37" t="s">
        <v>75</v>
      </c>
      <c r="J37" t="s">
        <v>1374</v>
      </c>
      <c r="K37" t="s">
        <v>1377</v>
      </c>
      <c r="L37">
        <v>12</v>
      </c>
      <c r="M37">
        <v>40</v>
      </c>
      <c r="N37" t="s">
        <v>1333</v>
      </c>
    </row>
    <row r="38" spans="1:14" x14ac:dyDescent="0.3">
      <c r="A38" t="s">
        <v>179</v>
      </c>
      <c r="B38" t="s">
        <v>1412</v>
      </c>
      <c r="C38" t="s">
        <v>120</v>
      </c>
      <c r="D38" t="s">
        <v>1382</v>
      </c>
      <c r="E38" t="s">
        <v>1373</v>
      </c>
      <c r="F38">
        <v>11</v>
      </c>
      <c r="G38">
        <v>900</v>
      </c>
      <c r="H38" t="s">
        <v>63</v>
      </c>
      <c r="I38" t="s">
        <v>64</v>
      </c>
      <c r="J38" t="s">
        <v>1374</v>
      </c>
      <c r="K38" t="s">
        <v>1375</v>
      </c>
      <c r="L38">
        <v>20</v>
      </c>
      <c r="M38">
        <v>24</v>
      </c>
      <c r="N38" t="s">
        <v>1333</v>
      </c>
    </row>
    <row r="39" spans="1:14" x14ac:dyDescent="0.3">
      <c r="A39" t="s">
        <v>330</v>
      </c>
      <c r="B39" t="s">
        <v>1413</v>
      </c>
      <c r="C39" t="s">
        <v>183</v>
      </c>
      <c r="D39" t="s">
        <v>1383</v>
      </c>
      <c r="E39" t="s">
        <v>1373</v>
      </c>
      <c r="F39">
        <v>13</v>
      </c>
      <c r="G39">
        <v>650</v>
      </c>
      <c r="H39" t="s">
        <v>83</v>
      </c>
      <c r="I39" t="s">
        <v>84</v>
      </c>
      <c r="J39" t="s">
        <v>1374</v>
      </c>
      <c r="K39" t="s">
        <v>1377</v>
      </c>
      <c r="L39">
        <v>15</v>
      </c>
      <c r="M39">
        <v>32</v>
      </c>
      <c r="N39" t="s">
        <v>1333</v>
      </c>
    </row>
    <row r="40" spans="1:14" x14ac:dyDescent="0.3">
      <c r="A40" t="s">
        <v>188</v>
      </c>
      <c r="B40" t="s">
        <v>1414</v>
      </c>
      <c r="C40" t="s">
        <v>34</v>
      </c>
      <c r="D40" t="s">
        <v>1384</v>
      </c>
      <c r="E40" t="s">
        <v>1373</v>
      </c>
      <c r="F40">
        <v>15</v>
      </c>
      <c r="G40">
        <v>700</v>
      </c>
      <c r="H40" t="s">
        <v>117</v>
      </c>
      <c r="I40" t="s">
        <v>118</v>
      </c>
      <c r="J40" t="s">
        <v>1374</v>
      </c>
      <c r="K40" t="s">
        <v>1375</v>
      </c>
      <c r="L40">
        <v>15</v>
      </c>
      <c r="M40">
        <v>32</v>
      </c>
      <c r="N40" t="s">
        <v>1333</v>
      </c>
    </row>
    <row r="41" spans="1:14" x14ac:dyDescent="0.3">
      <c r="A41" t="s">
        <v>208</v>
      </c>
      <c r="B41" t="s">
        <v>1415</v>
      </c>
      <c r="C41" t="s">
        <v>67</v>
      </c>
      <c r="D41" t="s">
        <v>1385</v>
      </c>
      <c r="E41" t="s">
        <v>1373</v>
      </c>
      <c r="F41">
        <v>17</v>
      </c>
      <c r="G41">
        <v>800</v>
      </c>
      <c r="H41" t="s">
        <v>29</v>
      </c>
      <c r="I41" t="s">
        <v>30</v>
      </c>
      <c r="J41" t="s">
        <v>1374</v>
      </c>
      <c r="K41" t="s">
        <v>1377</v>
      </c>
      <c r="L41">
        <v>10</v>
      </c>
      <c r="M41">
        <v>48</v>
      </c>
      <c r="N41" t="s">
        <v>1333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CE0FA-8E7E-4415-8D86-2E8A05108FB5}">
  <dimension ref="A1:J11"/>
  <sheetViews>
    <sheetView workbookViewId="0"/>
  </sheetViews>
  <sheetFormatPr defaultRowHeight="14.4" x14ac:dyDescent="0.3"/>
  <cols>
    <col min="1" max="1" width="16.21875" bestFit="1" customWidth="1"/>
    <col min="2" max="2" width="15.33203125" bestFit="1" customWidth="1"/>
    <col min="3" max="3" width="21.6640625" bestFit="1" customWidth="1"/>
    <col min="4" max="4" width="16" bestFit="1" customWidth="1"/>
    <col min="5" max="5" width="31.77734375" bestFit="1" customWidth="1"/>
    <col min="6" max="6" width="22.77734375" bestFit="1" customWidth="1"/>
    <col min="7" max="7" width="30.109375" bestFit="1" customWidth="1"/>
    <col min="8" max="8" width="14.6640625" bestFit="1" customWidth="1"/>
    <col min="9" max="9" width="28.5546875" bestFit="1" customWidth="1"/>
    <col min="10" max="10" width="19.77734375" bestFit="1" customWidth="1"/>
  </cols>
  <sheetData>
    <row r="1" spans="1:10" x14ac:dyDescent="0.3">
      <c r="A1" t="s">
        <v>1320</v>
      </c>
      <c r="B1" t="s">
        <v>12</v>
      </c>
      <c r="C1" t="s">
        <v>1321</v>
      </c>
      <c r="D1" t="s">
        <v>1322</v>
      </c>
      <c r="E1" t="s">
        <v>1323</v>
      </c>
      <c r="F1" t="s">
        <v>1324</v>
      </c>
      <c r="G1" t="s">
        <v>1325</v>
      </c>
      <c r="H1" t="s">
        <v>1326</v>
      </c>
      <c r="I1" t="s">
        <v>1327</v>
      </c>
      <c r="J1" t="s">
        <v>1328</v>
      </c>
    </row>
    <row r="2" spans="1:10" x14ac:dyDescent="0.3">
      <c r="A2" t="s">
        <v>1329</v>
      </c>
      <c r="B2" t="s">
        <v>92</v>
      </c>
      <c r="C2" t="s">
        <v>1330</v>
      </c>
      <c r="D2">
        <v>5</v>
      </c>
      <c r="E2">
        <v>25</v>
      </c>
      <c r="F2">
        <v>95</v>
      </c>
      <c r="G2">
        <v>1200</v>
      </c>
      <c r="H2" t="s">
        <v>1331</v>
      </c>
      <c r="I2" t="s">
        <v>1332</v>
      </c>
      <c r="J2" t="s">
        <v>1333</v>
      </c>
    </row>
    <row r="3" spans="1:10" x14ac:dyDescent="0.3">
      <c r="A3" t="s">
        <v>1334</v>
      </c>
      <c r="B3" t="s">
        <v>49</v>
      </c>
      <c r="C3" t="s">
        <v>1335</v>
      </c>
      <c r="D3">
        <v>4</v>
      </c>
      <c r="E3">
        <v>20</v>
      </c>
      <c r="F3">
        <v>110</v>
      </c>
      <c r="G3">
        <v>1000</v>
      </c>
      <c r="H3" t="s">
        <v>1331</v>
      </c>
      <c r="I3" t="s">
        <v>1336</v>
      </c>
      <c r="J3" t="s">
        <v>1333</v>
      </c>
    </row>
    <row r="4" spans="1:10" x14ac:dyDescent="0.3">
      <c r="A4" t="s">
        <v>1337</v>
      </c>
      <c r="B4" t="s">
        <v>59</v>
      </c>
      <c r="C4" t="s">
        <v>1338</v>
      </c>
      <c r="D4">
        <v>8</v>
      </c>
      <c r="E4">
        <v>15</v>
      </c>
      <c r="F4">
        <v>220</v>
      </c>
      <c r="G4">
        <v>500</v>
      </c>
      <c r="H4" t="s">
        <v>1331</v>
      </c>
      <c r="I4" t="s">
        <v>1339</v>
      </c>
      <c r="J4" t="s">
        <v>1333</v>
      </c>
    </row>
    <row r="5" spans="1:10" x14ac:dyDescent="0.3">
      <c r="A5" t="s">
        <v>1340</v>
      </c>
      <c r="B5" t="s">
        <v>131</v>
      </c>
      <c r="C5" t="s">
        <v>1341</v>
      </c>
      <c r="D5">
        <v>4</v>
      </c>
      <c r="E5">
        <v>18</v>
      </c>
      <c r="F5">
        <v>120</v>
      </c>
      <c r="G5">
        <v>600</v>
      </c>
      <c r="H5" t="s">
        <v>1342</v>
      </c>
      <c r="I5" t="s">
        <v>1343</v>
      </c>
      <c r="J5" t="s">
        <v>1333</v>
      </c>
    </row>
    <row r="6" spans="1:10" x14ac:dyDescent="0.3">
      <c r="A6" t="s">
        <v>1344</v>
      </c>
      <c r="B6" t="s">
        <v>77</v>
      </c>
      <c r="C6" t="s">
        <v>1345</v>
      </c>
      <c r="D6">
        <v>3</v>
      </c>
      <c r="E6">
        <v>30</v>
      </c>
      <c r="F6">
        <v>70</v>
      </c>
      <c r="G6">
        <v>1300</v>
      </c>
      <c r="H6" t="s">
        <v>1331</v>
      </c>
      <c r="I6" t="s">
        <v>1346</v>
      </c>
      <c r="J6" t="s">
        <v>1333</v>
      </c>
    </row>
    <row r="7" spans="1:10" x14ac:dyDescent="0.3">
      <c r="A7" t="s">
        <v>1347</v>
      </c>
      <c r="B7" t="s">
        <v>113</v>
      </c>
      <c r="C7" t="s">
        <v>1348</v>
      </c>
      <c r="D7">
        <v>3</v>
      </c>
      <c r="E7">
        <v>12</v>
      </c>
      <c r="F7">
        <v>150</v>
      </c>
      <c r="G7">
        <v>700</v>
      </c>
      <c r="H7" t="s">
        <v>1349</v>
      </c>
      <c r="I7" t="s">
        <v>1350</v>
      </c>
      <c r="J7" t="s">
        <v>1333</v>
      </c>
    </row>
    <row r="8" spans="1:10" x14ac:dyDescent="0.3">
      <c r="A8" t="s">
        <v>1351</v>
      </c>
      <c r="B8" t="s">
        <v>120</v>
      </c>
      <c r="C8" t="s">
        <v>1352</v>
      </c>
      <c r="D8">
        <v>4</v>
      </c>
      <c r="E8">
        <v>20</v>
      </c>
      <c r="F8">
        <v>105</v>
      </c>
      <c r="G8">
        <v>900</v>
      </c>
      <c r="H8" t="s">
        <v>1331</v>
      </c>
      <c r="I8" t="s">
        <v>1353</v>
      </c>
      <c r="J8" t="s">
        <v>1333</v>
      </c>
    </row>
    <row r="9" spans="1:10" x14ac:dyDescent="0.3">
      <c r="A9" t="s">
        <v>1354</v>
      </c>
      <c r="B9" t="s">
        <v>183</v>
      </c>
      <c r="C9" t="s">
        <v>1355</v>
      </c>
      <c r="D9">
        <v>3</v>
      </c>
      <c r="E9">
        <v>15</v>
      </c>
      <c r="F9">
        <v>140</v>
      </c>
      <c r="G9">
        <v>650</v>
      </c>
      <c r="H9" t="s">
        <v>1342</v>
      </c>
      <c r="I9" t="s">
        <v>1356</v>
      </c>
      <c r="J9" t="s">
        <v>1333</v>
      </c>
    </row>
    <row r="10" spans="1:10" x14ac:dyDescent="0.3">
      <c r="A10" t="s">
        <v>1357</v>
      </c>
      <c r="B10" t="s">
        <v>34</v>
      </c>
      <c r="C10" t="s">
        <v>1358</v>
      </c>
      <c r="D10">
        <v>3</v>
      </c>
      <c r="E10">
        <v>15</v>
      </c>
      <c r="F10">
        <v>145</v>
      </c>
      <c r="G10">
        <v>700</v>
      </c>
      <c r="H10" t="s">
        <v>1342</v>
      </c>
      <c r="I10" t="s">
        <v>1359</v>
      </c>
      <c r="J10" t="s">
        <v>1333</v>
      </c>
    </row>
    <row r="11" spans="1:10" x14ac:dyDescent="0.3">
      <c r="A11" t="s">
        <v>1360</v>
      </c>
      <c r="B11" t="s">
        <v>67</v>
      </c>
      <c r="C11" t="s">
        <v>1361</v>
      </c>
      <c r="D11">
        <v>3</v>
      </c>
      <c r="E11">
        <v>10</v>
      </c>
      <c r="F11">
        <v>180</v>
      </c>
      <c r="G11">
        <v>800</v>
      </c>
      <c r="H11" t="s">
        <v>1342</v>
      </c>
      <c r="I11" t="s">
        <v>1362</v>
      </c>
      <c r="J11" t="s">
        <v>1333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B8171-70D4-4FF3-A2F2-C6179DC4AEB2}">
  <dimension ref="A1:Z809"/>
  <sheetViews>
    <sheetView topLeftCell="R1" workbookViewId="0">
      <selection activeCell="Z3" sqref="Z3"/>
    </sheetView>
  </sheetViews>
  <sheetFormatPr defaultRowHeight="14.4" x14ac:dyDescent="0.3"/>
  <cols>
    <col min="1" max="1" width="17.33203125" bestFit="1" customWidth="1"/>
    <col min="2" max="2" width="19.5546875" bestFit="1" customWidth="1"/>
    <col min="3" max="3" width="19.77734375" bestFit="1" customWidth="1"/>
    <col min="4" max="4" width="9" bestFit="1" customWidth="1"/>
    <col min="5" max="5" width="9.6640625" bestFit="1" customWidth="1"/>
    <col min="6" max="6" width="11.109375" bestFit="1" customWidth="1"/>
    <col min="7" max="7" width="12.77734375" bestFit="1" customWidth="1"/>
    <col min="8" max="8" width="18.33203125" bestFit="1" customWidth="1"/>
    <col min="9" max="9" width="12" bestFit="1" customWidth="1"/>
    <col min="10" max="10" width="15.33203125" bestFit="1" customWidth="1"/>
    <col min="11" max="11" width="9.33203125" bestFit="1" customWidth="1"/>
    <col min="12" max="12" width="6.44140625" bestFit="1" customWidth="1"/>
    <col min="13" max="13" width="15.33203125" bestFit="1" customWidth="1"/>
    <col min="14" max="14" width="11.6640625" bestFit="1" customWidth="1"/>
    <col min="15" max="15" width="14.88671875" bestFit="1" customWidth="1"/>
    <col min="16" max="16" width="19.109375" bestFit="1" customWidth="1"/>
    <col min="17" max="17" width="20.88671875" bestFit="1" customWidth="1"/>
    <col min="18" max="18" width="22.88671875" bestFit="1" customWidth="1"/>
    <col min="19" max="19" width="30.5546875" bestFit="1" customWidth="1"/>
    <col min="20" max="20" width="18.44140625" bestFit="1" customWidth="1"/>
    <col min="21" max="21" width="11.44140625" bestFit="1" customWidth="1"/>
    <col min="22" max="22" width="16.88671875" bestFit="1" customWidth="1"/>
    <col min="23" max="23" width="15.6640625" bestFit="1" customWidth="1"/>
    <col min="24" max="24" width="12.109375" bestFit="1" customWidth="1"/>
    <col min="25" max="25" width="19.88671875" bestFit="1" customWidth="1"/>
    <col min="26" max="26" width="18.6640625"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1520</v>
      </c>
    </row>
    <row r="2" spans="1:26" x14ac:dyDescent="0.3">
      <c r="A2" t="s">
        <v>25</v>
      </c>
      <c r="B2" s="1">
        <v>45695</v>
      </c>
      <c r="C2" s="2">
        <v>0.57291666666666663</v>
      </c>
      <c r="D2" t="s">
        <v>26</v>
      </c>
      <c r="E2" t="s">
        <v>27</v>
      </c>
      <c r="F2" t="s">
        <v>28</v>
      </c>
      <c r="G2" t="s">
        <v>29</v>
      </c>
      <c r="H2" t="s">
        <v>30</v>
      </c>
      <c r="I2" t="s">
        <v>31</v>
      </c>
      <c r="J2" t="s">
        <v>32</v>
      </c>
      <c r="K2" t="s">
        <v>33</v>
      </c>
      <c r="L2">
        <v>28</v>
      </c>
      <c r="M2" t="s">
        <v>34</v>
      </c>
      <c r="N2" t="s">
        <v>35</v>
      </c>
      <c r="O2" t="s">
        <v>36</v>
      </c>
      <c r="P2" t="s">
        <v>37</v>
      </c>
      <c r="Q2" t="s">
        <v>38</v>
      </c>
      <c r="R2">
        <v>30</v>
      </c>
      <c r="S2">
        <v>15</v>
      </c>
      <c r="T2">
        <v>700</v>
      </c>
      <c r="U2" t="s">
        <v>39</v>
      </c>
      <c r="V2" t="s">
        <v>134</v>
      </c>
      <c r="W2">
        <v>4</v>
      </c>
      <c r="X2" t="s">
        <v>39</v>
      </c>
      <c r="Y2" t="s">
        <v>34</v>
      </c>
      <c r="Z2" t="str">
        <f>_xlfn.XLOOKUP(Appointment_Transactions[[#This Row],[Doctor_ID]],Doctor_Master[Doctor_ID],Doctor_Master[Doctor_Name],,0)</f>
        <v>Dr. Keerthana L</v>
      </c>
    </row>
    <row r="3" spans="1:26" x14ac:dyDescent="0.3">
      <c r="A3" t="s">
        <v>40</v>
      </c>
      <c r="B3" s="1">
        <v>45770</v>
      </c>
      <c r="C3" s="2">
        <v>0.58333333333333337</v>
      </c>
      <c r="D3" t="s">
        <v>41</v>
      </c>
      <c r="E3" t="s">
        <v>42</v>
      </c>
      <c r="F3" t="s">
        <v>43</v>
      </c>
      <c r="G3" t="s">
        <v>44</v>
      </c>
      <c r="H3" t="s">
        <v>45</v>
      </c>
      <c r="I3" t="s">
        <v>46</v>
      </c>
      <c r="J3" t="s">
        <v>47</v>
      </c>
      <c r="K3" t="s">
        <v>48</v>
      </c>
      <c r="L3">
        <v>43</v>
      </c>
      <c r="M3" t="s">
        <v>49</v>
      </c>
      <c r="N3" t="s">
        <v>50</v>
      </c>
      <c r="O3" t="s">
        <v>51</v>
      </c>
      <c r="P3" t="s">
        <v>52</v>
      </c>
      <c r="Q3" t="s">
        <v>38</v>
      </c>
      <c r="R3">
        <v>32</v>
      </c>
      <c r="S3">
        <v>20</v>
      </c>
      <c r="T3">
        <v>1000</v>
      </c>
      <c r="U3" t="s">
        <v>39</v>
      </c>
      <c r="V3" t="s">
        <v>134</v>
      </c>
      <c r="W3">
        <v>4</v>
      </c>
      <c r="X3" t="s">
        <v>39</v>
      </c>
      <c r="Y3" t="s">
        <v>49</v>
      </c>
      <c r="Z3" t="str">
        <f>_xlfn.XLOOKUP(Appointment_Transactions[[#This Row],[Doctor_ID]],Doctor_Master[Doctor_ID],Doctor_Master[Doctor_Name],,0)</f>
        <v>Dr. Priya Nair</v>
      </c>
    </row>
    <row r="4" spans="1:26" x14ac:dyDescent="0.3">
      <c r="A4" t="s">
        <v>53</v>
      </c>
      <c r="B4" s="1">
        <v>45753</v>
      </c>
      <c r="C4" s="2">
        <v>0.8125</v>
      </c>
      <c r="D4" t="s">
        <v>41</v>
      </c>
      <c r="E4" t="s">
        <v>42</v>
      </c>
      <c r="F4" t="s">
        <v>54</v>
      </c>
      <c r="G4" t="s">
        <v>55</v>
      </c>
      <c r="H4" t="s">
        <v>56</v>
      </c>
      <c r="I4" t="s">
        <v>57</v>
      </c>
      <c r="J4" t="s">
        <v>58</v>
      </c>
      <c r="K4" t="s">
        <v>33</v>
      </c>
      <c r="L4">
        <v>79</v>
      </c>
      <c r="M4" t="s">
        <v>59</v>
      </c>
      <c r="N4" t="s">
        <v>60</v>
      </c>
      <c r="O4" t="s">
        <v>61</v>
      </c>
      <c r="P4" t="s">
        <v>37</v>
      </c>
      <c r="Q4" t="s">
        <v>38</v>
      </c>
      <c r="R4">
        <v>24</v>
      </c>
      <c r="S4">
        <v>15</v>
      </c>
      <c r="T4">
        <v>500</v>
      </c>
      <c r="U4" t="s">
        <v>39</v>
      </c>
      <c r="V4" t="s">
        <v>134</v>
      </c>
      <c r="W4">
        <v>3</v>
      </c>
      <c r="X4" t="s">
        <v>39</v>
      </c>
      <c r="Y4" t="s">
        <v>59</v>
      </c>
      <c r="Z4" t="str">
        <f>_xlfn.XLOOKUP(Appointment_Transactions[[#This Row],[Doctor_ID]],Doctor_Master[Doctor_ID],Doctor_Master[Doctor_Name],,0)</f>
        <v>Dr. Gokul R</v>
      </c>
    </row>
    <row r="5" spans="1:26" x14ac:dyDescent="0.3">
      <c r="A5" t="s">
        <v>62</v>
      </c>
      <c r="B5" s="1">
        <v>45702</v>
      </c>
      <c r="C5" s="2">
        <v>0.45833333333333331</v>
      </c>
      <c r="D5" t="s">
        <v>26</v>
      </c>
      <c r="E5" t="s">
        <v>27</v>
      </c>
      <c r="F5" t="s">
        <v>28</v>
      </c>
      <c r="G5" t="s">
        <v>63</v>
      </c>
      <c r="H5" t="s">
        <v>64</v>
      </c>
      <c r="I5" t="s">
        <v>65</v>
      </c>
      <c r="J5" t="s">
        <v>66</v>
      </c>
      <c r="K5" t="s">
        <v>48</v>
      </c>
      <c r="L5">
        <v>28</v>
      </c>
      <c r="M5" t="s">
        <v>67</v>
      </c>
      <c r="N5" t="s">
        <v>68</v>
      </c>
      <c r="O5" t="s">
        <v>69</v>
      </c>
      <c r="P5" t="s">
        <v>52</v>
      </c>
      <c r="Q5" t="s">
        <v>38</v>
      </c>
      <c r="R5">
        <v>27</v>
      </c>
      <c r="S5">
        <v>15</v>
      </c>
      <c r="T5">
        <v>800</v>
      </c>
      <c r="U5" t="s">
        <v>39</v>
      </c>
      <c r="V5" t="s">
        <v>70</v>
      </c>
      <c r="W5">
        <v>4</v>
      </c>
      <c r="X5" t="s">
        <v>71</v>
      </c>
      <c r="Y5" t="s">
        <v>67</v>
      </c>
      <c r="Z5" t="str">
        <f>_xlfn.XLOOKUP(Appointment_Transactions[[#This Row],[Doctor_ID]],Doctor_Master[Doctor_ID],Doctor_Master[Doctor_Name],,0)</f>
        <v>Dr. Nisha T</v>
      </c>
    </row>
    <row r="6" spans="1:26" x14ac:dyDescent="0.3">
      <c r="A6" t="s">
        <v>72</v>
      </c>
      <c r="B6" s="1">
        <v>45737</v>
      </c>
      <c r="C6" s="2">
        <v>0.48958333333333331</v>
      </c>
      <c r="D6" t="s">
        <v>73</v>
      </c>
      <c r="E6" t="s">
        <v>27</v>
      </c>
      <c r="F6" t="s">
        <v>28</v>
      </c>
      <c r="G6" t="s">
        <v>74</v>
      </c>
      <c r="H6" t="s">
        <v>75</v>
      </c>
      <c r="I6" t="s">
        <v>76</v>
      </c>
      <c r="J6" t="s">
        <v>66</v>
      </c>
      <c r="K6" t="s">
        <v>33</v>
      </c>
      <c r="L6">
        <v>41</v>
      </c>
      <c r="M6" t="s">
        <v>77</v>
      </c>
      <c r="N6" t="s">
        <v>78</v>
      </c>
      <c r="O6" t="s">
        <v>79</v>
      </c>
      <c r="P6" t="s">
        <v>52</v>
      </c>
      <c r="Q6" t="s">
        <v>38</v>
      </c>
      <c r="R6">
        <v>20</v>
      </c>
      <c r="S6">
        <v>30</v>
      </c>
      <c r="T6">
        <v>1300</v>
      </c>
      <c r="U6" t="s">
        <v>39</v>
      </c>
      <c r="V6" t="s">
        <v>134</v>
      </c>
      <c r="W6">
        <v>5</v>
      </c>
      <c r="X6" t="s">
        <v>39</v>
      </c>
      <c r="Y6" t="s">
        <v>77</v>
      </c>
      <c r="Z6" t="str">
        <f>_xlfn.XLOOKUP(Appointment_Transactions[[#This Row],[Doctor_ID]],Doctor_Master[Doctor_ID],Doctor_Master[Doctor_Name],,0)</f>
        <v>Dr. Bharathi K</v>
      </c>
    </row>
    <row r="7" spans="1:26" x14ac:dyDescent="0.3">
      <c r="A7" t="s">
        <v>80</v>
      </c>
      <c r="B7" s="1">
        <v>45811</v>
      </c>
      <c r="C7" s="2">
        <v>0.47916666666666669</v>
      </c>
      <c r="D7" t="s">
        <v>81</v>
      </c>
      <c r="E7" t="s">
        <v>42</v>
      </c>
      <c r="F7" t="s">
        <v>82</v>
      </c>
      <c r="G7" t="s">
        <v>83</v>
      </c>
      <c r="H7" t="s">
        <v>84</v>
      </c>
      <c r="I7" t="s">
        <v>85</v>
      </c>
      <c r="J7" t="s">
        <v>86</v>
      </c>
      <c r="K7" t="s">
        <v>48</v>
      </c>
      <c r="L7">
        <v>8</v>
      </c>
      <c r="M7" t="s">
        <v>49</v>
      </c>
      <c r="N7" t="s">
        <v>87</v>
      </c>
      <c r="O7" t="s">
        <v>88</v>
      </c>
      <c r="P7" t="s">
        <v>52</v>
      </c>
      <c r="Q7" t="s">
        <v>89</v>
      </c>
      <c r="R7">
        <v>31</v>
      </c>
      <c r="S7">
        <v>20</v>
      </c>
      <c r="T7">
        <v>1000</v>
      </c>
      <c r="U7" t="s">
        <v>39</v>
      </c>
      <c r="V7" t="s">
        <v>70</v>
      </c>
      <c r="X7" t="s">
        <v>39</v>
      </c>
      <c r="Y7" t="s">
        <v>49</v>
      </c>
      <c r="Z7" t="str">
        <f>_xlfn.XLOOKUP(Appointment_Transactions[[#This Row],[Doctor_ID]],Doctor_Master[Doctor_ID],Doctor_Master[Doctor_Name],,0)</f>
        <v>Dr. Gayathri R</v>
      </c>
    </row>
    <row r="8" spans="1:26" x14ac:dyDescent="0.3">
      <c r="A8" t="s">
        <v>90</v>
      </c>
      <c r="B8" s="1">
        <v>45693</v>
      </c>
      <c r="C8" s="2">
        <v>0.42708333333333331</v>
      </c>
      <c r="D8" t="s">
        <v>26</v>
      </c>
      <c r="E8" t="s">
        <v>27</v>
      </c>
      <c r="F8" t="s">
        <v>43</v>
      </c>
      <c r="G8" t="s">
        <v>83</v>
      </c>
      <c r="H8" t="s">
        <v>84</v>
      </c>
      <c r="I8" t="s">
        <v>91</v>
      </c>
      <c r="J8" t="s">
        <v>86</v>
      </c>
      <c r="K8" t="s">
        <v>48</v>
      </c>
      <c r="L8">
        <v>7</v>
      </c>
      <c r="M8" t="s">
        <v>92</v>
      </c>
      <c r="N8" t="s">
        <v>93</v>
      </c>
      <c r="O8" t="s">
        <v>94</v>
      </c>
      <c r="P8" t="s">
        <v>37</v>
      </c>
      <c r="Q8" t="s">
        <v>89</v>
      </c>
      <c r="R8">
        <v>66</v>
      </c>
      <c r="S8">
        <v>25</v>
      </c>
      <c r="T8">
        <v>1200</v>
      </c>
      <c r="U8" t="s">
        <v>39</v>
      </c>
      <c r="V8" t="s">
        <v>134</v>
      </c>
      <c r="X8" t="s">
        <v>71</v>
      </c>
      <c r="Y8" t="s">
        <v>92</v>
      </c>
      <c r="Z8" t="str">
        <f>_xlfn.XLOOKUP(Appointment_Transactions[[#This Row],[Doctor_ID]],Doctor_Master[Doctor_ID],Doctor_Master[Doctor_Name],,0)</f>
        <v>Dr. Arun Kumar</v>
      </c>
    </row>
    <row r="9" spans="1:26" x14ac:dyDescent="0.3">
      <c r="A9" t="s">
        <v>95</v>
      </c>
      <c r="B9" s="1">
        <v>45718</v>
      </c>
      <c r="C9" s="2">
        <v>0.55208333333333337</v>
      </c>
      <c r="D9" t="s">
        <v>73</v>
      </c>
      <c r="E9" t="s">
        <v>27</v>
      </c>
      <c r="F9" t="s">
        <v>54</v>
      </c>
      <c r="G9" t="s">
        <v>44</v>
      </c>
      <c r="H9" t="s">
        <v>45</v>
      </c>
      <c r="I9" t="s">
        <v>96</v>
      </c>
      <c r="J9" t="s">
        <v>97</v>
      </c>
      <c r="K9" t="s">
        <v>33</v>
      </c>
      <c r="L9">
        <v>76</v>
      </c>
      <c r="M9" t="s">
        <v>59</v>
      </c>
      <c r="N9" t="s">
        <v>98</v>
      </c>
      <c r="O9" t="s">
        <v>99</v>
      </c>
      <c r="P9" t="s">
        <v>37</v>
      </c>
      <c r="Q9" t="s">
        <v>38</v>
      </c>
      <c r="R9">
        <v>11</v>
      </c>
      <c r="S9">
        <v>15</v>
      </c>
      <c r="T9">
        <v>500</v>
      </c>
      <c r="U9" t="s">
        <v>39</v>
      </c>
      <c r="V9" t="s">
        <v>100</v>
      </c>
      <c r="W9">
        <v>3</v>
      </c>
      <c r="X9" t="s">
        <v>39</v>
      </c>
      <c r="Y9" t="s">
        <v>59</v>
      </c>
      <c r="Z9" t="str">
        <f>_xlfn.XLOOKUP(Appointment_Transactions[[#This Row],[Doctor_ID]],Doctor_Master[Doctor_ID],Doctor_Master[Doctor_Name],,0)</f>
        <v>Dr. Vivek S</v>
      </c>
    </row>
    <row r="10" spans="1:26" x14ac:dyDescent="0.3">
      <c r="A10" t="s">
        <v>101</v>
      </c>
      <c r="B10" s="1">
        <v>45722</v>
      </c>
      <c r="C10" s="2">
        <v>0.78125</v>
      </c>
      <c r="D10" t="s">
        <v>73</v>
      </c>
      <c r="E10" t="s">
        <v>27</v>
      </c>
      <c r="F10" t="s">
        <v>102</v>
      </c>
      <c r="G10" t="s">
        <v>103</v>
      </c>
      <c r="H10" t="s">
        <v>104</v>
      </c>
      <c r="I10" t="s">
        <v>105</v>
      </c>
      <c r="J10" t="s">
        <v>47</v>
      </c>
      <c r="K10" t="s">
        <v>33</v>
      </c>
      <c r="L10">
        <v>37</v>
      </c>
      <c r="M10" t="s">
        <v>49</v>
      </c>
      <c r="N10" t="s">
        <v>106</v>
      </c>
      <c r="O10" t="s">
        <v>107</v>
      </c>
      <c r="P10" t="s">
        <v>37</v>
      </c>
      <c r="Q10" t="s">
        <v>38</v>
      </c>
      <c r="R10">
        <v>46</v>
      </c>
      <c r="S10">
        <v>20</v>
      </c>
      <c r="T10">
        <v>1000</v>
      </c>
      <c r="U10" t="s">
        <v>71</v>
      </c>
      <c r="V10" t="s">
        <v>70</v>
      </c>
      <c r="W10">
        <v>3</v>
      </c>
      <c r="X10" t="s">
        <v>71</v>
      </c>
      <c r="Y10" t="s">
        <v>49</v>
      </c>
      <c r="Z10" t="str">
        <f>_xlfn.XLOOKUP(Appointment_Transactions[[#This Row],[Doctor_ID]],Doctor_Master[Doctor_ID],Doctor_Master[Doctor_Name],,0)</f>
        <v>Dr. Kavitha M</v>
      </c>
    </row>
    <row r="11" spans="1:26" x14ac:dyDescent="0.3">
      <c r="A11" t="s">
        <v>108</v>
      </c>
      <c r="B11" s="1">
        <v>45661</v>
      </c>
      <c r="C11" s="2">
        <v>0.46875</v>
      </c>
      <c r="D11" t="s">
        <v>109</v>
      </c>
      <c r="E11" t="s">
        <v>27</v>
      </c>
      <c r="F11" t="s">
        <v>110</v>
      </c>
      <c r="G11" t="s">
        <v>63</v>
      </c>
      <c r="H11" t="s">
        <v>64</v>
      </c>
      <c r="I11" t="s">
        <v>111</v>
      </c>
      <c r="J11" t="s">
        <v>112</v>
      </c>
      <c r="K11" t="s">
        <v>48</v>
      </c>
      <c r="L11">
        <v>5</v>
      </c>
      <c r="M11" t="s">
        <v>113</v>
      </c>
      <c r="N11" t="s">
        <v>114</v>
      </c>
      <c r="O11" t="s">
        <v>115</v>
      </c>
      <c r="P11" t="s">
        <v>52</v>
      </c>
      <c r="Q11" t="s">
        <v>38</v>
      </c>
      <c r="R11">
        <v>11</v>
      </c>
      <c r="S11">
        <v>15</v>
      </c>
      <c r="T11">
        <v>700</v>
      </c>
      <c r="U11" t="s">
        <v>71</v>
      </c>
      <c r="V11" t="s">
        <v>20</v>
      </c>
      <c r="X11" t="s">
        <v>71</v>
      </c>
      <c r="Y11" t="s">
        <v>113</v>
      </c>
      <c r="Z11" t="str">
        <f>_xlfn.XLOOKUP(Appointment_Transactions[[#This Row],[Doctor_ID]],Doctor_Master[Doctor_ID],Doctor_Master[Doctor_Name],,0)</f>
        <v>Dr. Divya R</v>
      </c>
    </row>
    <row r="12" spans="1:26" x14ac:dyDescent="0.3">
      <c r="A12" t="s">
        <v>116</v>
      </c>
      <c r="B12" s="1">
        <v>45835</v>
      </c>
      <c r="C12" s="2">
        <v>0.6875</v>
      </c>
      <c r="D12" t="s">
        <v>81</v>
      </c>
      <c r="E12" t="s">
        <v>42</v>
      </c>
      <c r="F12" t="s">
        <v>28</v>
      </c>
      <c r="G12" t="s">
        <v>117</v>
      </c>
      <c r="H12" t="s">
        <v>118</v>
      </c>
      <c r="I12" t="s">
        <v>119</v>
      </c>
      <c r="J12" t="s">
        <v>32</v>
      </c>
      <c r="K12" t="s">
        <v>33</v>
      </c>
      <c r="L12">
        <v>67</v>
      </c>
      <c r="M12" t="s">
        <v>120</v>
      </c>
      <c r="N12" t="s">
        <v>121</v>
      </c>
      <c r="O12" t="s">
        <v>122</v>
      </c>
      <c r="P12" t="s">
        <v>123</v>
      </c>
      <c r="Q12" t="s">
        <v>38</v>
      </c>
      <c r="R12">
        <v>36</v>
      </c>
      <c r="S12">
        <v>15</v>
      </c>
      <c r="T12">
        <v>900</v>
      </c>
      <c r="U12" t="s">
        <v>71</v>
      </c>
      <c r="V12" t="s">
        <v>100</v>
      </c>
      <c r="X12" t="s">
        <v>71</v>
      </c>
      <c r="Y12" t="s">
        <v>120</v>
      </c>
      <c r="Z12" t="str">
        <f>_xlfn.XLOOKUP(Appointment_Transactions[[#This Row],[Doctor_ID]],Doctor_Master[Doctor_ID],Doctor_Master[Doctor_Name],,0)</f>
        <v>Dr. Siva Kumar</v>
      </c>
    </row>
    <row r="13" spans="1:26" x14ac:dyDescent="0.3">
      <c r="A13" t="s">
        <v>124</v>
      </c>
      <c r="B13" s="1">
        <v>45659</v>
      </c>
      <c r="C13" s="2">
        <v>0.51041666666666663</v>
      </c>
      <c r="D13" t="s">
        <v>109</v>
      </c>
      <c r="E13" t="s">
        <v>27</v>
      </c>
      <c r="F13" t="s">
        <v>102</v>
      </c>
      <c r="G13" t="s">
        <v>117</v>
      </c>
      <c r="H13" t="s">
        <v>118</v>
      </c>
      <c r="I13" t="s">
        <v>125</v>
      </c>
      <c r="J13" t="s">
        <v>126</v>
      </c>
      <c r="K13" t="s">
        <v>48</v>
      </c>
      <c r="L13">
        <v>3</v>
      </c>
      <c r="M13" t="s">
        <v>77</v>
      </c>
      <c r="N13" t="s">
        <v>127</v>
      </c>
      <c r="O13" t="s">
        <v>128</v>
      </c>
      <c r="P13" t="s">
        <v>37</v>
      </c>
      <c r="Q13" t="s">
        <v>89</v>
      </c>
      <c r="R13">
        <v>7</v>
      </c>
      <c r="S13">
        <v>30</v>
      </c>
      <c r="T13">
        <v>1300</v>
      </c>
      <c r="U13" t="s">
        <v>39</v>
      </c>
      <c r="V13" t="s">
        <v>134</v>
      </c>
      <c r="X13" t="s">
        <v>71</v>
      </c>
      <c r="Y13" t="s">
        <v>77</v>
      </c>
      <c r="Z13" t="str">
        <f>_xlfn.XLOOKUP(Appointment_Transactions[[#This Row],[Doctor_ID]],Doctor_Master[Doctor_ID],Doctor_Master[Doctor_Name],,0)</f>
        <v>Dr. Vinoth K</v>
      </c>
    </row>
    <row r="14" spans="1:26" x14ac:dyDescent="0.3">
      <c r="A14" t="s">
        <v>129</v>
      </c>
      <c r="B14" s="1">
        <v>45819</v>
      </c>
      <c r="C14" s="2">
        <v>0.69791666666666663</v>
      </c>
      <c r="D14" t="s">
        <v>81</v>
      </c>
      <c r="E14" t="s">
        <v>42</v>
      </c>
      <c r="F14" t="s">
        <v>43</v>
      </c>
      <c r="G14" t="s">
        <v>117</v>
      </c>
      <c r="H14" t="s">
        <v>118</v>
      </c>
      <c r="I14" t="s">
        <v>130</v>
      </c>
      <c r="J14" t="s">
        <v>97</v>
      </c>
      <c r="K14" t="s">
        <v>48</v>
      </c>
      <c r="L14">
        <v>83</v>
      </c>
      <c r="M14" t="s">
        <v>131</v>
      </c>
      <c r="N14" t="s">
        <v>132</v>
      </c>
      <c r="O14" t="s">
        <v>133</v>
      </c>
      <c r="P14" t="s">
        <v>37</v>
      </c>
      <c r="Q14" t="s">
        <v>38</v>
      </c>
      <c r="R14">
        <v>7</v>
      </c>
      <c r="S14">
        <v>15</v>
      </c>
      <c r="T14">
        <v>600</v>
      </c>
      <c r="U14" t="s">
        <v>39</v>
      </c>
      <c r="V14" t="s">
        <v>134</v>
      </c>
      <c r="W14">
        <v>3</v>
      </c>
      <c r="X14" t="s">
        <v>71</v>
      </c>
      <c r="Y14" t="s">
        <v>131</v>
      </c>
      <c r="Z14" t="str">
        <f>_xlfn.XLOOKUP(Appointment_Transactions[[#This Row],[Doctor_ID]],Doctor_Master[Doctor_ID],Doctor_Master[Doctor_Name],,0)</f>
        <v>Dr. Abinaya K</v>
      </c>
    </row>
    <row r="15" spans="1:26" x14ac:dyDescent="0.3">
      <c r="A15" t="s">
        <v>135</v>
      </c>
      <c r="B15" s="1">
        <v>45797</v>
      </c>
      <c r="C15" s="2">
        <v>0.67708333333333337</v>
      </c>
      <c r="D15" t="s">
        <v>136</v>
      </c>
      <c r="E15" t="s">
        <v>42</v>
      </c>
      <c r="F15" t="s">
        <v>82</v>
      </c>
      <c r="G15" t="s">
        <v>117</v>
      </c>
      <c r="H15" t="s">
        <v>118</v>
      </c>
      <c r="I15" t="s">
        <v>137</v>
      </c>
      <c r="J15" t="s">
        <v>138</v>
      </c>
      <c r="K15" t="s">
        <v>48</v>
      </c>
      <c r="L15">
        <v>4</v>
      </c>
      <c r="M15" t="s">
        <v>49</v>
      </c>
      <c r="N15" t="s">
        <v>87</v>
      </c>
      <c r="O15" t="s">
        <v>88</v>
      </c>
      <c r="P15" t="s">
        <v>123</v>
      </c>
      <c r="Q15" t="s">
        <v>89</v>
      </c>
      <c r="R15">
        <v>30</v>
      </c>
      <c r="S15">
        <v>20</v>
      </c>
      <c r="T15">
        <v>1000</v>
      </c>
      <c r="U15" t="s">
        <v>71</v>
      </c>
      <c r="V15" t="s">
        <v>134</v>
      </c>
      <c r="X15" t="s">
        <v>39</v>
      </c>
      <c r="Y15" t="s">
        <v>49</v>
      </c>
      <c r="Z15" t="str">
        <f>_xlfn.XLOOKUP(Appointment_Transactions[[#This Row],[Doctor_ID]],Doctor_Master[Doctor_ID],Doctor_Master[Doctor_Name],,0)</f>
        <v>Dr. Gayathri R</v>
      </c>
    </row>
    <row r="16" spans="1:26" x14ac:dyDescent="0.3">
      <c r="A16" t="s">
        <v>139</v>
      </c>
      <c r="B16" s="1">
        <v>45784</v>
      </c>
      <c r="C16" s="2">
        <v>0.66666666666666663</v>
      </c>
      <c r="D16" t="s">
        <v>136</v>
      </c>
      <c r="E16" t="s">
        <v>42</v>
      </c>
      <c r="F16" t="s">
        <v>43</v>
      </c>
      <c r="G16" t="s">
        <v>74</v>
      </c>
      <c r="H16" t="s">
        <v>75</v>
      </c>
      <c r="I16" t="s">
        <v>140</v>
      </c>
      <c r="J16" t="s">
        <v>86</v>
      </c>
      <c r="K16" t="s">
        <v>33</v>
      </c>
      <c r="L16">
        <v>30</v>
      </c>
      <c r="M16" t="s">
        <v>77</v>
      </c>
      <c r="N16" t="s">
        <v>127</v>
      </c>
      <c r="O16" t="s">
        <v>128</v>
      </c>
      <c r="P16" t="s">
        <v>52</v>
      </c>
      <c r="Q16" t="s">
        <v>38</v>
      </c>
      <c r="R16">
        <v>9</v>
      </c>
      <c r="S16">
        <v>30</v>
      </c>
      <c r="T16">
        <v>1300</v>
      </c>
      <c r="U16" t="s">
        <v>71</v>
      </c>
      <c r="V16" t="s">
        <v>20</v>
      </c>
      <c r="X16" t="s">
        <v>39</v>
      </c>
      <c r="Y16" t="s">
        <v>77</v>
      </c>
      <c r="Z16" t="str">
        <f>_xlfn.XLOOKUP(Appointment_Transactions[[#This Row],[Doctor_ID]],Doctor_Master[Doctor_ID],Doctor_Master[Doctor_Name],,0)</f>
        <v>Dr. Vinoth K</v>
      </c>
    </row>
    <row r="17" spans="1:26" x14ac:dyDescent="0.3">
      <c r="A17" t="s">
        <v>141</v>
      </c>
      <c r="B17" s="1">
        <v>45725</v>
      </c>
      <c r="C17" s="2">
        <v>0.84375</v>
      </c>
      <c r="D17" t="s">
        <v>73</v>
      </c>
      <c r="E17" t="s">
        <v>27</v>
      </c>
      <c r="F17" t="s">
        <v>54</v>
      </c>
      <c r="G17" t="s">
        <v>55</v>
      </c>
      <c r="H17" t="s">
        <v>56</v>
      </c>
      <c r="I17" t="s">
        <v>142</v>
      </c>
      <c r="J17" t="s">
        <v>143</v>
      </c>
      <c r="K17" t="s">
        <v>33</v>
      </c>
      <c r="L17">
        <v>16</v>
      </c>
      <c r="M17" t="s">
        <v>131</v>
      </c>
      <c r="N17" t="s">
        <v>144</v>
      </c>
      <c r="O17" t="s">
        <v>145</v>
      </c>
      <c r="P17" t="s">
        <v>52</v>
      </c>
      <c r="Q17" t="s">
        <v>38</v>
      </c>
      <c r="R17">
        <v>27</v>
      </c>
      <c r="S17">
        <v>15</v>
      </c>
      <c r="T17">
        <v>600</v>
      </c>
      <c r="U17" t="s">
        <v>71</v>
      </c>
      <c r="V17" t="s">
        <v>100</v>
      </c>
      <c r="X17" t="s">
        <v>71</v>
      </c>
      <c r="Y17" t="s">
        <v>131</v>
      </c>
      <c r="Z17" t="str">
        <f>_xlfn.XLOOKUP(Appointment_Transactions[[#This Row],[Doctor_ID]],Doctor_Master[Doctor_ID],Doctor_Master[Doctor_Name],,0)</f>
        <v>Dr. Meena S</v>
      </c>
    </row>
    <row r="18" spans="1:26" x14ac:dyDescent="0.3">
      <c r="A18" t="s">
        <v>146</v>
      </c>
      <c r="B18" s="1">
        <v>45738</v>
      </c>
      <c r="C18" s="2">
        <v>0.80208333333333337</v>
      </c>
      <c r="D18" t="s">
        <v>73</v>
      </c>
      <c r="E18" t="s">
        <v>27</v>
      </c>
      <c r="F18" t="s">
        <v>110</v>
      </c>
      <c r="G18" t="s">
        <v>83</v>
      </c>
      <c r="H18" t="s">
        <v>84</v>
      </c>
      <c r="I18" t="s">
        <v>147</v>
      </c>
      <c r="J18" t="s">
        <v>138</v>
      </c>
      <c r="K18" t="s">
        <v>33</v>
      </c>
      <c r="L18">
        <v>77</v>
      </c>
      <c r="M18" t="s">
        <v>34</v>
      </c>
      <c r="N18" t="s">
        <v>148</v>
      </c>
      <c r="O18" t="s">
        <v>149</v>
      </c>
      <c r="P18" t="s">
        <v>37</v>
      </c>
      <c r="Q18" t="s">
        <v>38</v>
      </c>
      <c r="R18">
        <v>11</v>
      </c>
      <c r="S18">
        <v>15</v>
      </c>
      <c r="T18">
        <v>700</v>
      </c>
      <c r="U18" t="s">
        <v>39</v>
      </c>
      <c r="V18" t="s">
        <v>134</v>
      </c>
      <c r="W18">
        <v>4</v>
      </c>
      <c r="X18" t="s">
        <v>39</v>
      </c>
      <c r="Y18" t="s">
        <v>34</v>
      </c>
      <c r="Z18" t="str">
        <f>_xlfn.XLOOKUP(Appointment_Transactions[[#This Row],[Doctor_ID]],Doctor_Master[Doctor_ID],Doctor_Master[Doctor_Name],,0)</f>
        <v>Dr. Sanjay P</v>
      </c>
    </row>
    <row r="19" spans="1:26" x14ac:dyDescent="0.3">
      <c r="A19" t="s">
        <v>150</v>
      </c>
      <c r="B19" s="1">
        <v>45766</v>
      </c>
      <c r="C19" s="2">
        <v>0.47916666666666669</v>
      </c>
      <c r="D19" t="s">
        <v>41</v>
      </c>
      <c r="E19" t="s">
        <v>42</v>
      </c>
      <c r="F19" t="s">
        <v>110</v>
      </c>
      <c r="G19" t="s">
        <v>29</v>
      </c>
      <c r="H19" t="s">
        <v>30</v>
      </c>
      <c r="I19" t="s">
        <v>151</v>
      </c>
      <c r="J19" t="s">
        <v>32</v>
      </c>
      <c r="K19" t="s">
        <v>48</v>
      </c>
      <c r="L19">
        <v>33</v>
      </c>
      <c r="M19" t="s">
        <v>113</v>
      </c>
      <c r="N19" t="s">
        <v>152</v>
      </c>
      <c r="O19" t="s">
        <v>153</v>
      </c>
      <c r="P19" t="s">
        <v>52</v>
      </c>
      <c r="Q19" t="s">
        <v>38</v>
      </c>
      <c r="R19">
        <v>26</v>
      </c>
      <c r="S19">
        <v>15</v>
      </c>
      <c r="T19">
        <v>700</v>
      </c>
      <c r="U19" t="s">
        <v>39</v>
      </c>
      <c r="V19" t="s">
        <v>134</v>
      </c>
      <c r="W19">
        <v>4</v>
      </c>
      <c r="X19" t="s">
        <v>71</v>
      </c>
      <c r="Y19" t="s">
        <v>113</v>
      </c>
      <c r="Z19" t="str">
        <f>_xlfn.XLOOKUP(Appointment_Transactions[[#This Row],[Doctor_ID]],Doctor_Master[Doctor_ID],Doctor_Master[Doctor_Name],,0)</f>
        <v>Dr. Harini V</v>
      </c>
    </row>
    <row r="20" spans="1:26" x14ac:dyDescent="0.3">
      <c r="A20" t="s">
        <v>154</v>
      </c>
      <c r="B20" s="1">
        <v>45803</v>
      </c>
      <c r="C20" s="2">
        <v>0.45833333333333331</v>
      </c>
      <c r="D20" t="s">
        <v>136</v>
      </c>
      <c r="E20" t="s">
        <v>42</v>
      </c>
      <c r="F20" t="s">
        <v>155</v>
      </c>
      <c r="G20" t="s">
        <v>63</v>
      </c>
      <c r="H20" t="s">
        <v>64</v>
      </c>
      <c r="I20" t="s">
        <v>156</v>
      </c>
      <c r="J20" t="s">
        <v>97</v>
      </c>
      <c r="K20" t="s">
        <v>48</v>
      </c>
      <c r="L20">
        <v>39</v>
      </c>
      <c r="M20" t="s">
        <v>113</v>
      </c>
      <c r="N20" t="s">
        <v>157</v>
      </c>
      <c r="O20" t="s">
        <v>158</v>
      </c>
      <c r="P20" t="s">
        <v>123</v>
      </c>
      <c r="Q20" t="s">
        <v>38</v>
      </c>
      <c r="R20">
        <v>5</v>
      </c>
      <c r="S20">
        <v>15</v>
      </c>
      <c r="T20">
        <v>700</v>
      </c>
      <c r="U20" t="s">
        <v>39</v>
      </c>
      <c r="V20" t="s">
        <v>70</v>
      </c>
      <c r="W20">
        <v>3</v>
      </c>
      <c r="X20" t="s">
        <v>71</v>
      </c>
      <c r="Y20" t="s">
        <v>113</v>
      </c>
      <c r="Z20" t="str">
        <f>_xlfn.XLOOKUP(Appointment_Transactions[[#This Row],[Doctor_ID]],Doctor_Master[Doctor_ID],Doctor_Master[Doctor_Name],,0)</f>
        <v>Dr. Mahesh R</v>
      </c>
    </row>
    <row r="21" spans="1:26" x14ac:dyDescent="0.3">
      <c r="A21" t="s">
        <v>159</v>
      </c>
      <c r="B21" s="1">
        <v>45749</v>
      </c>
      <c r="C21" s="2">
        <v>0.85416666666666663</v>
      </c>
      <c r="D21" t="s">
        <v>41</v>
      </c>
      <c r="E21" t="s">
        <v>42</v>
      </c>
      <c r="F21" t="s">
        <v>43</v>
      </c>
      <c r="G21" t="s">
        <v>63</v>
      </c>
      <c r="H21" t="s">
        <v>64</v>
      </c>
      <c r="I21" t="s">
        <v>160</v>
      </c>
      <c r="J21" t="s">
        <v>138</v>
      </c>
      <c r="K21" t="s">
        <v>33</v>
      </c>
      <c r="L21">
        <v>57</v>
      </c>
      <c r="M21" t="s">
        <v>34</v>
      </c>
      <c r="N21" t="s">
        <v>35</v>
      </c>
      <c r="O21" t="s">
        <v>36</v>
      </c>
      <c r="P21" t="s">
        <v>52</v>
      </c>
      <c r="Q21" t="s">
        <v>89</v>
      </c>
      <c r="R21">
        <v>18</v>
      </c>
      <c r="S21">
        <v>15</v>
      </c>
      <c r="T21">
        <v>700</v>
      </c>
      <c r="U21" t="s">
        <v>39</v>
      </c>
      <c r="V21" t="s">
        <v>134</v>
      </c>
      <c r="X21" t="s">
        <v>71</v>
      </c>
      <c r="Y21" t="s">
        <v>34</v>
      </c>
      <c r="Z21" t="str">
        <f>_xlfn.XLOOKUP(Appointment_Transactions[[#This Row],[Doctor_ID]],Doctor_Master[Doctor_ID],Doctor_Master[Doctor_Name],,0)</f>
        <v>Dr. Keerthana L</v>
      </c>
    </row>
    <row r="22" spans="1:26" x14ac:dyDescent="0.3">
      <c r="A22" t="s">
        <v>161</v>
      </c>
      <c r="B22" s="1">
        <v>45808</v>
      </c>
      <c r="C22" s="2">
        <v>0.33333333333333331</v>
      </c>
      <c r="D22" t="s">
        <v>136</v>
      </c>
      <c r="E22" t="s">
        <v>42</v>
      </c>
      <c r="F22" t="s">
        <v>110</v>
      </c>
      <c r="G22" t="s">
        <v>55</v>
      </c>
      <c r="H22" t="s">
        <v>56</v>
      </c>
      <c r="I22" t="s">
        <v>162</v>
      </c>
      <c r="J22" t="s">
        <v>66</v>
      </c>
      <c r="K22" t="s">
        <v>33</v>
      </c>
      <c r="L22">
        <v>76</v>
      </c>
      <c r="M22" t="s">
        <v>67</v>
      </c>
      <c r="N22" t="s">
        <v>163</v>
      </c>
      <c r="O22" t="s">
        <v>164</v>
      </c>
      <c r="P22" t="s">
        <v>37</v>
      </c>
      <c r="Q22" t="s">
        <v>38</v>
      </c>
      <c r="R22">
        <v>42</v>
      </c>
      <c r="S22">
        <v>15</v>
      </c>
      <c r="T22">
        <v>800</v>
      </c>
      <c r="U22" t="s">
        <v>71</v>
      </c>
      <c r="V22" t="s">
        <v>134</v>
      </c>
      <c r="W22">
        <v>5</v>
      </c>
      <c r="X22" t="s">
        <v>71</v>
      </c>
      <c r="Y22" t="s">
        <v>67</v>
      </c>
      <c r="Z22" t="str">
        <f>_xlfn.XLOOKUP(Appointment_Transactions[[#This Row],[Doctor_ID]],Doctor_Master[Doctor_ID],Doctor_Master[Doctor_Name],,0)</f>
        <v>Dr. Ashwin D</v>
      </c>
    </row>
    <row r="23" spans="1:26" x14ac:dyDescent="0.3">
      <c r="A23" t="s">
        <v>165</v>
      </c>
      <c r="B23" s="1">
        <v>45727</v>
      </c>
      <c r="C23" s="2">
        <v>0.69791666666666663</v>
      </c>
      <c r="D23" t="s">
        <v>73</v>
      </c>
      <c r="E23" t="s">
        <v>27</v>
      </c>
      <c r="F23" t="s">
        <v>82</v>
      </c>
      <c r="G23" t="s">
        <v>63</v>
      </c>
      <c r="H23" t="s">
        <v>64</v>
      </c>
      <c r="I23" t="s">
        <v>166</v>
      </c>
      <c r="J23" t="s">
        <v>126</v>
      </c>
      <c r="K23" t="s">
        <v>48</v>
      </c>
      <c r="L23">
        <v>53</v>
      </c>
      <c r="M23" t="s">
        <v>59</v>
      </c>
      <c r="N23" t="s">
        <v>167</v>
      </c>
      <c r="O23" t="s">
        <v>168</v>
      </c>
      <c r="P23" t="s">
        <v>123</v>
      </c>
      <c r="Q23" t="s">
        <v>38</v>
      </c>
      <c r="R23">
        <v>28</v>
      </c>
      <c r="S23">
        <v>15</v>
      </c>
      <c r="T23">
        <v>500</v>
      </c>
      <c r="U23" t="s">
        <v>39</v>
      </c>
      <c r="V23" t="s">
        <v>134</v>
      </c>
      <c r="W23">
        <v>4</v>
      </c>
      <c r="X23" t="s">
        <v>71</v>
      </c>
      <c r="Y23" t="s">
        <v>59</v>
      </c>
      <c r="Z23" t="str">
        <f>_xlfn.XLOOKUP(Appointment_Transactions[[#This Row],[Doctor_ID]],Doctor_Master[Doctor_ID],Doctor_Master[Doctor_Name],,0)</f>
        <v>Dr. Prakash R</v>
      </c>
    </row>
    <row r="24" spans="1:26" x14ac:dyDescent="0.3">
      <c r="A24" t="s">
        <v>169</v>
      </c>
      <c r="B24" s="1">
        <v>45691</v>
      </c>
      <c r="C24" s="2">
        <v>0.5</v>
      </c>
      <c r="D24" t="s">
        <v>26</v>
      </c>
      <c r="E24" t="s">
        <v>27</v>
      </c>
      <c r="F24" t="s">
        <v>155</v>
      </c>
      <c r="G24" t="s">
        <v>55</v>
      </c>
      <c r="H24" t="s">
        <v>56</v>
      </c>
      <c r="I24" t="s">
        <v>170</v>
      </c>
      <c r="J24" t="s">
        <v>58</v>
      </c>
      <c r="K24" t="s">
        <v>48</v>
      </c>
      <c r="L24">
        <v>13</v>
      </c>
      <c r="M24" t="s">
        <v>120</v>
      </c>
      <c r="N24" t="s">
        <v>121</v>
      </c>
      <c r="O24" t="s">
        <v>122</v>
      </c>
      <c r="P24" t="s">
        <v>37</v>
      </c>
      <c r="Q24" t="s">
        <v>38</v>
      </c>
      <c r="R24">
        <v>10</v>
      </c>
      <c r="S24">
        <v>15</v>
      </c>
      <c r="T24">
        <v>900</v>
      </c>
      <c r="U24" t="s">
        <v>39</v>
      </c>
      <c r="V24" t="s">
        <v>134</v>
      </c>
      <c r="W24">
        <v>4</v>
      </c>
      <c r="X24" t="s">
        <v>71</v>
      </c>
      <c r="Y24" t="s">
        <v>120</v>
      </c>
      <c r="Z24" t="str">
        <f>_xlfn.XLOOKUP(Appointment_Transactions[[#This Row],[Doctor_ID]],Doctor_Master[Doctor_ID],Doctor_Master[Doctor_Name],,0)</f>
        <v>Dr. Siva Kumar</v>
      </c>
    </row>
    <row r="25" spans="1:26" x14ac:dyDescent="0.3">
      <c r="A25" t="s">
        <v>171</v>
      </c>
      <c r="B25" s="1">
        <v>45776</v>
      </c>
      <c r="C25" s="2">
        <v>0.57291666666666663</v>
      </c>
      <c r="D25" t="s">
        <v>41</v>
      </c>
      <c r="E25" t="s">
        <v>42</v>
      </c>
      <c r="F25" t="s">
        <v>82</v>
      </c>
      <c r="G25" t="s">
        <v>55</v>
      </c>
      <c r="H25" t="s">
        <v>56</v>
      </c>
      <c r="I25" t="s">
        <v>172</v>
      </c>
      <c r="J25" t="s">
        <v>97</v>
      </c>
      <c r="K25" t="s">
        <v>33</v>
      </c>
      <c r="L25">
        <v>48</v>
      </c>
      <c r="M25" t="s">
        <v>67</v>
      </c>
      <c r="N25" t="s">
        <v>163</v>
      </c>
      <c r="O25" t="s">
        <v>164</v>
      </c>
      <c r="P25" t="s">
        <v>123</v>
      </c>
      <c r="Q25" t="s">
        <v>38</v>
      </c>
      <c r="R25">
        <v>14</v>
      </c>
      <c r="S25">
        <v>15</v>
      </c>
      <c r="T25">
        <v>800</v>
      </c>
      <c r="U25" t="s">
        <v>39</v>
      </c>
      <c r="V25" t="s">
        <v>70</v>
      </c>
      <c r="W25">
        <v>4</v>
      </c>
      <c r="X25" t="s">
        <v>71</v>
      </c>
      <c r="Y25" t="s">
        <v>67</v>
      </c>
      <c r="Z25" t="str">
        <f>_xlfn.XLOOKUP(Appointment_Transactions[[#This Row],[Doctor_ID]],Doctor_Master[Doctor_ID],Doctor_Master[Doctor_Name],,0)</f>
        <v>Dr. Ashwin D</v>
      </c>
    </row>
    <row r="26" spans="1:26" x14ac:dyDescent="0.3">
      <c r="A26" t="s">
        <v>173</v>
      </c>
      <c r="B26" s="1">
        <v>45798</v>
      </c>
      <c r="C26" s="2">
        <v>0.35416666666666669</v>
      </c>
      <c r="D26" t="s">
        <v>136</v>
      </c>
      <c r="E26" t="s">
        <v>42</v>
      </c>
      <c r="F26" t="s">
        <v>43</v>
      </c>
      <c r="G26" t="s">
        <v>63</v>
      </c>
      <c r="H26" t="s">
        <v>64</v>
      </c>
      <c r="I26" t="s">
        <v>174</v>
      </c>
      <c r="J26" t="s">
        <v>112</v>
      </c>
      <c r="K26" t="s">
        <v>48</v>
      </c>
      <c r="L26">
        <v>52</v>
      </c>
      <c r="M26" t="s">
        <v>120</v>
      </c>
      <c r="N26" t="s">
        <v>175</v>
      </c>
      <c r="O26" t="s">
        <v>176</v>
      </c>
      <c r="P26" t="s">
        <v>37</v>
      </c>
      <c r="Q26" t="s">
        <v>38</v>
      </c>
      <c r="R26">
        <v>18</v>
      </c>
      <c r="S26">
        <v>15</v>
      </c>
      <c r="T26">
        <v>900</v>
      </c>
      <c r="U26" t="s">
        <v>39</v>
      </c>
      <c r="V26" t="s">
        <v>70</v>
      </c>
      <c r="W26">
        <v>4</v>
      </c>
      <c r="X26" t="s">
        <v>71</v>
      </c>
      <c r="Y26" t="s">
        <v>120</v>
      </c>
      <c r="Z26" t="str">
        <f>_xlfn.XLOOKUP(Appointment_Transactions[[#This Row],[Doctor_ID]],Doctor_Master[Doctor_ID],Doctor_Master[Doctor_Name],,0)</f>
        <v>Dr. Suresh B</v>
      </c>
    </row>
    <row r="27" spans="1:26" x14ac:dyDescent="0.3">
      <c r="A27" t="s">
        <v>177</v>
      </c>
      <c r="B27" s="1">
        <v>45672</v>
      </c>
      <c r="C27" s="2">
        <v>0.45833333333333331</v>
      </c>
      <c r="D27" t="s">
        <v>109</v>
      </c>
      <c r="E27" t="s">
        <v>27</v>
      </c>
      <c r="F27" t="s">
        <v>43</v>
      </c>
      <c r="G27" t="s">
        <v>63</v>
      </c>
      <c r="H27" t="s">
        <v>64</v>
      </c>
      <c r="I27" t="s">
        <v>178</v>
      </c>
      <c r="J27" t="s">
        <v>143</v>
      </c>
      <c r="K27" t="s">
        <v>33</v>
      </c>
      <c r="L27">
        <v>11</v>
      </c>
      <c r="M27" t="s">
        <v>120</v>
      </c>
      <c r="N27" t="s">
        <v>179</v>
      </c>
      <c r="O27" t="s">
        <v>180</v>
      </c>
      <c r="P27" t="s">
        <v>37</v>
      </c>
      <c r="Q27" t="s">
        <v>38</v>
      </c>
      <c r="R27">
        <v>25</v>
      </c>
      <c r="S27">
        <v>15</v>
      </c>
      <c r="T27">
        <v>900</v>
      </c>
      <c r="U27" t="s">
        <v>39</v>
      </c>
      <c r="V27" t="s">
        <v>100</v>
      </c>
      <c r="W27">
        <v>4</v>
      </c>
      <c r="X27" t="s">
        <v>71</v>
      </c>
      <c r="Y27" t="s">
        <v>120</v>
      </c>
      <c r="Z27" t="str">
        <f>_xlfn.XLOOKUP(Appointment_Transactions[[#This Row],[Doctor_ID]],Doctor_Master[Doctor_ID],Doctor_Master[Doctor_Name],,0)</f>
        <v>Dr. Swetha M</v>
      </c>
    </row>
    <row r="28" spans="1:26" x14ac:dyDescent="0.3">
      <c r="A28" t="s">
        <v>181</v>
      </c>
      <c r="B28" s="1">
        <v>45764</v>
      </c>
      <c r="C28" s="2">
        <v>0.41666666666666669</v>
      </c>
      <c r="D28" t="s">
        <v>41</v>
      </c>
      <c r="E28" t="s">
        <v>42</v>
      </c>
      <c r="F28" t="s">
        <v>102</v>
      </c>
      <c r="G28" t="s">
        <v>83</v>
      </c>
      <c r="H28" t="s">
        <v>84</v>
      </c>
      <c r="I28" t="s">
        <v>182</v>
      </c>
      <c r="J28" t="s">
        <v>138</v>
      </c>
      <c r="K28" t="s">
        <v>48</v>
      </c>
      <c r="L28">
        <v>46</v>
      </c>
      <c r="M28" t="s">
        <v>183</v>
      </c>
      <c r="N28" t="s">
        <v>184</v>
      </c>
      <c r="O28" t="s">
        <v>185</v>
      </c>
      <c r="P28" t="s">
        <v>123</v>
      </c>
      <c r="Q28" t="s">
        <v>38</v>
      </c>
      <c r="R28">
        <v>28</v>
      </c>
      <c r="S28">
        <v>15</v>
      </c>
      <c r="T28">
        <v>650</v>
      </c>
      <c r="U28" t="s">
        <v>71</v>
      </c>
      <c r="V28" t="s">
        <v>134</v>
      </c>
      <c r="X28" t="s">
        <v>39</v>
      </c>
      <c r="Y28" t="s">
        <v>183</v>
      </c>
      <c r="Z28" t="str">
        <f>_xlfn.XLOOKUP(Appointment_Transactions[[#This Row],[Doctor_ID]],Doctor_Master[Doctor_ID],Doctor_Master[Doctor_Name],,0)</f>
        <v>Dr. Lakshmi K</v>
      </c>
    </row>
    <row r="29" spans="1:26" x14ac:dyDescent="0.3">
      <c r="A29" t="s">
        <v>186</v>
      </c>
      <c r="B29" s="1">
        <v>45825</v>
      </c>
      <c r="C29" s="2">
        <v>0.8125</v>
      </c>
      <c r="D29" t="s">
        <v>81</v>
      </c>
      <c r="E29" t="s">
        <v>42</v>
      </c>
      <c r="F29" t="s">
        <v>82</v>
      </c>
      <c r="G29" t="s">
        <v>55</v>
      </c>
      <c r="H29" t="s">
        <v>56</v>
      </c>
      <c r="I29" t="s">
        <v>187</v>
      </c>
      <c r="J29" t="s">
        <v>143</v>
      </c>
      <c r="K29" t="s">
        <v>33</v>
      </c>
      <c r="L29">
        <v>6</v>
      </c>
      <c r="M29" t="s">
        <v>34</v>
      </c>
      <c r="N29" t="s">
        <v>188</v>
      </c>
      <c r="O29" t="s">
        <v>189</v>
      </c>
      <c r="P29" t="s">
        <v>37</v>
      </c>
      <c r="Q29" t="s">
        <v>38</v>
      </c>
      <c r="R29">
        <v>23</v>
      </c>
      <c r="S29">
        <v>15</v>
      </c>
      <c r="T29">
        <v>700</v>
      </c>
      <c r="U29" t="s">
        <v>39</v>
      </c>
      <c r="V29" t="s">
        <v>70</v>
      </c>
      <c r="W29">
        <v>3</v>
      </c>
      <c r="X29" t="s">
        <v>71</v>
      </c>
      <c r="Y29" t="s">
        <v>34</v>
      </c>
      <c r="Z29" t="str">
        <f>_xlfn.XLOOKUP(Appointment_Transactions[[#This Row],[Doctor_ID]],Doctor_Master[Doctor_ID],Doctor_Master[Doctor_Name],,0)</f>
        <v>Dr. Ranjani S</v>
      </c>
    </row>
    <row r="30" spans="1:26" x14ac:dyDescent="0.3">
      <c r="A30" t="s">
        <v>190</v>
      </c>
      <c r="B30" s="1">
        <v>45766</v>
      </c>
      <c r="C30" s="2">
        <v>0.65625</v>
      </c>
      <c r="D30" t="s">
        <v>41</v>
      </c>
      <c r="E30" t="s">
        <v>42</v>
      </c>
      <c r="F30" t="s">
        <v>110</v>
      </c>
      <c r="G30" t="s">
        <v>103</v>
      </c>
      <c r="H30" t="s">
        <v>104</v>
      </c>
      <c r="I30" t="s">
        <v>119</v>
      </c>
      <c r="J30" t="s">
        <v>58</v>
      </c>
      <c r="K30" t="s">
        <v>33</v>
      </c>
      <c r="L30">
        <v>48</v>
      </c>
      <c r="M30" t="s">
        <v>183</v>
      </c>
      <c r="N30" t="s">
        <v>184</v>
      </c>
      <c r="O30" t="s">
        <v>185</v>
      </c>
      <c r="P30" t="s">
        <v>52</v>
      </c>
      <c r="Q30" t="s">
        <v>89</v>
      </c>
      <c r="R30">
        <v>5</v>
      </c>
      <c r="S30">
        <v>15</v>
      </c>
      <c r="T30">
        <v>650</v>
      </c>
      <c r="U30" t="s">
        <v>39</v>
      </c>
      <c r="V30" t="s">
        <v>134</v>
      </c>
      <c r="X30" t="s">
        <v>39</v>
      </c>
      <c r="Y30" t="s">
        <v>183</v>
      </c>
      <c r="Z30" t="str">
        <f>_xlfn.XLOOKUP(Appointment_Transactions[[#This Row],[Doctor_ID]],Doctor_Master[Doctor_ID],Doctor_Master[Doctor_Name],,0)</f>
        <v>Dr. Lakshmi K</v>
      </c>
    </row>
    <row r="31" spans="1:26" x14ac:dyDescent="0.3">
      <c r="A31" t="s">
        <v>191</v>
      </c>
      <c r="B31" s="1">
        <v>45798</v>
      </c>
      <c r="C31" s="2">
        <v>0.85416666666666663</v>
      </c>
      <c r="D31" t="s">
        <v>136</v>
      </c>
      <c r="E31" t="s">
        <v>42</v>
      </c>
      <c r="F31" t="s">
        <v>43</v>
      </c>
      <c r="G31" t="s">
        <v>117</v>
      </c>
      <c r="H31" t="s">
        <v>118</v>
      </c>
      <c r="I31" t="s">
        <v>192</v>
      </c>
      <c r="J31" t="s">
        <v>138</v>
      </c>
      <c r="K31" t="s">
        <v>33</v>
      </c>
      <c r="L31">
        <v>32</v>
      </c>
      <c r="M31" t="s">
        <v>120</v>
      </c>
      <c r="N31" t="s">
        <v>193</v>
      </c>
      <c r="O31" t="s">
        <v>194</v>
      </c>
      <c r="P31" t="s">
        <v>123</v>
      </c>
      <c r="Q31" t="s">
        <v>89</v>
      </c>
      <c r="R31">
        <v>34</v>
      </c>
      <c r="S31">
        <v>15</v>
      </c>
      <c r="T31">
        <v>900</v>
      </c>
      <c r="U31" t="s">
        <v>39</v>
      </c>
      <c r="V31" t="s">
        <v>70</v>
      </c>
      <c r="X31" t="s">
        <v>71</v>
      </c>
      <c r="Y31" t="s">
        <v>120</v>
      </c>
      <c r="Z31" t="str">
        <f>_xlfn.XLOOKUP(Appointment_Transactions[[#This Row],[Doctor_ID]],Doctor_Master[Doctor_ID],Doctor_Master[Doctor_Name],,0)</f>
        <v>Dr. Mohan V</v>
      </c>
    </row>
    <row r="32" spans="1:26" x14ac:dyDescent="0.3">
      <c r="A32" t="s">
        <v>195</v>
      </c>
      <c r="B32" s="1">
        <v>45737</v>
      </c>
      <c r="C32" s="2">
        <v>0.36458333333333331</v>
      </c>
      <c r="D32" t="s">
        <v>73</v>
      </c>
      <c r="E32" t="s">
        <v>27</v>
      </c>
      <c r="F32" t="s">
        <v>28</v>
      </c>
      <c r="G32" t="s">
        <v>29</v>
      </c>
      <c r="H32" t="s">
        <v>30</v>
      </c>
      <c r="I32" t="s">
        <v>196</v>
      </c>
      <c r="J32" t="s">
        <v>138</v>
      </c>
      <c r="K32" t="s">
        <v>33</v>
      </c>
      <c r="L32">
        <v>44</v>
      </c>
      <c r="M32" t="s">
        <v>77</v>
      </c>
      <c r="N32" t="s">
        <v>197</v>
      </c>
      <c r="O32" t="s">
        <v>198</v>
      </c>
      <c r="P32" t="s">
        <v>37</v>
      </c>
      <c r="Q32" t="s">
        <v>38</v>
      </c>
      <c r="R32">
        <v>21</v>
      </c>
      <c r="S32">
        <v>30</v>
      </c>
      <c r="T32">
        <v>1300</v>
      </c>
      <c r="U32" t="s">
        <v>71</v>
      </c>
      <c r="V32" t="s">
        <v>100</v>
      </c>
      <c r="X32" t="s">
        <v>71</v>
      </c>
      <c r="Y32" t="s">
        <v>77</v>
      </c>
      <c r="Z32" t="str">
        <f>_xlfn.XLOOKUP(Appointment_Transactions[[#This Row],[Doctor_ID]],Doctor_Master[Doctor_ID],Doctor_Master[Doctor_Name],,0)</f>
        <v>Dr. Dinesh P</v>
      </c>
    </row>
    <row r="33" spans="1:26" x14ac:dyDescent="0.3">
      <c r="A33" t="s">
        <v>199</v>
      </c>
      <c r="B33" s="1">
        <v>45721</v>
      </c>
      <c r="C33" s="2">
        <v>0.80208333333333337</v>
      </c>
      <c r="D33" t="s">
        <v>73</v>
      </c>
      <c r="E33" t="s">
        <v>27</v>
      </c>
      <c r="F33" t="s">
        <v>43</v>
      </c>
      <c r="G33" t="s">
        <v>117</v>
      </c>
      <c r="H33" t="s">
        <v>118</v>
      </c>
      <c r="I33" t="s">
        <v>200</v>
      </c>
      <c r="J33" t="s">
        <v>143</v>
      </c>
      <c r="K33" t="s">
        <v>48</v>
      </c>
      <c r="L33">
        <v>37</v>
      </c>
      <c r="M33" t="s">
        <v>113</v>
      </c>
      <c r="N33" t="s">
        <v>114</v>
      </c>
      <c r="O33" t="s">
        <v>115</v>
      </c>
      <c r="P33" t="s">
        <v>52</v>
      </c>
      <c r="Q33" t="s">
        <v>38</v>
      </c>
      <c r="R33">
        <v>17</v>
      </c>
      <c r="S33">
        <v>15</v>
      </c>
      <c r="T33">
        <v>700</v>
      </c>
      <c r="U33" t="s">
        <v>71</v>
      </c>
      <c r="V33" t="s">
        <v>134</v>
      </c>
      <c r="W33">
        <v>4</v>
      </c>
      <c r="X33" t="s">
        <v>39</v>
      </c>
      <c r="Y33" t="s">
        <v>113</v>
      </c>
      <c r="Z33" t="str">
        <f>_xlfn.XLOOKUP(Appointment_Transactions[[#This Row],[Doctor_ID]],Doctor_Master[Doctor_ID],Doctor_Master[Doctor_Name],,0)</f>
        <v>Dr. Divya R</v>
      </c>
    </row>
    <row r="34" spans="1:26" x14ac:dyDescent="0.3">
      <c r="A34" t="s">
        <v>201</v>
      </c>
      <c r="B34" s="1">
        <v>45662</v>
      </c>
      <c r="C34" s="2">
        <v>0.4375</v>
      </c>
      <c r="D34" t="s">
        <v>109</v>
      </c>
      <c r="E34" t="s">
        <v>27</v>
      </c>
      <c r="F34" t="s">
        <v>54</v>
      </c>
      <c r="G34" t="s">
        <v>83</v>
      </c>
      <c r="H34" t="s">
        <v>84</v>
      </c>
      <c r="I34" t="s">
        <v>202</v>
      </c>
      <c r="J34" t="s">
        <v>126</v>
      </c>
      <c r="K34" t="s">
        <v>33</v>
      </c>
      <c r="L34">
        <v>84</v>
      </c>
      <c r="M34" t="s">
        <v>59</v>
      </c>
      <c r="N34" t="s">
        <v>167</v>
      </c>
      <c r="O34" t="s">
        <v>168</v>
      </c>
      <c r="P34" t="s">
        <v>37</v>
      </c>
      <c r="Q34" t="s">
        <v>203</v>
      </c>
      <c r="R34">
        <v>29</v>
      </c>
      <c r="S34">
        <v>15</v>
      </c>
      <c r="T34">
        <v>500</v>
      </c>
      <c r="U34" t="s">
        <v>71</v>
      </c>
      <c r="V34" t="s">
        <v>134</v>
      </c>
      <c r="X34" t="s">
        <v>71</v>
      </c>
      <c r="Y34" t="s">
        <v>59</v>
      </c>
      <c r="Z34" t="str">
        <f>_xlfn.XLOOKUP(Appointment_Transactions[[#This Row],[Doctor_ID]],Doctor_Master[Doctor_ID],Doctor_Master[Doctor_Name],,0)</f>
        <v>Dr. Prakash R</v>
      </c>
    </row>
    <row r="35" spans="1:26" x14ac:dyDescent="0.3">
      <c r="A35" t="s">
        <v>204</v>
      </c>
      <c r="B35" s="1">
        <v>45720</v>
      </c>
      <c r="C35" s="2">
        <v>0.41666666666666669</v>
      </c>
      <c r="D35" t="s">
        <v>73</v>
      </c>
      <c r="E35" t="s">
        <v>27</v>
      </c>
      <c r="F35" t="s">
        <v>82</v>
      </c>
      <c r="G35" t="s">
        <v>117</v>
      </c>
      <c r="H35" t="s">
        <v>118</v>
      </c>
      <c r="I35" t="s">
        <v>205</v>
      </c>
      <c r="J35" t="s">
        <v>143</v>
      </c>
      <c r="K35" t="s">
        <v>48</v>
      </c>
      <c r="L35">
        <v>48</v>
      </c>
      <c r="M35" t="s">
        <v>113</v>
      </c>
      <c r="N35" t="s">
        <v>157</v>
      </c>
      <c r="O35" t="s">
        <v>158</v>
      </c>
      <c r="P35" t="s">
        <v>52</v>
      </c>
      <c r="Q35" t="s">
        <v>89</v>
      </c>
      <c r="R35">
        <v>29</v>
      </c>
      <c r="S35">
        <v>15</v>
      </c>
      <c r="T35">
        <v>700</v>
      </c>
      <c r="U35" t="s">
        <v>39</v>
      </c>
      <c r="V35" t="s">
        <v>100</v>
      </c>
      <c r="X35" t="s">
        <v>71</v>
      </c>
      <c r="Y35" t="s">
        <v>113</v>
      </c>
      <c r="Z35" t="str">
        <f>_xlfn.XLOOKUP(Appointment_Transactions[[#This Row],[Doctor_ID]],Doctor_Master[Doctor_ID],Doctor_Master[Doctor_Name],,0)</f>
        <v>Dr. Mahesh R</v>
      </c>
    </row>
    <row r="36" spans="1:26" x14ac:dyDescent="0.3">
      <c r="A36" t="s">
        <v>206</v>
      </c>
      <c r="B36" s="1">
        <v>45693</v>
      </c>
      <c r="C36" s="2">
        <v>0.80208333333333337</v>
      </c>
      <c r="D36" t="s">
        <v>26</v>
      </c>
      <c r="E36" t="s">
        <v>27</v>
      </c>
      <c r="F36" t="s">
        <v>43</v>
      </c>
      <c r="G36" t="s">
        <v>29</v>
      </c>
      <c r="H36" t="s">
        <v>30</v>
      </c>
      <c r="I36" t="s">
        <v>207</v>
      </c>
      <c r="J36" t="s">
        <v>47</v>
      </c>
      <c r="K36" t="s">
        <v>33</v>
      </c>
      <c r="L36">
        <v>18</v>
      </c>
      <c r="M36" t="s">
        <v>67</v>
      </c>
      <c r="N36" t="s">
        <v>208</v>
      </c>
      <c r="O36" t="s">
        <v>209</v>
      </c>
      <c r="P36" t="s">
        <v>123</v>
      </c>
      <c r="Q36" t="s">
        <v>38</v>
      </c>
      <c r="R36">
        <v>39</v>
      </c>
      <c r="S36">
        <v>15</v>
      </c>
      <c r="T36">
        <v>800</v>
      </c>
      <c r="U36" t="s">
        <v>71</v>
      </c>
      <c r="V36" t="s">
        <v>70</v>
      </c>
      <c r="W36">
        <v>3</v>
      </c>
      <c r="X36" t="s">
        <v>39</v>
      </c>
      <c r="Y36" t="s">
        <v>67</v>
      </c>
      <c r="Z36" t="str">
        <f>_xlfn.XLOOKUP(Appointment_Transactions[[#This Row],[Doctor_ID]],Doctor_Master[Doctor_ID],Doctor_Master[Doctor_Name],,0)</f>
        <v>Dr. Balaji V</v>
      </c>
    </row>
    <row r="37" spans="1:26" x14ac:dyDescent="0.3">
      <c r="A37" t="s">
        <v>210</v>
      </c>
      <c r="B37" s="1">
        <v>45783</v>
      </c>
      <c r="C37" s="2">
        <v>0.44791666666666669</v>
      </c>
      <c r="D37" t="s">
        <v>136</v>
      </c>
      <c r="E37" t="s">
        <v>42</v>
      </c>
      <c r="F37" t="s">
        <v>82</v>
      </c>
      <c r="G37" t="s">
        <v>29</v>
      </c>
      <c r="H37" t="s">
        <v>30</v>
      </c>
      <c r="I37" t="s">
        <v>162</v>
      </c>
      <c r="J37" t="s">
        <v>47</v>
      </c>
      <c r="K37" t="s">
        <v>48</v>
      </c>
      <c r="L37">
        <v>47</v>
      </c>
      <c r="M37" t="s">
        <v>49</v>
      </c>
      <c r="N37" t="s">
        <v>211</v>
      </c>
      <c r="O37" t="s">
        <v>212</v>
      </c>
      <c r="P37" t="s">
        <v>37</v>
      </c>
      <c r="Q37" t="s">
        <v>203</v>
      </c>
      <c r="R37">
        <v>26</v>
      </c>
      <c r="S37">
        <v>20</v>
      </c>
      <c r="T37">
        <v>1000</v>
      </c>
      <c r="U37" t="s">
        <v>39</v>
      </c>
      <c r="V37" t="s">
        <v>134</v>
      </c>
      <c r="X37" t="s">
        <v>39</v>
      </c>
      <c r="Y37" t="s">
        <v>49</v>
      </c>
      <c r="Z37" t="str">
        <f>_xlfn.XLOOKUP(Appointment_Transactions[[#This Row],[Doctor_ID]],Doctor_Master[Doctor_ID],Doctor_Master[Doctor_Name],,0)</f>
        <v>Dr. Ramya P</v>
      </c>
    </row>
    <row r="38" spans="1:26" x14ac:dyDescent="0.3">
      <c r="A38" t="s">
        <v>213</v>
      </c>
      <c r="B38" s="1">
        <v>45683</v>
      </c>
      <c r="C38" s="2">
        <v>0.72916666666666663</v>
      </c>
      <c r="D38" t="s">
        <v>109</v>
      </c>
      <c r="E38" t="s">
        <v>27</v>
      </c>
      <c r="F38" t="s">
        <v>54</v>
      </c>
      <c r="G38" t="s">
        <v>63</v>
      </c>
      <c r="H38" t="s">
        <v>64</v>
      </c>
      <c r="I38" t="s">
        <v>214</v>
      </c>
      <c r="J38" t="s">
        <v>32</v>
      </c>
      <c r="K38" t="s">
        <v>48</v>
      </c>
      <c r="L38">
        <v>49</v>
      </c>
      <c r="M38" t="s">
        <v>92</v>
      </c>
      <c r="N38" t="s">
        <v>215</v>
      </c>
      <c r="O38" t="s">
        <v>216</v>
      </c>
      <c r="P38" t="s">
        <v>37</v>
      </c>
      <c r="Q38" t="s">
        <v>89</v>
      </c>
      <c r="R38">
        <v>36</v>
      </c>
      <c r="S38">
        <v>25</v>
      </c>
      <c r="T38">
        <v>1200</v>
      </c>
      <c r="U38" t="s">
        <v>71</v>
      </c>
      <c r="V38" t="s">
        <v>20</v>
      </c>
      <c r="X38" t="s">
        <v>39</v>
      </c>
      <c r="Y38" t="s">
        <v>92</v>
      </c>
      <c r="Z38" t="str">
        <f>_xlfn.XLOOKUP(Appointment_Transactions[[#This Row],[Doctor_ID]],Doctor_Master[Doctor_ID],Doctor_Master[Doctor_Name],,0)</f>
        <v>Dr. Vignesh M</v>
      </c>
    </row>
    <row r="39" spans="1:26" x14ac:dyDescent="0.3">
      <c r="A39" t="s">
        <v>217</v>
      </c>
      <c r="B39" s="1">
        <v>45699</v>
      </c>
      <c r="C39" s="2">
        <v>0.35416666666666669</v>
      </c>
      <c r="D39" t="s">
        <v>26</v>
      </c>
      <c r="E39" t="s">
        <v>27</v>
      </c>
      <c r="F39" t="s">
        <v>82</v>
      </c>
      <c r="G39" t="s">
        <v>117</v>
      </c>
      <c r="H39" t="s">
        <v>118</v>
      </c>
      <c r="I39" t="s">
        <v>162</v>
      </c>
      <c r="J39" t="s">
        <v>32</v>
      </c>
      <c r="K39" t="s">
        <v>33</v>
      </c>
      <c r="L39">
        <v>18</v>
      </c>
      <c r="M39" t="s">
        <v>59</v>
      </c>
      <c r="N39" t="s">
        <v>98</v>
      </c>
      <c r="O39" t="s">
        <v>99</v>
      </c>
      <c r="P39" t="s">
        <v>52</v>
      </c>
      <c r="Q39" t="s">
        <v>203</v>
      </c>
      <c r="R39">
        <v>31</v>
      </c>
      <c r="S39">
        <v>15</v>
      </c>
      <c r="T39">
        <v>500</v>
      </c>
      <c r="U39" t="s">
        <v>39</v>
      </c>
      <c r="V39" t="s">
        <v>134</v>
      </c>
      <c r="X39" t="s">
        <v>39</v>
      </c>
      <c r="Y39" t="s">
        <v>59</v>
      </c>
      <c r="Z39" t="str">
        <f>_xlfn.XLOOKUP(Appointment_Transactions[[#This Row],[Doctor_ID]],Doctor_Master[Doctor_ID],Doctor_Master[Doctor_Name],,0)</f>
        <v>Dr. Vivek S</v>
      </c>
    </row>
    <row r="40" spans="1:26" x14ac:dyDescent="0.3">
      <c r="A40" t="s">
        <v>218</v>
      </c>
      <c r="B40" s="1">
        <v>45801</v>
      </c>
      <c r="C40" s="2">
        <v>0.41666666666666669</v>
      </c>
      <c r="D40" t="s">
        <v>136</v>
      </c>
      <c r="E40" t="s">
        <v>42</v>
      </c>
      <c r="F40" t="s">
        <v>110</v>
      </c>
      <c r="G40" t="s">
        <v>44</v>
      </c>
      <c r="H40" t="s">
        <v>45</v>
      </c>
      <c r="I40" t="s">
        <v>219</v>
      </c>
      <c r="J40" t="s">
        <v>112</v>
      </c>
      <c r="K40" t="s">
        <v>33</v>
      </c>
      <c r="L40">
        <v>63</v>
      </c>
      <c r="M40" t="s">
        <v>77</v>
      </c>
      <c r="N40" t="s">
        <v>197</v>
      </c>
      <c r="O40" t="s">
        <v>198</v>
      </c>
      <c r="P40" t="s">
        <v>37</v>
      </c>
      <c r="Q40" t="s">
        <v>203</v>
      </c>
      <c r="R40">
        <v>6</v>
      </c>
      <c r="S40">
        <v>30</v>
      </c>
      <c r="T40">
        <v>1300</v>
      </c>
      <c r="U40" t="s">
        <v>39</v>
      </c>
      <c r="V40" t="s">
        <v>134</v>
      </c>
      <c r="X40" t="s">
        <v>39</v>
      </c>
      <c r="Y40" t="s">
        <v>77</v>
      </c>
      <c r="Z40" t="str">
        <f>_xlfn.XLOOKUP(Appointment_Transactions[[#This Row],[Doctor_ID]],Doctor_Master[Doctor_ID],Doctor_Master[Doctor_Name],,0)</f>
        <v>Dr. Dinesh P</v>
      </c>
    </row>
    <row r="41" spans="1:26" x14ac:dyDescent="0.3">
      <c r="A41" t="s">
        <v>220</v>
      </c>
      <c r="B41" s="1">
        <v>45800</v>
      </c>
      <c r="C41" s="2">
        <v>0.5</v>
      </c>
      <c r="D41" t="s">
        <v>136</v>
      </c>
      <c r="E41" t="s">
        <v>42</v>
      </c>
      <c r="F41" t="s">
        <v>28</v>
      </c>
      <c r="G41" t="s">
        <v>44</v>
      </c>
      <c r="H41" t="s">
        <v>45</v>
      </c>
      <c r="I41" t="s">
        <v>221</v>
      </c>
      <c r="J41" t="s">
        <v>86</v>
      </c>
      <c r="K41" t="s">
        <v>48</v>
      </c>
      <c r="L41">
        <v>53</v>
      </c>
      <c r="M41" t="s">
        <v>131</v>
      </c>
      <c r="N41" t="s">
        <v>222</v>
      </c>
      <c r="O41" t="s">
        <v>223</v>
      </c>
      <c r="P41" t="s">
        <v>52</v>
      </c>
      <c r="Q41" t="s">
        <v>38</v>
      </c>
      <c r="R41">
        <v>21</v>
      </c>
      <c r="S41">
        <v>15</v>
      </c>
      <c r="T41">
        <v>600</v>
      </c>
      <c r="U41" t="s">
        <v>71</v>
      </c>
      <c r="V41" t="s">
        <v>20</v>
      </c>
      <c r="W41">
        <v>4</v>
      </c>
      <c r="X41" t="s">
        <v>71</v>
      </c>
      <c r="Y41" t="s">
        <v>131</v>
      </c>
      <c r="Z41" t="str">
        <f>_xlfn.XLOOKUP(Appointment_Transactions[[#This Row],[Doctor_ID]],Doctor_Master[Doctor_ID],Doctor_Master[Doctor_Name],,0)</f>
        <v>Dr. Anand S</v>
      </c>
    </row>
    <row r="42" spans="1:26" x14ac:dyDescent="0.3">
      <c r="A42" t="s">
        <v>224</v>
      </c>
      <c r="B42" s="1">
        <v>45800</v>
      </c>
      <c r="C42" s="2">
        <v>0.33333333333333331</v>
      </c>
      <c r="D42" t="s">
        <v>136</v>
      </c>
      <c r="E42" t="s">
        <v>42</v>
      </c>
      <c r="F42" t="s">
        <v>28</v>
      </c>
      <c r="G42" t="s">
        <v>74</v>
      </c>
      <c r="H42" t="s">
        <v>75</v>
      </c>
      <c r="I42" t="s">
        <v>225</v>
      </c>
      <c r="J42" t="s">
        <v>143</v>
      </c>
      <c r="K42" t="s">
        <v>33</v>
      </c>
      <c r="L42">
        <v>9</v>
      </c>
      <c r="M42" t="s">
        <v>77</v>
      </c>
      <c r="N42" t="s">
        <v>197</v>
      </c>
      <c r="O42" t="s">
        <v>198</v>
      </c>
      <c r="P42" t="s">
        <v>123</v>
      </c>
      <c r="Q42" t="s">
        <v>38</v>
      </c>
      <c r="R42">
        <v>32</v>
      </c>
      <c r="S42">
        <v>30</v>
      </c>
      <c r="T42">
        <v>1300</v>
      </c>
      <c r="U42" t="s">
        <v>39</v>
      </c>
      <c r="V42" t="s">
        <v>100</v>
      </c>
      <c r="X42" t="s">
        <v>39</v>
      </c>
      <c r="Y42" t="s">
        <v>77</v>
      </c>
      <c r="Z42" t="str">
        <f>_xlfn.XLOOKUP(Appointment_Transactions[[#This Row],[Doctor_ID]],Doctor_Master[Doctor_ID],Doctor_Master[Doctor_Name],,0)</f>
        <v>Dr. Dinesh P</v>
      </c>
    </row>
    <row r="43" spans="1:26" x14ac:dyDescent="0.3">
      <c r="A43" t="s">
        <v>226</v>
      </c>
      <c r="B43" s="1">
        <v>45699</v>
      </c>
      <c r="C43" s="2">
        <v>0.60416666666666663</v>
      </c>
      <c r="D43" t="s">
        <v>26</v>
      </c>
      <c r="E43" t="s">
        <v>27</v>
      </c>
      <c r="F43" t="s">
        <v>82</v>
      </c>
      <c r="G43" t="s">
        <v>55</v>
      </c>
      <c r="H43" t="s">
        <v>56</v>
      </c>
      <c r="I43" t="s">
        <v>182</v>
      </c>
      <c r="J43" t="s">
        <v>138</v>
      </c>
      <c r="K43" t="s">
        <v>33</v>
      </c>
      <c r="L43">
        <v>4</v>
      </c>
      <c r="M43" t="s">
        <v>113</v>
      </c>
      <c r="N43" t="s">
        <v>227</v>
      </c>
      <c r="O43" t="s">
        <v>228</v>
      </c>
      <c r="P43" t="s">
        <v>37</v>
      </c>
      <c r="Q43" t="s">
        <v>38</v>
      </c>
      <c r="R43">
        <v>40</v>
      </c>
      <c r="S43">
        <v>15</v>
      </c>
      <c r="T43">
        <v>700</v>
      </c>
      <c r="U43" t="s">
        <v>71</v>
      </c>
      <c r="V43" t="s">
        <v>134</v>
      </c>
      <c r="W43">
        <v>5</v>
      </c>
      <c r="X43" t="s">
        <v>71</v>
      </c>
      <c r="Y43" t="s">
        <v>113</v>
      </c>
      <c r="Z43" t="str">
        <f>_xlfn.XLOOKUP(Appointment_Transactions[[#This Row],[Doctor_ID]],Doctor_Master[Doctor_ID],Doctor_Master[Doctor_Name],,0)</f>
        <v>Dr. Deepa J</v>
      </c>
    </row>
    <row r="44" spans="1:26" x14ac:dyDescent="0.3">
      <c r="A44" t="s">
        <v>229</v>
      </c>
      <c r="B44" s="1">
        <v>45798</v>
      </c>
      <c r="C44" s="2">
        <v>0.36458333333333331</v>
      </c>
      <c r="D44" t="s">
        <v>136</v>
      </c>
      <c r="E44" t="s">
        <v>42</v>
      </c>
      <c r="F44" t="s">
        <v>43</v>
      </c>
      <c r="G44" t="s">
        <v>29</v>
      </c>
      <c r="H44" t="s">
        <v>30</v>
      </c>
      <c r="I44" t="s">
        <v>230</v>
      </c>
      <c r="J44" t="s">
        <v>112</v>
      </c>
      <c r="K44" t="s">
        <v>48</v>
      </c>
      <c r="L44">
        <v>25</v>
      </c>
      <c r="M44" t="s">
        <v>49</v>
      </c>
      <c r="N44" t="s">
        <v>50</v>
      </c>
      <c r="O44" t="s">
        <v>51</v>
      </c>
      <c r="P44" t="s">
        <v>37</v>
      </c>
      <c r="Q44" t="s">
        <v>38</v>
      </c>
      <c r="R44">
        <v>34</v>
      </c>
      <c r="S44">
        <v>20</v>
      </c>
      <c r="T44">
        <v>1000</v>
      </c>
      <c r="U44" t="s">
        <v>39</v>
      </c>
      <c r="V44" t="s">
        <v>134</v>
      </c>
      <c r="W44">
        <v>4</v>
      </c>
      <c r="X44" t="s">
        <v>71</v>
      </c>
      <c r="Y44" t="s">
        <v>49</v>
      </c>
      <c r="Z44" t="str">
        <f>_xlfn.XLOOKUP(Appointment_Transactions[[#This Row],[Doctor_ID]],Doctor_Master[Doctor_ID],Doctor_Master[Doctor_Name],,0)</f>
        <v>Dr. Priya Nair</v>
      </c>
    </row>
    <row r="45" spans="1:26" x14ac:dyDescent="0.3">
      <c r="A45" t="s">
        <v>231</v>
      </c>
      <c r="B45" s="1">
        <v>45796</v>
      </c>
      <c r="C45" s="2">
        <v>0.33333333333333331</v>
      </c>
      <c r="D45" t="s">
        <v>136</v>
      </c>
      <c r="E45" t="s">
        <v>42</v>
      </c>
      <c r="F45" t="s">
        <v>155</v>
      </c>
      <c r="G45" t="s">
        <v>29</v>
      </c>
      <c r="H45" t="s">
        <v>30</v>
      </c>
      <c r="I45" t="s">
        <v>232</v>
      </c>
      <c r="J45" t="s">
        <v>86</v>
      </c>
      <c r="K45" t="s">
        <v>48</v>
      </c>
      <c r="L45">
        <v>77</v>
      </c>
      <c r="M45" t="s">
        <v>183</v>
      </c>
      <c r="N45" t="s">
        <v>233</v>
      </c>
      <c r="O45" t="s">
        <v>234</v>
      </c>
      <c r="P45" t="s">
        <v>123</v>
      </c>
      <c r="Q45" t="s">
        <v>38</v>
      </c>
      <c r="R45">
        <v>38</v>
      </c>
      <c r="S45">
        <v>15</v>
      </c>
      <c r="T45">
        <v>650</v>
      </c>
      <c r="U45" t="s">
        <v>71</v>
      </c>
      <c r="V45" t="s">
        <v>134</v>
      </c>
      <c r="X45" t="s">
        <v>71</v>
      </c>
      <c r="Y45" t="s">
        <v>183</v>
      </c>
      <c r="Z45" t="str">
        <f>_xlfn.XLOOKUP(Appointment_Transactions[[#This Row],[Doctor_ID]],Doctor_Master[Doctor_ID],Doctor_Master[Doctor_Name],,0)</f>
        <v>Dr. Jennifer A</v>
      </c>
    </row>
    <row r="46" spans="1:26" x14ac:dyDescent="0.3">
      <c r="A46" t="s">
        <v>235</v>
      </c>
      <c r="B46" s="1">
        <v>45673</v>
      </c>
      <c r="C46" s="2">
        <v>0.67708333333333337</v>
      </c>
      <c r="D46" t="s">
        <v>109</v>
      </c>
      <c r="E46" t="s">
        <v>27</v>
      </c>
      <c r="F46" t="s">
        <v>102</v>
      </c>
      <c r="G46" t="s">
        <v>83</v>
      </c>
      <c r="H46" t="s">
        <v>84</v>
      </c>
      <c r="I46" t="s">
        <v>236</v>
      </c>
      <c r="J46" t="s">
        <v>66</v>
      </c>
      <c r="K46" t="s">
        <v>33</v>
      </c>
      <c r="L46">
        <v>75</v>
      </c>
      <c r="M46" t="s">
        <v>59</v>
      </c>
      <c r="N46" t="s">
        <v>167</v>
      </c>
      <c r="O46" t="s">
        <v>168</v>
      </c>
      <c r="P46" t="s">
        <v>52</v>
      </c>
      <c r="Q46" t="s">
        <v>89</v>
      </c>
      <c r="R46">
        <v>26</v>
      </c>
      <c r="S46">
        <v>15</v>
      </c>
      <c r="T46">
        <v>500</v>
      </c>
      <c r="U46" t="s">
        <v>39</v>
      </c>
      <c r="V46" t="s">
        <v>134</v>
      </c>
      <c r="X46" t="s">
        <v>71</v>
      </c>
      <c r="Y46" t="s">
        <v>59</v>
      </c>
      <c r="Z46" t="str">
        <f>_xlfn.XLOOKUP(Appointment_Transactions[[#This Row],[Doctor_ID]],Doctor_Master[Doctor_ID],Doctor_Master[Doctor_Name],,0)</f>
        <v>Dr. Prakash R</v>
      </c>
    </row>
    <row r="47" spans="1:26" x14ac:dyDescent="0.3">
      <c r="A47" t="s">
        <v>237</v>
      </c>
      <c r="B47" s="1">
        <v>45727</v>
      </c>
      <c r="C47" s="2">
        <v>0.36458333333333331</v>
      </c>
      <c r="D47" t="s">
        <v>73</v>
      </c>
      <c r="E47" t="s">
        <v>27</v>
      </c>
      <c r="F47" t="s">
        <v>82</v>
      </c>
      <c r="G47" t="s">
        <v>83</v>
      </c>
      <c r="H47" t="s">
        <v>84</v>
      </c>
      <c r="I47" t="s">
        <v>238</v>
      </c>
      <c r="J47" t="s">
        <v>66</v>
      </c>
      <c r="K47" t="s">
        <v>33</v>
      </c>
      <c r="L47">
        <v>41</v>
      </c>
      <c r="M47" t="s">
        <v>59</v>
      </c>
      <c r="N47" t="s">
        <v>60</v>
      </c>
      <c r="O47" t="s">
        <v>61</v>
      </c>
      <c r="P47" t="s">
        <v>37</v>
      </c>
      <c r="Q47" t="s">
        <v>38</v>
      </c>
      <c r="R47">
        <v>44</v>
      </c>
      <c r="S47">
        <v>15</v>
      </c>
      <c r="T47">
        <v>500</v>
      </c>
      <c r="U47" t="s">
        <v>71</v>
      </c>
      <c r="V47" t="s">
        <v>134</v>
      </c>
      <c r="W47">
        <v>3</v>
      </c>
      <c r="X47" t="s">
        <v>71</v>
      </c>
      <c r="Y47" t="s">
        <v>59</v>
      </c>
      <c r="Z47" t="str">
        <f>_xlfn.XLOOKUP(Appointment_Transactions[[#This Row],[Doctor_ID]],Doctor_Master[Doctor_ID],Doctor_Master[Doctor_Name],,0)</f>
        <v>Dr. Gokul R</v>
      </c>
    </row>
    <row r="48" spans="1:26" x14ac:dyDescent="0.3">
      <c r="A48" t="s">
        <v>239</v>
      </c>
      <c r="B48" s="1">
        <v>45821</v>
      </c>
      <c r="C48" s="2">
        <v>0.6875</v>
      </c>
      <c r="D48" t="s">
        <v>81</v>
      </c>
      <c r="E48" t="s">
        <v>42</v>
      </c>
      <c r="F48" t="s">
        <v>28</v>
      </c>
      <c r="G48" t="s">
        <v>55</v>
      </c>
      <c r="H48" t="s">
        <v>56</v>
      </c>
      <c r="I48" t="s">
        <v>178</v>
      </c>
      <c r="J48" t="s">
        <v>138</v>
      </c>
      <c r="K48" t="s">
        <v>48</v>
      </c>
      <c r="L48">
        <v>60</v>
      </c>
      <c r="M48" t="s">
        <v>183</v>
      </c>
      <c r="N48" t="s">
        <v>240</v>
      </c>
      <c r="O48" t="s">
        <v>241</v>
      </c>
      <c r="P48" t="s">
        <v>123</v>
      </c>
      <c r="Q48" t="s">
        <v>89</v>
      </c>
      <c r="R48">
        <v>24</v>
      </c>
      <c r="S48">
        <v>15</v>
      </c>
      <c r="T48">
        <v>650</v>
      </c>
      <c r="U48" t="s">
        <v>39</v>
      </c>
      <c r="V48" t="s">
        <v>70</v>
      </c>
      <c r="X48" t="s">
        <v>39</v>
      </c>
      <c r="Y48" t="s">
        <v>183</v>
      </c>
      <c r="Z48" t="str">
        <f>_xlfn.XLOOKUP(Appointment_Transactions[[#This Row],[Doctor_ID]],Doctor_Master[Doctor_ID],Doctor_Master[Doctor_Name],,0)</f>
        <v>Dr. Naveen C</v>
      </c>
    </row>
    <row r="49" spans="1:26" x14ac:dyDescent="0.3">
      <c r="A49" t="s">
        <v>242</v>
      </c>
      <c r="B49" s="1">
        <v>45761</v>
      </c>
      <c r="C49" s="2">
        <v>0.77083333333333337</v>
      </c>
      <c r="D49" t="s">
        <v>41</v>
      </c>
      <c r="E49" t="s">
        <v>42</v>
      </c>
      <c r="F49" t="s">
        <v>155</v>
      </c>
      <c r="G49" t="s">
        <v>117</v>
      </c>
      <c r="H49" t="s">
        <v>118</v>
      </c>
      <c r="I49" t="s">
        <v>243</v>
      </c>
      <c r="J49" t="s">
        <v>47</v>
      </c>
      <c r="K49" t="s">
        <v>48</v>
      </c>
      <c r="L49">
        <v>9</v>
      </c>
      <c r="M49" t="s">
        <v>183</v>
      </c>
      <c r="N49" t="s">
        <v>233</v>
      </c>
      <c r="O49" t="s">
        <v>234</v>
      </c>
      <c r="P49" t="s">
        <v>123</v>
      </c>
      <c r="Q49" t="s">
        <v>38</v>
      </c>
      <c r="R49">
        <v>26</v>
      </c>
      <c r="S49">
        <v>15</v>
      </c>
      <c r="T49">
        <v>650</v>
      </c>
      <c r="U49" t="s">
        <v>39</v>
      </c>
      <c r="V49" t="s">
        <v>134</v>
      </c>
      <c r="W49">
        <v>3</v>
      </c>
      <c r="X49" t="s">
        <v>71</v>
      </c>
      <c r="Y49" t="s">
        <v>183</v>
      </c>
      <c r="Z49" t="str">
        <f>_xlfn.XLOOKUP(Appointment_Transactions[[#This Row],[Doctor_ID]],Doctor_Master[Doctor_ID],Doctor_Master[Doctor_Name],,0)</f>
        <v>Dr. Jennifer A</v>
      </c>
    </row>
    <row r="50" spans="1:26" x14ac:dyDescent="0.3">
      <c r="A50" t="s">
        <v>244</v>
      </c>
      <c r="B50" s="1">
        <v>45791</v>
      </c>
      <c r="C50" s="2">
        <v>0.77083333333333337</v>
      </c>
      <c r="D50" t="s">
        <v>136</v>
      </c>
      <c r="E50" t="s">
        <v>42</v>
      </c>
      <c r="F50" t="s">
        <v>43</v>
      </c>
      <c r="G50" t="s">
        <v>117</v>
      </c>
      <c r="H50" t="s">
        <v>118</v>
      </c>
      <c r="I50" t="s">
        <v>245</v>
      </c>
      <c r="J50" t="s">
        <v>97</v>
      </c>
      <c r="K50" t="s">
        <v>33</v>
      </c>
      <c r="L50">
        <v>22</v>
      </c>
      <c r="M50" t="s">
        <v>67</v>
      </c>
      <c r="N50" t="s">
        <v>208</v>
      </c>
      <c r="O50" t="s">
        <v>209</v>
      </c>
      <c r="P50" t="s">
        <v>37</v>
      </c>
      <c r="Q50" t="s">
        <v>38</v>
      </c>
      <c r="R50">
        <v>17</v>
      </c>
      <c r="S50">
        <v>15</v>
      </c>
      <c r="T50">
        <v>800</v>
      </c>
      <c r="U50" t="s">
        <v>71</v>
      </c>
      <c r="V50" t="s">
        <v>20</v>
      </c>
      <c r="W50">
        <v>3</v>
      </c>
      <c r="X50" t="s">
        <v>39</v>
      </c>
      <c r="Y50" t="s">
        <v>67</v>
      </c>
      <c r="Z50" t="str">
        <f>_xlfn.XLOOKUP(Appointment_Transactions[[#This Row],[Doctor_ID]],Doctor_Master[Doctor_ID],Doctor_Master[Doctor_Name],,0)</f>
        <v>Dr. Balaji V</v>
      </c>
    </row>
    <row r="51" spans="1:26" x14ac:dyDescent="0.3">
      <c r="A51" t="s">
        <v>246</v>
      </c>
      <c r="B51" s="1">
        <v>45717</v>
      </c>
      <c r="C51" s="2">
        <v>0.63541666666666663</v>
      </c>
      <c r="D51" t="s">
        <v>73</v>
      </c>
      <c r="E51" t="s">
        <v>27</v>
      </c>
      <c r="F51" t="s">
        <v>110</v>
      </c>
      <c r="G51" t="s">
        <v>55</v>
      </c>
      <c r="H51" t="s">
        <v>56</v>
      </c>
      <c r="I51" t="s">
        <v>247</v>
      </c>
      <c r="J51" t="s">
        <v>143</v>
      </c>
      <c r="K51" t="s">
        <v>48</v>
      </c>
      <c r="L51">
        <v>66</v>
      </c>
      <c r="M51" t="s">
        <v>131</v>
      </c>
      <c r="N51" t="s">
        <v>144</v>
      </c>
      <c r="O51" t="s">
        <v>145</v>
      </c>
      <c r="P51" t="s">
        <v>37</v>
      </c>
      <c r="Q51" t="s">
        <v>38</v>
      </c>
      <c r="R51">
        <v>6</v>
      </c>
      <c r="S51">
        <v>15</v>
      </c>
      <c r="T51">
        <v>600</v>
      </c>
      <c r="U51" t="s">
        <v>39</v>
      </c>
      <c r="V51" t="s">
        <v>100</v>
      </c>
      <c r="X51" t="s">
        <v>39</v>
      </c>
      <c r="Y51" t="s">
        <v>131</v>
      </c>
      <c r="Z51" t="str">
        <f>_xlfn.XLOOKUP(Appointment_Transactions[[#This Row],[Doctor_ID]],Doctor_Master[Doctor_ID],Doctor_Master[Doctor_Name],,0)</f>
        <v>Dr. Meena S</v>
      </c>
    </row>
    <row r="52" spans="1:26" x14ac:dyDescent="0.3">
      <c r="A52" t="s">
        <v>248</v>
      </c>
      <c r="B52" s="1">
        <v>45664</v>
      </c>
      <c r="C52" s="2">
        <v>0.71875</v>
      </c>
      <c r="D52" t="s">
        <v>109</v>
      </c>
      <c r="E52" t="s">
        <v>27</v>
      </c>
      <c r="F52" t="s">
        <v>82</v>
      </c>
      <c r="G52" t="s">
        <v>29</v>
      </c>
      <c r="H52" t="s">
        <v>30</v>
      </c>
      <c r="I52" t="s">
        <v>249</v>
      </c>
      <c r="J52" t="s">
        <v>66</v>
      </c>
      <c r="K52" t="s">
        <v>33</v>
      </c>
      <c r="L52">
        <v>46</v>
      </c>
      <c r="M52" t="s">
        <v>113</v>
      </c>
      <c r="N52" t="s">
        <v>227</v>
      </c>
      <c r="O52" t="s">
        <v>228</v>
      </c>
      <c r="P52" t="s">
        <v>52</v>
      </c>
      <c r="Q52" t="s">
        <v>38</v>
      </c>
      <c r="R52">
        <v>11</v>
      </c>
      <c r="S52">
        <v>15</v>
      </c>
      <c r="T52">
        <v>700</v>
      </c>
      <c r="U52" t="s">
        <v>39</v>
      </c>
      <c r="V52" t="s">
        <v>134</v>
      </c>
      <c r="W52">
        <v>3</v>
      </c>
      <c r="X52" t="s">
        <v>71</v>
      </c>
      <c r="Y52" t="s">
        <v>113</v>
      </c>
      <c r="Z52" t="str">
        <f>_xlfn.XLOOKUP(Appointment_Transactions[[#This Row],[Doctor_ID]],Doctor_Master[Doctor_ID],Doctor_Master[Doctor_Name],,0)</f>
        <v>Dr. Deepa J</v>
      </c>
    </row>
    <row r="53" spans="1:26" x14ac:dyDescent="0.3">
      <c r="A53" t="s">
        <v>250</v>
      </c>
      <c r="B53" s="1">
        <v>45678</v>
      </c>
      <c r="C53" s="2">
        <v>0.83333333333333337</v>
      </c>
      <c r="D53" t="s">
        <v>109</v>
      </c>
      <c r="E53" t="s">
        <v>27</v>
      </c>
      <c r="F53" t="s">
        <v>82</v>
      </c>
      <c r="G53" t="s">
        <v>63</v>
      </c>
      <c r="H53" t="s">
        <v>64</v>
      </c>
      <c r="I53" t="s">
        <v>251</v>
      </c>
      <c r="J53" t="s">
        <v>112</v>
      </c>
      <c r="K53" t="s">
        <v>48</v>
      </c>
      <c r="L53">
        <v>31</v>
      </c>
      <c r="M53" t="s">
        <v>59</v>
      </c>
      <c r="N53" t="s">
        <v>167</v>
      </c>
      <c r="O53" t="s">
        <v>168</v>
      </c>
      <c r="P53" t="s">
        <v>52</v>
      </c>
      <c r="Q53" t="s">
        <v>203</v>
      </c>
      <c r="R53">
        <v>30</v>
      </c>
      <c r="S53">
        <v>15</v>
      </c>
      <c r="T53">
        <v>500</v>
      </c>
      <c r="U53" t="s">
        <v>39</v>
      </c>
      <c r="V53" t="s">
        <v>134</v>
      </c>
      <c r="X53" t="s">
        <v>39</v>
      </c>
      <c r="Y53" t="s">
        <v>59</v>
      </c>
      <c r="Z53" t="str">
        <f>_xlfn.XLOOKUP(Appointment_Transactions[[#This Row],[Doctor_ID]],Doctor_Master[Doctor_ID],Doctor_Master[Doctor_Name],,0)</f>
        <v>Dr. Prakash R</v>
      </c>
    </row>
    <row r="54" spans="1:26" x14ac:dyDescent="0.3">
      <c r="A54" t="s">
        <v>252</v>
      </c>
      <c r="B54" s="1">
        <v>45730</v>
      </c>
      <c r="C54" s="2">
        <v>0.40625</v>
      </c>
      <c r="D54" t="s">
        <v>73</v>
      </c>
      <c r="E54" t="s">
        <v>27</v>
      </c>
      <c r="F54" t="s">
        <v>28</v>
      </c>
      <c r="G54" t="s">
        <v>63</v>
      </c>
      <c r="H54" t="s">
        <v>64</v>
      </c>
      <c r="I54" t="s">
        <v>253</v>
      </c>
      <c r="J54" t="s">
        <v>112</v>
      </c>
      <c r="K54" t="s">
        <v>48</v>
      </c>
      <c r="L54">
        <v>54</v>
      </c>
      <c r="M54" t="s">
        <v>59</v>
      </c>
      <c r="N54" t="s">
        <v>167</v>
      </c>
      <c r="O54" t="s">
        <v>168</v>
      </c>
      <c r="P54" t="s">
        <v>52</v>
      </c>
      <c r="Q54" t="s">
        <v>38</v>
      </c>
      <c r="R54">
        <v>24</v>
      </c>
      <c r="S54">
        <v>15</v>
      </c>
      <c r="T54">
        <v>500</v>
      </c>
      <c r="U54" t="s">
        <v>39</v>
      </c>
      <c r="V54" t="s">
        <v>70</v>
      </c>
      <c r="W54">
        <v>5</v>
      </c>
      <c r="X54" t="s">
        <v>71</v>
      </c>
      <c r="Y54" t="s">
        <v>59</v>
      </c>
      <c r="Z54" t="str">
        <f>_xlfn.XLOOKUP(Appointment_Transactions[[#This Row],[Doctor_ID]],Doctor_Master[Doctor_ID],Doctor_Master[Doctor_Name],,0)</f>
        <v>Dr. Prakash R</v>
      </c>
    </row>
    <row r="55" spans="1:26" x14ac:dyDescent="0.3">
      <c r="A55" t="s">
        <v>254</v>
      </c>
      <c r="B55" s="1">
        <v>45741</v>
      </c>
      <c r="C55" s="2">
        <v>0.84375</v>
      </c>
      <c r="D55" t="s">
        <v>73</v>
      </c>
      <c r="E55" t="s">
        <v>27</v>
      </c>
      <c r="F55" t="s">
        <v>82</v>
      </c>
      <c r="G55" t="s">
        <v>55</v>
      </c>
      <c r="H55" t="s">
        <v>56</v>
      </c>
      <c r="I55" t="s">
        <v>255</v>
      </c>
      <c r="J55" t="s">
        <v>138</v>
      </c>
      <c r="K55" t="s">
        <v>33</v>
      </c>
      <c r="L55">
        <v>79</v>
      </c>
      <c r="M55" t="s">
        <v>92</v>
      </c>
      <c r="N55" t="s">
        <v>256</v>
      </c>
      <c r="O55" t="s">
        <v>257</v>
      </c>
      <c r="P55" t="s">
        <v>37</v>
      </c>
      <c r="Q55" t="s">
        <v>38</v>
      </c>
      <c r="R55">
        <v>74</v>
      </c>
      <c r="S55">
        <v>25</v>
      </c>
      <c r="T55">
        <v>1200</v>
      </c>
      <c r="U55" t="s">
        <v>39</v>
      </c>
      <c r="V55" t="s">
        <v>100</v>
      </c>
      <c r="W55">
        <v>3</v>
      </c>
      <c r="X55" t="s">
        <v>39</v>
      </c>
      <c r="Y55" t="s">
        <v>92</v>
      </c>
      <c r="Z55" t="str">
        <f>_xlfn.XLOOKUP(Appointment_Transactions[[#This Row],[Doctor_ID]],Doctor_Master[Doctor_ID],Doctor_Master[Doctor_Name],,0)</f>
        <v>Dr. Ramesh G</v>
      </c>
    </row>
    <row r="56" spans="1:26" x14ac:dyDescent="0.3">
      <c r="A56" t="s">
        <v>258</v>
      </c>
      <c r="B56" s="1">
        <v>45739</v>
      </c>
      <c r="C56" s="2">
        <v>0.625</v>
      </c>
      <c r="D56" t="s">
        <v>73</v>
      </c>
      <c r="E56" t="s">
        <v>27</v>
      </c>
      <c r="F56" t="s">
        <v>54</v>
      </c>
      <c r="G56" t="s">
        <v>117</v>
      </c>
      <c r="H56" t="s">
        <v>118</v>
      </c>
      <c r="I56" t="s">
        <v>259</v>
      </c>
      <c r="J56" t="s">
        <v>143</v>
      </c>
      <c r="K56" t="s">
        <v>33</v>
      </c>
      <c r="L56">
        <v>33</v>
      </c>
      <c r="M56" t="s">
        <v>260</v>
      </c>
      <c r="N56" t="s">
        <v>114</v>
      </c>
      <c r="O56" t="s">
        <v>115</v>
      </c>
      <c r="P56" t="s">
        <v>52</v>
      </c>
      <c r="Q56" t="s">
        <v>38</v>
      </c>
      <c r="R56">
        <v>20</v>
      </c>
      <c r="S56">
        <v>15</v>
      </c>
      <c r="T56">
        <v>700</v>
      </c>
      <c r="U56" t="s">
        <v>39</v>
      </c>
      <c r="V56" t="s">
        <v>134</v>
      </c>
      <c r="W56">
        <v>3</v>
      </c>
      <c r="X56" t="s">
        <v>71</v>
      </c>
      <c r="Y56" t="s">
        <v>113</v>
      </c>
      <c r="Z56" t="str">
        <f>_xlfn.XLOOKUP(Appointment_Transactions[[#This Row],[Doctor_ID]],Doctor_Master[Doctor_ID],Doctor_Master[Doctor_Name],,0)</f>
        <v>Dr. Divya R</v>
      </c>
    </row>
    <row r="57" spans="1:26" x14ac:dyDescent="0.3">
      <c r="A57" t="s">
        <v>261</v>
      </c>
      <c r="B57" s="1">
        <v>45788</v>
      </c>
      <c r="C57" s="2">
        <v>0.67708333333333337</v>
      </c>
      <c r="D57" t="s">
        <v>136</v>
      </c>
      <c r="E57" t="s">
        <v>42</v>
      </c>
      <c r="F57" t="s">
        <v>54</v>
      </c>
      <c r="G57" t="s">
        <v>63</v>
      </c>
      <c r="H57" t="s">
        <v>64</v>
      </c>
      <c r="I57" t="s">
        <v>262</v>
      </c>
      <c r="J57" t="s">
        <v>143</v>
      </c>
      <c r="K57" t="s">
        <v>48</v>
      </c>
      <c r="L57">
        <v>47</v>
      </c>
      <c r="M57" t="s">
        <v>113</v>
      </c>
      <c r="N57" t="s">
        <v>114</v>
      </c>
      <c r="O57" t="s">
        <v>115</v>
      </c>
      <c r="P57" t="s">
        <v>37</v>
      </c>
      <c r="Q57" t="s">
        <v>89</v>
      </c>
      <c r="R57">
        <v>19</v>
      </c>
      <c r="S57">
        <v>15</v>
      </c>
      <c r="T57">
        <v>700</v>
      </c>
      <c r="U57" t="s">
        <v>71</v>
      </c>
      <c r="V57" t="s">
        <v>134</v>
      </c>
      <c r="X57" t="s">
        <v>71</v>
      </c>
      <c r="Y57" t="s">
        <v>113</v>
      </c>
      <c r="Z57" t="str">
        <f>_xlfn.XLOOKUP(Appointment_Transactions[[#This Row],[Doctor_ID]],Doctor_Master[Doctor_ID],Doctor_Master[Doctor_Name],,0)</f>
        <v>Dr. Divya R</v>
      </c>
    </row>
    <row r="58" spans="1:26" x14ac:dyDescent="0.3">
      <c r="A58" t="s">
        <v>263</v>
      </c>
      <c r="B58" s="1">
        <v>45747</v>
      </c>
      <c r="C58" s="2">
        <v>0.6875</v>
      </c>
      <c r="D58" t="s">
        <v>73</v>
      </c>
      <c r="E58" t="s">
        <v>27</v>
      </c>
      <c r="F58" t="s">
        <v>155</v>
      </c>
      <c r="G58" t="s">
        <v>55</v>
      </c>
      <c r="H58" t="s">
        <v>56</v>
      </c>
      <c r="I58" t="s">
        <v>111</v>
      </c>
      <c r="J58" t="s">
        <v>58</v>
      </c>
      <c r="K58" t="s">
        <v>48</v>
      </c>
      <c r="L58">
        <v>20</v>
      </c>
      <c r="M58" t="s">
        <v>49</v>
      </c>
      <c r="N58" t="s">
        <v>50</v>
      </c>
      <c r="O58" t="s">
        <v>51</v>
      </c>
      <c r="P58" t="s">
        <v>52</v>
      </c>
      <c r="Q58" t="s">
        <v>38</v>
      </c>
      <c r="R58">
        <v>10</v>
      </c>
      <c r="S58">
        <v>20</v>
      </c>
      <c r="T58">
        <v>1000</v>
      </c>
      <c r="U58" t="s">
        <v>39</v>
      </c>
      <c r="V58" t="s">
        <v>70</v>
      </c>
      <c r="W58">
        <v>4</v>
      </c>
      <c r="X58" t="s">
        <v>71</v>
      </c>
      <c r="Y58" t="s">
        <v>49</v>
      </c>
      <c r="Z58" t="str">
        <f>_xlfn.XLOOKUP(Appointment_Transactions[[#This Row],[Doctor_ID]],Doctor_Master[Doctor_ID],Doctor_Master[Doctor_Name],,0)</f>
        <v>Dr. Priya Nair</v>
      </c>
    </row>
    <row r="59" spans="1:26" x14ac:dyDescent="0.3">
      <c r="A59" t="s">
        <v>264</v>
      </c>
      <c r="B59" s="1">
        <v>45750</v>
      </c>
      <c r="C59" s="2">
        <v>0.38541666666666669</v>
      </c>
      <c r="D59" t="s">
        <v>41</v>
      </c>
      <c r="E59" t="s">
        <v>42</v>
      </c>
      <c r="F59" t="s">
        <v>102</v>
      </c>
      <c r="G59" t="s">
        <v>103</v>
      </c>
      <c r="H59" t="s">
        <v>104</v>
      </c>
      <c r="I59" t="s">
        <v>265</v>
      </c>
      <c r="J59" t="s">
        <v>47</v>
      </c>
      <c r="K59" t="s">
        <v>33</v>
      </c>
      <c r="L59">
        <v>56</v>
      </c>
      <c r="M59" t="s">
        <v>92</v>
      </c>
      <c r="N59" t="s">
        <v>256</v>
      </c>
      <c r="O59" t="s">
        <v>257</v>
      </c>
      <c r="P59" t="s">
        <v>52</v>
      </c>
      <c r="Q59" t="s">
        <v>38</v>
      </c>
      <c r="R59">
        <v>32</v>
      </c>
      <c r="S59">
        <v>25</v>
      </c>
      <c r="T59">
        <v>1200</v>
      </c>
      <c r="U59" t="s">
        <v>39</v>
      </c>
      <c r="V59" t="s">
        <v>70</v>
      </c>
      <c r="W59">
        <v>4</v>
      </c>
      <c r="X59" t="s">
        <v>39</v>
      </c>
      <c r="Y59" t="s">
        <v>92</v>
      </c>
      <c r="Z59" t="str">
        <f>_xlfn.XLOOKUP(Appointment_Transactions[[#This Row],[Doctor_ID]],Doctor_Master[Doctor_ID],Doctor_Master[Doctor_Name],,0)</f>
        <v>Dr. Ramesh G</v>
      </c>
    </row>
    <row r="60" spans="1:26" x14ac:dyDescent="0.3">
      <c r="A60" t="s">
        <v>266</v>
      </c>
      <c r="B60" s="1">
        <v>45710</v>
      </c>
      <c r="C60" s="2">
        <v>0.78125</v>
      </c>
      <c r="D60" t="s">
        <v>26</v>
      </c>
      <c r="E60" t="s">
        <v>27</v>
      </c>
      <c r="F60" t="s">
        <v>110</v>
      </c>
      <c r="G60" t="s">
        <v>63</v>
      </c>
      <c r="H60" t="s">
        <v>64</v>
      </c>
      <c r="I60" t="s">
        <v>267</v>
      </c>
      <c r="J60" t="s">
        <v>112</v>
      </c>
      <c r="K60" t="s">
        <v>48</v>
      </c>
      <c r="L60">
        <v>5</v>
      </c>
      <c r="M60" t="s">
        <v>183</v>
      </c>
      <c r="N60" t="s">
        <v>240</v>
      </c>
      <c r="O60" t="s">
        <v>241</v>
      </c>
      <c r="P60" t="s">
        <v>123</v>
      </c>
      <c r="Q60" t="s">
        <v>203</v>
      </c>
      <c r="R60">
        <v>15</v>
      </c>
      <c r="S60">
        <v>15</v>
      </c>
      <c r="T60">
        <v>650</v>
      </c>
      <c r="U60" t="s">
        <v>39</v>
      </c>
      <c r="V60" t="s">
        <v>100</v>
      </c>
      <c r="X60" t="s">
        <v>71</v>
      </c>
      <c r="Y60" t="s">
        <v>183</v>
      </c>
      <c r="Z60" t="str">
        <f>_xlfn.XLOOKUP(Appointment_Transactions[[#This Row],[Doctor_ID]],Doctor_Master[Doctor_ID],Doctor_Master[Doctor_Name],,0)</f>
        <v>Dr. Naveen C</v>
      </c>
    </row>
    <row r="61" spans="1:26" x14ac:dyDescent="0.3">
      <c r="A61" t="s">
        <v>268</v>
      </c>
      <c r="B61" s="1">
        <v>45693</v>
      </c>
      <c r="C61" s="2">
        <v>0.79166666666666663</v>
      </c>
      <c r="D61" t="s">
        <v>26</v>
      </c>
      <c r="E61" t="s">
        <v>27</v>
      </c>
      <c r="F61" t="s">
        <v>43</v>
      </c>
      <c r="G61" t="s">
        <v>29</v>
      </c>
      <c r="H61" t="s">
        <v>30</v>
      </c>
      <c r="I61" t="s">
        <v>269</v>
      </c>
      <c r="J61" t="s">
        <v>58</v>
      </c>
      <c r="K61" t="s">
        <v>48</v>
      </c>
      <c r="L61">
        <v>81</v>
      </c>
      <c r="M61" t="s">
        <v>34</v>
      </c>
      <c r="N61" t="s">
        <v>270</v>
      </c>
      <c r="O61" t="s">
        <v>271</v>
      </c>
      <c r="P61" t="s">
        <v>37</v>
      </c>
      <c r="Q61" t="s">
        <v>89</v>
      </c>
      <c r="R61">
        <v>44</v>
      </c>
      <c r="S61">
        <v>15</v>
      </c>
      <c r="T61">
        <v>700</v>
      </c>
      <c r="U61" t="s">
        <v>71</v>
      </c>
      <c r="V61" t="s">
        <v>100</v>
      </c>
      <c r="X61" t="s">
        <v>71</v>
      </c>
      <c r="Y61" t="s">
        <v>34</v>
      </c>
      <c r="Z61" t="str">
        <f>_xlfn.XLOOKUP(Appointment_Transactions[[#This Row],[Doctor_ID]],Doctor_Master[Doctor_ID],Doctor_Master[Doctor_Name],,0)</f>
        <v>Dr. Manoj T</v>
      </c>
    </row>
    <row r="62" spans="1:26" x14ac:dyDescent="0.3">
      <c r="A62" t="s">
        <v>272</v>
      </c>
      <c r="B62" s="1">
        <v>45781</v>
      </c>
      <c r="C62" s="2">
        <v>0.36458333333333331</v>
      </c>
      <c r="D62" t="s">
        <v>136</v>
      </c>
      <c r="E62" t="s">
        <v>42</v>
      </c>
      <c r="F62" t="s">
        <v>54</v>
      </c>
      <c r="G62" t="s">
        <v>63</v>
      </c>
      <c r="H62" t="s">
        <v>64</v>
      </c>
      <c r="I62" t="s">
        <v>273</v>
      </c>
      <c r="J62" t="s">
        <v>58</v>
      </c>
      <c r="K62" t="s">
        <v>48</v>
      </c>
      <c r="L62">
        <v>58</v>
      </c>
      <c r="M62" t="s">
        <v>120</v>
      </c>
      <c r="N62" t="s">
        <v>179</v>
      </c>
      <c r="O62" t="s">
        <v>180</v>
      </c>
      <c r="P62" t="s">
        <v>123</v>
      </c>
      <c r="Q62" t="s">
        <v>38</v>
      </c>
      <c r="R62">
        <v>30</v>
      </c>
      <c r="S62">
        <v>15</v>
      </c>
      <c r="T62">
        <v>900</v>
      </c>
      <c r="U62" t="s">
        <v>71</v>
      </c>
      <c r="V62" t="s">
        <v>134</v>
      </c>
      <c r="W62">
        <v>3</v>
      </c>
      <c r="X62" t="s">
        <v>39</v>
      </c>
      <c r="Y62" t="s">
        <v>120</v>
      </c>
      <c r="Z62" t="str">
        <f>_xlfn.XLOOKUP(Appointment_Transactions[[#This Row],[Doctor_ID]],Doctor_Master[Doctor_ID],Doctor_Master[Doctor_Name],,0)</f>
        <v>Dr. Swetha M</v>
      </c>
    </row>
    <row r="63" spans="1:26" x14ac:dyDescent="0.3">
      <c r="A63" t="s">
        <v>274</v>
      </c>
      <c r="B63" s="1">
        <v>45663</v>
      </c>
      <c r="C63" s="2">
        <v>0.80208333333333337</v>
      </c>
      <c r="D63" t="s">
        <v>109</v>
      </c>
      <c r="E63" t="s">
        <v>27</v>
      </c>
      <c r="F63" t="s">
        <v>155</v>
      </c>
      <c r="G63" t="s">
        <v>63</v>
      </c>
      <c r="H63" t="s">
        <v>64</v>
      </c>
      <c r="I63" t="s">
        <v>275</v>
      </c>
      <c r="J63" t="s">
        <v>47</v>
      </c>
      <c r="K63" t="s">
        <v>48</v>
      </c>
      <c r="L63">
        <v>9</v>
      </c>
      <c r="M63" t="s">
        <v>131</v>
      </c>
      <c r="N63" t="s">
        <v>144</v>
      </c>
      <c r="O63" t="s">
        <v>145</v>
      </c>
      <c r="P63" t="s">
        <v>52</v>
      </c>
      <c r="Q63" t="s">
        <v>203</v>
      </c>
      <c r="R63">
        <v>19</v>
      </c>
      <c r="S63">
        <v>15</v>
      </c>
      <c r="T63">
        <v>600</v>
      </c>
      <c r="U63" t="s">
        <v>39</v>
      </c>
      <c r="V63" t="s">
        <v>100</v>
      </c>
      <c r="X63" t="s">
        <v>39</v>
      </c>
      <c r="Y63" t="s">
        <v>131</v>
      </c>
      <c r="Z63" t="str">
        <f>_xlfn.XLOOKUP(Appointment_Transactions[[#This Row],[Doctor_ID]],Doctor_Master[Doctor_ID],Doctor_Master[Doctor_Name],,0)</f>
        <v>Dr. Meena S</v>
      </c>
    </row>
    <row r="64" spans="1:26" x14ac:dyDescent="0.3">
      <c r="A64" t="s">
        <v>276</v>
      </c>
      <c r="B64" s="1">
        <v>45705</v>
      </c>
      <c r="C64" s="2">
        <v>0.86458333333333337</v>
      </c>
      <c r="D64" t="s">
        <v>26</v>
      </c>
      <c r="E64" t="s">
        <v>27</v>
      </c>
      <c r="F64" t="s">
        <v>155</v>
      </c>
      <c r="G64" t="s">
        <v>103</v>
      </c>
      <c r="H64" t="s">
        <v>104</v>
      </c>
      <c r="I64" t="s">
        <v>130</v>
      </c>
      <c r="J64" t="s">
        <v>97</v>
      </c>
      <c r="K64" t="s">
        <v>33</v>
      </c>
      <c r="L64">
        <v>38</v>
      </c>
      <c r="M64" t="s">
        <v>67</v>
      </c>
      <c r="N64" t="s">
        <v>163</v>
      </c>
      <c r="O64" t="s">
        <v>164</v>
      </c>
      <c r="P64" t="s">
        <v>123</v>
      </c>
      <c r="Q64" t="s">
        <v>203</v>
      </c>
      <c r="R64">
        <v>32</v>
      </c>
      <c r="S64">
        <v>15</v>
      </c>
      <c r="T64">
        <v>800</v>
      </c>
      <c r="U64" t="s">
        <v>71</v>
      </c>
      <c r="V64" t="s">
        <v>20</v>
      </c>
      <c r="X64" t="s">
        <v>39</v>
      </c>
      <c r="Y64" t="s">
        <v>67</v>
      </c>
      <c r="Z64" t="str">
        <f>_xlfn.XLOOKUP(Appointment_Transactions[[#This Row],[Doctor_ID]],Doctor_Master[Doctor_ID],Doctor_Master[Doctor_Name],,0)</f>
        <v>Dr. Ashwin D</v>
      </c>
    </row>
    <row r="65" spans="1:26" x14ac:dyDescent="0.3">
      <c r="A65" t="s">
        <v>277</v>
      </c>
      <c r="B65" s="1">
        <v>45805</v>
      </c>
      <c r="C65" s="2">
        <v>0.77083333333333337</v>
      </c>
      <c r="D65" t="s">
        <v>136</v>
      </c>
      <c r="E65" t="s">
        <v>42</v>
      </c>
      <c r="F65" t="s">
        <v>43</v>
      </c>
      <c r="G65" t="s">
        <v>44</v>
      </c>
      <c r="H65" t="s">
        <v>45</v>
      </c>
      <c r="I65" t="s">
        <v>278</v>
      </c>
      <c r="J65" t="s">
        <v>86</v>
      </c>
      <c r="K65" t="s">
        <v>33</v>
      </c>
      <c r="L65">
        <v>9</v>
      </c>
      <c r="M65" t="s">
        <v>183</v>
      </c>
      <c r="N65" t="s">
        <v>233</v>
      </c>
      <c r="O65" t="s">
        <v>234</v>
      </c>
      <c r="P65" t="s">
        <v>52</v>
      </c>
      <c r="Q65" t="s">
        <v>38</v>
      </c>
      <c r="R65">
        <v>22</v>
      </c>
      <c r="S65">
        <v>15</v>
      </c>
      <c r="T65">
        <v>650</v>
      </c>
      <c r="U65" t="s">
        <v>39</v>
      </c>
      <c r="V65" t="s">
        <v>134</v>
      </c>
      <c r="W65">
        <v>4</v>
      </c>
      <c r="X65" t="s">
        <v>71</v>
      </c>
      <c r="Y65" t="s">
        <v>183</v>
      </c>
      <c r="Z65" t="str">
        <f>_xlfn.XLOOKUP(Appointment_Transactions[[#This Row],[Doctor_ID]],Doctor_Master[Doctor_ID],Doctor_Master[Doctor_Name],,0)</f>
        <v>Dr. Jennifer A</v>
      </c>
    </row>
    <row r="66" spans="1:26" x14ac:dyDescent="0.3">
      <c r="A66" t="s">
        <v>279</v>
      </c>
      <c r="B66" s="1">
        <v>45774</v>
      </c>
      <c r="C66" s="2">
        <v>0.63541666666666663</v>
      </c>
      <c r="D66" t="s">
        <v>41</v>
      </c>
      <c r="E66" t="s">
        <v>42</v>
      </c>
      <c r="F66" t="s">
        <v>54</v>
      </c>
      <c r="G66" t="s">
        <v>55</v>
      </c>
      <c r="H66" t="s">
        <v>56</v>
      </c>
      <c r="I66" t="s">
        <v>280</v>
      </c>
      <c r="J66" t="s">
        <v>138</v>
      </c>
      <c r="K66" t="s">
        <v>48</v>
      </c>
      <c r="L66">
        <v>24</v>
      </c>
      <c r="M66" t="s">
        <v>77</v>
      </c>
      <c r="N66" t="s">
        <v>78</v>
      </c>
      <c r="O66" t="s">
        <v>79</v>
      </c>
      <c r="P66" t="s">
        <v>37</v>
      </c>
      <c r="Q66" t="s">
        <v>38</v>
      </c>
      <c r="R66">
        <v>13</v>
      </c>
      <c r="S66">
        <v>30</v>
      </c>
      <c r="T66">
        <v>1300</v>
      </c>
      <c r="U66" t="s">
        <v>39</v>
      </c>
      <c r="V66" t="s">
        <v>100</v>
      </c>
      <c r="X66" t="s">
        <v>39</v>
      </c>
      <c r="Y66" t="s">
        <v>77</v>
      </c>
      <c r="Z66" t="str">
        <f>_xlfn.XLOOKUP(Appointment_Transactions[[#This Row],[Doctor_ID]],Doctor_Master[Doctor_ID],Doctor_Master[Doctor_Name],,0)</f>
        <v>Dr. Bharathi K</v>
      </c>
    </row>
    <row r="67" spans="1:26" x14ac:dyDescent="0.3">
      <c r="A67" t="s">
        <v>281</v>
      </c>
      <c r="B67" s="1">
        <v>45731</v>
      </c>
      <c r="C67" s="2">
        <v>0.61458333333333337</v>
      </c>
      <c r="D67" t="s">
        <v>73</v>
      </c>
      <c r="E67" t="s">
        <v>27</v>
      </c>
      <c r="F67" t="s">
        <v>110</v>
      </c>
      <c r="G67" t="s">
        <v>74</v>
      </c>
      <c r="H67" t="s">
        <v>75</v>
      </c>
      <c r="I67" t="s">
        <v>282</v>
      </c>
      <c r="J67" t="s">
        <v>126</v>
      </c>
      <c r="K67" t="s">
        <v>33</v>
      </c>
      <c r="L67">
        <v>77</v>
      </c>
      <c r="M67" t="s">
        <v>131</v>
      </c>
      <c r="N67" t="s">
        <v>283</v>
      </c>
      <c r="O67" t="s">
        <v>284</v>
      </c>
      <c r="P67" t="s">
        <v>123</v>
      </c>
      <c r="Q67" t="s">
        <v>38</v>
      </c>
      <c r="R67">
        <v>21</v>
      </c>
      <c r="S67">
        <v>15</v>
      </c>
      <c r="T67">
        <v>600</v>
      </c>
      <c r="U67" t="s">
        <v>39</v>
      </c>
      <c r="V67" t="s">
        <v>70</v>
      </c>
      <c r="W67">
        <v>5</v>
      </c>
      <c r="X67" t="s">
        <v>71</v>
      </c>
      <c r="Y67" t="s">
        <v>131</v>
      </c>
      <c r="Z67" t="str">
        <f>_xlfn.XLOOKUP(Appointment_Transactions[[#This Row],[Doctor_ID]],Doctor_Master[Doctor_ID],Doctor_Master[Doctor_Name],,0)</f>
        <v>Dr. Saranya S</v>
      </c>
    </row>
    <row r="68" spans="1:26" x14ac:dyDescent="0.3">
      <c r="A68" t="s">
        <v>285</v>
      </c>
      <c r="B68" s="1">
        <v>45792</v>
      </c>
      <c r="C68" s="2">
        <v>0.34375</v>
      </c>
      <c r="D68" t="s">
        <v>136</v>
      </c>
      <c r="E68" t="s">
        <v>42</v>
      </c>
      <c r="F68" t="s">
        <v>102</v>
      </c>
      <c r="G68" t="s">
        <v>63</v>
      </c>
      <c r="H68" t="s">
        <v>64</v>
      </c>
      <c r="I68" t="s">
        <v>251</v>
      </c>
      <c r="J68" t="s">
        <v>97</v>
      </c>
      <c r="K68" t="s">
        <v>33</v>
      </c>
      <c r="L68">
        <v>59</v>
      </c>
      <c r="M68" t="s">
        <v>92</v>
      </c>
      <c r="N68" t="s">
        <v>215</v>
      </c>
      <c r="O68" t="s">
        <v>216</v>
      </c>
      <c r="P68" t="s">
        <v>37</v>
      </c>
      <c r="Q68" t="s">
        <v>203</v>
      </c>
      <c r="R68">
        <v>59</v>
      </c>
      <c r="S68">
        <v>25</v>
      </c>
      <c r="T68">
        <v>1200</v>
      </c>
      <c r="U68" t="s">
        <v>39</v>
      </c>
      <c r="V68" t="s">
        <v>134</v>
      </c>
      <c r="X68" t="s">
        <v>39</v>
      </c>
      <c r="Y68" t="s">
        <v>92</v>
      </c>
      <c r="Z68" t="str">
        <f>_xlfn.XLOOKUP(Appointment_Transactions[[#This Row],[Doctor_ID]],Doctor_Master[Doctor_ID],Doctor_Master[Doctor_Name],,0)</f>
        <v>Dr. Vignesh M</v>
      </c>
    </row>
    <row r="69" spans="1:26" x14ac:dyDescent="0.3">
      <c r="A69" t="s">
        <v>286</v>
      </c>
      <c r="B69" s="1">
        <v>45817</v>
      </c>
      <c r="C69" s="2">
        <v>0.73958333333333337</v>
      </c>
      <c r="D69" t="s">
        <v>81</v>
      </c>
      <c r="E69" t="s">
        <v>42</v>
      </c>
      <c r="F69" t="s">
        <v>155</v>
      </c>
      <c r="G69" t="s">
        <v>63</v>
      </c>
      <c r="H69" t="s">
        <v>64</v>
      </c>
      <c r="I69" t="s">
        <v>287</v>
      </c>
      <c r="J69" t="s">
        <v>112</v>
      </c>
      <c r="K69" t="s">
        <v>33</v>
      </c>
      <c r="L69">
        <v>4</v>
      </c>
      <c r="M69" t="s">
        <v>34</v>
      </c>
      <c r="N69" t="s">
        <v>270</v>
      </c>
      <c r="O69" t="s">
        <v>271</v>
      </c>
      <c r="P69" t="s">
        <v>123</v>
      </c>
      <c r="Q69" t="s">
        <v>38</v>
      </c>
      <c r="R69">
        <v>19</v>
      </c>
      <c r="S69">
        <v>15</v>
      </c>
      <c r="T69">
        <v>700</v>
      </c>
      <c r="U69" t="s">
        <v>39</v>
      </c>
      <c r="V69" t="s">
        <v>70</v>
      </c>
      <c r="W69">
        <v>5</v>
      </c>
      <c r="X69" t="s">
        <v>39</v>
      </c>
      <c r="Y69" t="s">
        <v>34</v>
      </c>
      <c r="Z69" t="str">
        <f>_xlfn.XLOOKUP(Appointment_Transactions[[#This Row],[Doctor_ID]],Doctor_Master[Doctor_ID],Doctor_Master[Doctor_Name],,0)</f>
        <v>Dr. Manoj T</v>
      </c>
    </row>
    <row r="70" spans="1:26" x14ac:dyDescent="0.3">
      <c r="A70" t="s">
        <v>288</v>
      </c>
      <c r="B70" s="1">
        <v>45723</v>
      </c>
      <c r="C70" s="2">
        <v>0.85416666666666663</v>
      </c>
      <c r="D70" t="s">
        <v>73</v>
      </c>
      <c r="E70" t="s">
        <v>27</v>
      </c>
      <c r="F70" t="s">
        <v>28</v>
      </c>
      <c r="G70" t="s">
        <v>74</v>
      </c>
      <c r="H70" t="s">
        <v>75</v>
      </c>
      <c r="I70" t="s">
        <v>289</v>
      </c>
      <c r="J70" t="s">
        <v>47</v>
      </c>
      <c r="K70" t="s">
        <v>48</v>
      </c>
      <c r="L70">
        <v>54</v>
      </c>
      <c r="M70" t="s">
        <v>92</v>
      </c>
      <c r="N70" t="s">
        <v>215</v>
      </c>
      <c r="O70" t="s">
        <v>216</v>
      </c>
      <c r="P70" t="s">
        <v>123</v>
      </c>
      <c r="Q70" t="s">
        <v>203</v>
      </c>
      <c r="R70">
        <v>32</v>
      </c>
      <c r="S70">
        <v>25</v>
      </c>
      <c r="T70">
        <v>1200</v>
      </c>
      <c r="U70" t="s">
        <v>39</v>
      </c>
      <c r="V70" t="s">
        <v>134</v>
      </c>
      <c r="X70" t="s">
        <v>39</v>
      </c>
      <c r="Y70" t="s">
        <v>92</v>
      </c>
      <c r="Z70" t="str">
        <f>_xlfn.XLOOKUP(Appointment_Transactions[[#This Row],[Doctor_ID]],Doctor_Master[Doctor_ID],Doctor_Master[Doctor_Name],,0)</f>
        <v>Dr. Vignesh M</v>
      </c>
    </row>
    <row r="71" spans="1:26" x14ac:dyDescent="0.3">
      <c r="A71" t="s">
        <v>290</v>
      </c>
      <c r="B71" s="1">
        <v>45670</v>
      </c>
      <c r="C71" s="2">
        <v>0.75</v>
      </c>
      <c r="D71" t="s">
        <v>109</v>
      </c>
      <c r="E71" t="s">
        <v>27</v>
      </c>
      <c r="F71" t="s">
        <v>155</v>
      </c>
      <c r="G71" t="s">
        <v>117</v>
      </c>
      <c r="H71" t="s">
        <v>118</v>
      </c>
      <c r="I71" t="s">
        <v>291</v>
      </c>
      <c r="J71" t="s">
        <v>47</v>
      </c>
      <c r="K71" t="s">
        <v>33</v>
      </c>
      <c r="L71">
        <v>34</v>
      </c>
      <c r="M71" t="s">
        <v>131</v>
      </c>
      <c r="N71" t="s">
        <v>132</v>
      </c>
      <c r="O71" t="s">
        <v>133</v>
      </c>
      <c r="P71" t="s">
        <v>123</v>
      </c>
      <c r="Q71" t="s">
        <v>38</v>
      </c>
      <c r="R71">
        <v>24</v>
      </c>
      <c r="S71">
        <v>15</v>
      </c>
      <c r="T71">
        <v>600</v>
      </c>
      <c r="U71" t="s">
        <v>39</v>
      </c>
      <c r="V71" t="s">
        <v>134</v>
      </c>
      <c r="W71">
        <v>3</v>
      </c>
      <c r="X71" t="s">
        <v>71</v>
      </c>
      <c r="Y71" t="s">
        <v>131</v>
      </c>
      <c r="Z71" t="str">
        <f>_xlfn.XLOOKUP(Appointment_Transactions[[#This Row],[Doctor_ID]],Doctor_Master[Doctor_ID],Doctor_Master[Doctor_Name],,0)</f>
        <v>Dr. Abinaya K</v>
      </c>
    </row>
    <row r="72" spans="1:26" x14ac:dyDescent="0.3">
      <c r="A72" t="s">
        <v>292</v>
      </c>
      <c r="B72" s="1">
        <v>45768</v>
      </c>
      <c r="C72" s="2">
        <v>0.65625</v>
      </c>
      <c r="D72" t="s">
        <v>41</v>
      </c>
      <c r="E72" t="s">
        <v>42</v>
      </c>
      <c r="F72" t="s">
        <v>155</v>
      </c>
      <c r="G72" t="s">
        <v>63</v>
      </c>
      <c r="H72" t="s">
        <v>64</v>
      </c>
      <c r="I72" t="s">
        <v>293</v>
      </c>
      <c r="J72" t="s">
        <v>143</v>
      </c>
      <c r="K72" t="s">
        <v>33</v>
      </c>
      <c r="L72">
        <v>22</v>
      </c>
      <c r="M72" t="s">
        <v>77</v>
      </c>
      <c r="N72" t="s">
        <v>197</v>
      </c>
      <c r="O72" t="s">
        <v>198</v>
      </c>
      <c r="P72" t="s">
        <v>37</v>
      </c>
      <c r="Q72" t="s">
        <v>38</v>
      </c>
      <c r="R72">
        <v>25</v>
      </c>
      <c r="S72">
        <v>30</v>
      </c>
      <c r="T72">
        <v>1300</v>
      </c>
      <c r="U72" t="s">
        <v>71</v>
      </c>
      <c r="V72" t="s">
        <v>134</v>
      </c>
      <c r="W72">
        <v>3</v>
      </c>
      <c r="X72" t="s">
        <v>39</v>
      </c>
      <c r="Y72" t="s">
        <v>77</v>
      </c>
      <c r="Z72" t="str">
        <f>_xlfn.XLOOKUP(Appointment_Transactions[[#This Row],[Doctor_ID]],Doctor_Master[Doctor_ID],Doctor_Master[Doctor_Name],,0)</f>
        <v>Dr. Dinesh P</v>
      </c>
    </row>
    <row r="73" spans="1:26" x14ac:dyDescent="0.3">
      <c r="A73" t="s">
        <v>294</v>
      </c>
      <c r="B73" s="1">
        <v>45726</v>
      </c>
      <c r="C73" s="2">
        <v>0.42708333333333331</v>
      </c>
      <c r="D73" t="s">
        <v>73</v>
      </c>
      <c r="E73" t="s">
        <v>27</v>
      </c>
      <c r="F73" t="s">
        <v>155</v>
      </c>
      <c r="G73" t="s">
        <v>55</v>
      </c>
      <c r="H73" t="s">
        <v>56</v>
      </c>
      <c r="I73" t="s">
        <v>295</v>
      </c>
      <c r="J73" t="s">
        <v>86</v>
      </c>
      <c r="K73" t="s">
        <v>48</v>
      </c>
      <c r="L73">
        <v>34</v>
      </c>
      <c r="M73" t="s">
        <v>120</v>
      </c>
      <c r="N73" t="s">
        <v>175</v>
      </c>
      <c r="O73" t="s">
        <v>176</v>
      </c>
      <c r="P73" t="s">
        <v>52</v>
      </c>
      <c r="Q73" t="s">
        <v>89</v>
      </c>
      <c r="R73">
        <v>33</v>
      </c>
      <c r="S73">
        <v>15</v>
      </c>
      <c r="T73">
        <v>900</v>
      </c>
      <c r="U73" t="s">
        <v>39</v>
      </c>
      <c r="V73" t="s">
        <v>134</v>
      </c>
      <c r="X73" t="s">
        <v>71</v>
      </c>
      <c r="Y73" t="s">
        <v>120</v>
      </c>
      <c r="Z73" t="str">
        <f>_xlfn.XLOOKUP(Appointment_Transactions[[#This Row],[Doctor_ID]],Doctor_Master[Doctor_ID],Doctor_Master[Doctor_Name],,0)</f>
        <v>Dr. Suresh B</v>
      </c>
    </row>
    <row r="74" spans="1:26" x14ac:dyDescent="0.3">
      <c r="A74" t="s">
        <v>296</v>
      </c>
      <c r="B74" s="1">
        <v>45714</v>
      </c>
      <c r="C74" s="2">
        <v>0.64583333333333337</v>
      </c>
      <c r="D74" t="s">
        <v>26</v>
      </c>
      <c r="E74" t="s">
        <v>27</v>
      </c>
      <c r="F74" t="s">
        <v>43</v>
      </c>
      <c r="G74" t="s">
        <v>117</v>
      </c>
      <c r="H74" t="s">
        <v>118</v>
      </c>
      <c r="I74" t="s">
        <v>119</v>
      </c>
      <c r="J74" t="s">
        <v>32</v>
      </c>
      <c r="K74" t="s">
        <v>48</v>
      </c>
      <c r="L74">
        <v>64</v>
      </c>
      <c r="M74" t="s">
        <v>67</v>
      </c>
      <c r="N74" t="s">
        <v>163</v>
      </c>
      <c r="O74" t="s">
        <v>164</v>
      </c>
      <c r="P74" t="s">
        <v>123</v>
      </c>
      <c r="Q74" t="s">
        <v>38</v>
      </c>
      <c r="R74">
        <v>12</v>
      </c>
      <c r="S74">
        <v>15</v>
      </c>
      <c r="T74">
        <v>800</v>
      </c>
      <c r="U74" t="s">
        <v>39</v>
      </c>
      <c r="V74" t="s">
        <v>70</v>
      </c>
      <c r="W74">
        <v>4</v>
      </c>
      <c r="X74" t="s">
        <v>71</v>
      </c>
      <c r="Y74" t="s">
        <v>67</v>
      </c>
      <c r="Z74" t="str">
        <f>_xlfn.XLOOKUP(Appointment_Transactions[[#This Row],[Doctor_ID]],Doctor_Master[Doctor_ID],Doctor_Master[Doctor_Name],,0)</f>
        <v>Dr. Ashwin D</v>
      </c>
    </row>
    <row r="75" spans="1:26" x14ac:dyDescent="0.3">
      <c r="A75" t="s">
        <v>297</v>
      </c>
      <c r="B75" s="1">
        <v>45681</v>
      </c>
      <c r="C75" s="2">
        <v>0.39583333333333331</v>
      </c>
      <c r="D75" t="s">
        <v>109</v>
      </c>
      <c r="E75" t="s">
        <v>27</v>
      </c>
      <c r="F75" t="s">
        <v>28</v>
      </c>
      <c r="G75" t="s">
        <v>29</v>
      </c>
      <c r="H75" t="s">
        <v>30</v>
      </c>
      <c r="I75" t="s">
        <v>298</v>
      </c>
      <c r="J75" t="s">
        <v>143</v>
      </c>
      <c r="K75" t="s">
        <v>48</v>
      </c>
      <c r="L75">
        <v>27</v>
      </c>
      <c r="M75" t="s">
        <v>77</v>
      </c>
      <c r="N75" t="s">
        <v>197</v>
      </c>
      <c r="O75" t="s">
        <v>198</v>
      </c>
      <c r="P75" t="s">
        <v>37</v>
      </c>
      <c r="Q75" t="s">
        <v>38</v>
      </c>
      <c r="R75">
        <v>19</v>
      </c>
      <c r="S75">
        <v>30</v>
      </c>
      <c r="T75">
        <v>1300</v>
      </c>
      <c r="U75" t="s">
        <v>39</v>
      </c>
      <c r="V75" t="s">
        <v>100</v>
      </c>
      <c r="W75">
        <v>3</v>
      </c>
      <c r="X75" t="s">
        <v>39</v>
      </c>
      <c r="Y75" t="s">
        <v>77</v>
      </c>
      <c r="Z75" t="str">
        <f>_xlfn.XLOOKUP(Appointment_Transactions[[#This Row],[Doctor_ID]],Doctor_Master[Doctor_ID],Doctor_Master[Doctor_Name],,0)</f>
        <v>Dr. Dinesh P</v>
      </c>
    </row>
    <row r="76" spans="1:26" x14ac:dyDescent="0.3">
      <c r="A76" t="s">
        <v>299</v>
      </c>
      <c r="B76" s="1">
        <v>45778</v>
      </c>
      <c r="C76" s="2">
        <v>0.71875</v>
      </c>
      <c r="D76" t="s">
        <v>136</v>
      </c>
      <c r="E76" t="s">
        <v>42</v>
      </c>
      <c r="F76" t="s">
        <v>102</v>
      </c>
      <c r="G76" t="s">
        <v>55</v>
      </c>
      <c r="H76" t="s">
        <v>56</v>
      </c>
      <c r="I76" t="s">
        <v>300</v>
      </c>
      <c r="J76" t="s">
        <v>47</v>
      </c>
      <c r="K76" t="s">
        <v>33</v>
      </c>
      <c r="L76">
        <v>52</v>
      </c>
      <c r="M76" t="s">
        <v>77</v>
      </c>
      <c r="N76" t="s">
        <v>197</v>
      </c>
      <c r="O76" t="s">
        <v>198</v>
      </c>
      <c r="P76" t="s">
        <v>123</v>
      </c>
      <c r="Q76" t="s">
        <v>203</v>
      </c>
      <c r="R76">
        <v>12</v>
      </c>
      <c r="S76">
        <v>30</v>
      </c>
      <c r="T76">
        <v>1300</v>
      </c>
      <c r="U76" t="s">
        <v>39</v>
      </c>
      <c r="V76" t="s">
        <v>134</v>
      </c>
      <c r="X76" t="s">
        <v>71</v>
      </c>
      <c r="Y76" t="s">
        <v>77</v>
      </c>
      <c r="Z76" t="str">
        <f>_xlfn.XLOOKUP(Appointment_Transactions[[#This Row],[Doctor_ID]],Doctor_Master[Doctor_ID],Doctor_Master[Doctor_Name],,0)</f>
        <v>Dr. Dinesh P</v>
      </c>
    </row>
    <row r="77" spans="1:26" x14ac:dyDescent="0.3">
      <c r="A77" t="s">
        <v>301</v>
      </c>
      <c r="B77" s="1">
        <v>45709</v>
      </c>
      <c r="C77" s="2">
        <v>0.80208333333333337</v>
      </c>
      <c r="D77" t="s">
        <v>26</v>
      </c>
      <c r="E77" t="s">
        <v>27</v>
      </c>
      <c r="F77" t="s">
        <v>28</v>
      </c>
      <c r="G77" t="s">
        <v>117</v>
      </c>
      <c r="H77" t="s">
        <v>118</v>
      </c>
      <c r="I77" t="s">
        <v>302</v>
      </c>
      <c r="J77" t="s">
        <v>97</v>
      </c>
      <c r="K77" t="s">
        <v>33</v>
      </c>
      <c r="L77">
        <v>6</v>
      </c>
      <c r="M77" t="s">
        <v>183</v>
      </c>
      <c r="N77" t="s">
        <v>184</v>
      </c>
      <c r="O77" t="s">
        <v>185</v>
      </c>
      <c r="P77" t="s">
        <v>52</v>
      </c>
      <c r="Q77" t="s">
        <v>38</v>
      </c>
      <c r="R77">
        <v>11</v>
      </c>
      <c r="S77">
        <v>15</v>
      </c>
      <c r="T77">
        <v>650</v>
      </c>
      <c r="U77" t="s">
        <v>71</v>
      </c>
      <c r="V77" t="s">
        <v>20</v>
      </c>
      <c r="W77">
        <v>3</v>
      </c>
      <c r="X77" t="s">
        <v>39</v>
      </c>
      <c r="Y77" t="s">
        <v>183</v>
      </c>
      <c r="Z77" t="str">
        <f>_xlfn.XLOOKUP(Appointment_Transactions[[#This Row],[Doctor_ID]],Doctor_Master[Doctor_ID],Doctor_Master[Doctor_Name],,0)</f>
        <v>Dr. Lakshmi K</v>
      </c>
    </row>
    <row r="78" spans="1:26" x14ac:dyDescent="0.3">
      <c r="A78" t="s">
        <v>303</v>
      </c>
      <c r="B78" s="1">
        <v>45757</v>
      </c>
      <c r="C78" s="2">
        <v>0.83333333333333337</v>
      </c>
      <c r="D78" t="s">
        <v>41</v>
      </c>
      <c r="E78" t="s">
        <v>42</v>
      </c>
      <c r="F78" t="s">
        <v>102</v>
      </c>
      <c r="G78" t="s">
        <v>83</v>
      </c>
      <c r="H78" t="s">
        <v>84</v>
      </c>
      <c r="I78" t="s">
        <v>304</v>
      </c>
      <c r="J78" t="s">
        <v>143</v>
      </c>
      <c r="K78" t="s">
        <v>33</v>
      </c>
      <c r="L78">
        <v>45</v>
      </c>
      <c r="M78" t="s">
        <v>34</v>
      </c>
      <c r="N78" t="s">
        <v>270</v>
      </c>
      <c r="O78" t="s">
        <v>271</v>
      </c>
      <c r="P78" t="s">
        <v>52</v>
      </c>
      <c r="Q78" t="s">
        <v>38</v>
      </c>
      <c r="R78">
        <v>22</v>
      </c>
      <c r="S78">
        <v>15</v>
      </c>
      <c r="T78">
        <v>700</v>
      </c>
      <c r="U78" t="s">
        <v>39</v>
      </c>
      <c r="V78" t="s">
        <v>134</v>
      </c>
      <c r="W78">
        <v>5</v>
      </c>
      <c r="X78" t="s">
        <v>71</v>
      </c>
      <c r="Y78" t="s">
        <v>34</v>
      </c>
      <c r="Z78" t="str">
        <f>_xlfn.XLOOKUP(Appointment_Transactions[[#This Row],[Doctor_ID]],Doctor_Master[Doctor_ID],Doctor_Master[Doctor_Name],,0)</f>
        <v>Dr. Manoj T</v>
      </c>
    </row>
    <row r="79" spans="1:26" x14ac:dyDescent="0.3">
      <c r="A79" t="s">
        <v>305</v>
      </c>
      <c r="B79" s="1">
        <v>45710</v>
      </c>
      <c r="C79" s="2">
        <v>0.60416666666666663</v>
      </c>
      <c r="D79" t="s">
        <v>26</v>
      </c>
      <c r="E79" t="s">
        <v>27</v>
      </c>
      <c r="F79" t="s">
        <v>110</v>
      </c>
      <c r="G79" t="s">
        <v>117</v>
      </c>
      <c r="H79" t="s">
        <v>118</v>
      </c>
      <c r="I79" t="s">
        <v>230</v>
      </c>
      <c r="J79" t="s">
        <v>138</v>
      </c>
      <c r="K79" t="s">
        <v>33</v>
      </c>
      <c r="L79">
        <v>45</v>
      </c>
      <c r="M79" t="s">
        <v>49</v>
      </c>
      <c r="N79" t="s">
        <v>211</v>
      </c>
      <c r="O79" t="s">
        <v>212</v>
      </c>
      <c r="P79" t="s">
        <v>123</v>
      </c>
      <c r="Q79" t="s">
        <v>38</v>
      </c>
      <c r="R79">
        <v>10</v>
      </c>
      <c r="S79">
        <v>20</v>
      </c>
      <c r="T79">
        <v>1000</v>
      </c>
      <c r="U79" t="s">
        <v>39</v>
      </c>
      <c r="V79" t="s">
        <v>134</v>
      </c>
      <c r="X79" t="s">
        <v>71</v>
      </c>
      <c r="Y79" t="s">
        <v>49</v>
      </c>
      <c r="Z79" t="str">
        <f>_xlfn.XLOOKUP(Appointment_Transactions[[#This Row],[Doctor_ID]],Doctor_Master[Doctor_ID],Doctor_Master[Doctor_Name],,0)</f>
        <v>Dr. Ramya P</v>
      </c>
    </row>
    <row r="80" spans="1:26" x14ac:dyDescent="0.3">
      <c r="A80" t="s">
        <v>306</v>
      </c>
      <c r="B80" s="1">
        <v>45817</v>
      </c>
      <c r="C80" s="2">
        <v>0.5625</v>
      </c>
      <c r="D80" t="s">
        <v>81</v>
      </c>
      <c r="E80" t="s">
        <v>42</v>
      </c>
      <c r="F80" t="s">
        <v>155</v>
      </c>
      <c r="G80" t="s">
        <v>103</v>
      </c>
      <c r="H80" t="s">
        <v>104</v>
      </c>
      <c r="I80" t="s">
        <v>307</v>
      </c>
      <c r="J80" t="s">
        <v>112</v>
      </c>
      <c r="K80" t="s">
        <v>33</v>
      </c>
      <c r="L80">
        <v>73</v>
      </c>
      <c r="M80" t="s">
        <v>59</v>
      </c>
      <c r="N80" t="s">
        <v>308</v>
      </c>
      <c r="O80" t="s">
        <v>309</v>
      </c>
      <c r="P80" t="s">
        <v>52</v>
      </c>
      <c r="Q80" t="s">
        <v>89</v>
      </c>
      <c r="R80">
        <v>11</v>
      </c>
      <c r="S80">
        <v>15</v>
      </c>
      <c r="T80">
        <v>500</v>
      </c>
      <c r="U80" t="s">
        <v>39</v>
      </c>
      <c r="V80" t="s">
        <v>134</v>
      </c>
      <c r="X80" t="s">
        <v>39</v>
      </c>
      <c r="Y80" t="s">
        <v>59</v>
      </c>
      <c r="Z80" t="str">
        <f>_xlfn.XLOOKUP(Appointment_Transactions[[#This Row],[Doctor_ID]],Doctor_Master[Doctor_ID],Doctor_Master[Doctor_Name],,0)</f>
        <v>Dr. Karthik Raj</v>
      </c>
    </row>
    <row r="81" spans="1:26" x14ac:dyDescent="0.3">
      <c r="A81" t="s">
        <v>310</v>
      </c>
      <c r="B81" s="1">
        <v>45821</v>
      </c>
      <c r="C81" s="2">
        <v>0.51041666666666663</v>
      </c>
      <c r="D81" t="s">
        <v>81</v>
      </c>
      <c r="E81" t="s">
        <v>42</v>
      </c>
      <c r="F81" t="s">
        <v>28</v>
      </c>
      <c r="G81" t="s">
        <v>29</v>
      </c>
      <c r="H81" t="s">
        <v>30</v>
      </c>
      <c r="I81" t="s">
        <v>311</v>
      </c>
      <c r="J81" t="s">
        <v>126</v>
      </c>
      <c r="K81" t="s">
        <v>48</v>
      </c>
      <c r="L81">
        <v>80</v>
      </c>
      <c r="M81" t="s">
        <v>131</v>
      </c>
      <c r="N81" t="s">
        <v>144</v>
      </c>
      <c r="O81" t="s">
        <v>145</v>
      </c>
      <c r="P81" t="s">
        <v>37</v>
      </c>
      <c r="Q81" t="s">
        <v>89</v>
      </c>
      <c r="R81">
        <v>35</v>
      </c>
      <c r="S81">
        <v>15</v>
      </c>
      <c r="T81">
        <v>600</v>
      </c>
      <c r="U81" t="s">
        <v>71</v>
      </c>
      <c r="V81" t="s">
        <v>100</v>
      </c>
      <c r="X81" t="s">
        <v>71</v>
      </c>
      <c r="Y81" t="s">
        <v>131</v>
      </c>
      <c r="Z81" t="str">
        <f>_xlfn.XLOOKUP(Appointment_Transactions[[#This Row],[Doctor_ID]],Doctor_Master[Doctor_ID],Doctor_Master[Doctor_Name],,0)</f>
        <v>Dr. Meena S</v>
      </c>
    </row>
    <row r="82" spans="1:26" x14ac:dyDescent="0.3">
      <c r="A82" t="s">
        <v>312</v>
      </c>
      <c r="B82" s="1">
        <v>45782</v>
      </c>
      <c r="C82" s="2">
        <v>0.51041666666666663</v>
      </c>
      <c r="D82" t="s">
        <v>136</v>
      </c>
      <c r="E82" t="s">
        <v>42</v>
      </c>
      <c r="F82" t="s">
        <v>155</v>
      </c>
      <c r="G82" t="s">
        <v>74</v>
      </c>
      <c r="H82" t="s">
        <v>75</v>
      </c>
      <c r="I82" t="s">
        <v>313</v>
      </c>
      <c r="J82" t="s">
        <v>86</v>
      </c>
      <c r="K82" t="s">
        <v>48</v>
      </c>
      <c r="L82">
        <v>83</v>
      </c>
      <c r="M82" t="s">
        <v>34</v>
      </c>
      <c r="N82" t="s">
        <v>188</v>
      </c>
      <c r="O82" t="s">
        <v>189</v>
      </c>
      <c r="P82" t="s">
        <v>37</v>
      </c>
      <c r="Q82" t="s">
        <v>38</v>
      </c>
      <c r="R82">
        <v>36</v>
      </c>
      <c r="S82">
        <v>15</v>
      </c>
      <c r="T82">
        <v>700</v>
      </c>
      <c r="U82" t="s">
        <v>71</v>
      </c>
      <c r="V82" t="s">
        <v>134</v>
      </c>
      <c r="W82">
        <v>4</v>
      </c>
      <c r="X82" t="s">
        <v>39</v>
      </c>
      <c r="Y82" t="s">
        <v>34</v>
      </c>
      <c r="Z82" t="str">
        <f>_xlfn.XLOOKUP(Appointment_Transactions[[#This Row],[Doctor_ID]],Doctor_Master[Doctor_ID],Doctor_Master[Doctor_Name],,0)</f>
        <v>Dr. Ranjani S</v>
      </c>
    </row>
    <row r="83" spans="1:26" x14ac:dyDescent="0.3">
      <c r="A83" t="s">
        <v>314</v>
      </c>
      <c r="B83" s="1">
        <v>45746</v>
      </c>
      <c r="C83" s="2">
        <v>0.39583333333333331</v>
      </c>
      <c r="D83" t="s">
        <v>73</v>
      </c>
      <c r="E83" t="s">
        <v>27</v>
      </c>
      <c r="F83" t="s">
        <v>54</v>
      </c>
      <c r="G83" t="s">
        <v>103</v>
      </c>
      <c r="H83" t="s">
        <v>104</v>
      </c>
      <c r="I83" t="s">
        <v>315</v>
      </c>
      <c r="J83" t="s">
        <v>126</v>
      </c>
      <c r="K83" t="s">
        <v>48</v>
      </c>
      <c r="L83">
        <v>17</v>
      </c>
      <c r="M83" t="s">
        <v>67</v>
      </c>
      <c r="N83" t="s">
        <v>208</v>
      </c>
      <c r="O83" t="s">
        <v>209</v>
      </c>
      <c r="P83" t="s">
        <v>52</v>
      </c>
      <c r="Q83" t="s">
        <v>203</v>
      </c>
      <c r="R83">
        <v>18</v>
      </c>
      <c r="S83">
        <v>15</v>
      </c>
      <c r="T83">
        <v>800</v>
      </c>
      <c r="U83" t="s">
        <v>39</v>
      </c>
      <c r="V83" t="s">
        <v>134</v>
      </c>
      <c r="X83" t="s">
        <v>39</v>
      </c>
      <c r="Y83" t="s">
        <v>67</v>
      </c>
      <c r="Z83" t="str">
        <f>_xlfn.XLOOKUP(Appointment_Transactions[[#This Row],[Doctor_ID]],Doctor_Master[Doctor_ID],Doctor_Master[Doctor_Name],,0)</f>
        <v>Dr. Balaji V</v>
      </c>
    </row>
    <row r="84" spans="1:26" x14ac:dyDescent="0.3">
      <c r="A84" t="s">
        <v>316</v>
      </c>
      <c r="B84" s="1">
        <v>45713</v>
      </c>
      <c r="C84" s="2">
        <v>0.51041666666666663</v>
      </c>
      <c r="D84" t="s">
        <v>26</v>
      </c>
      <c r="E84" t="s">
        <v>27</v>
      </c>
      <c r="F84" t="s">
        <v>82</v>
      </c>
      <c r="G84" t="s">
        <v>74</v>
      </c>
      <c r="H84" t="s">
        <v>75</v>
      </c>
      <c r="I84" t="s">
        <v>317</v>
      </c>
      <c r="J84" t="s">
        <v>47</v>
      </c>
      <c r="K84" t="s">
        <v>48</v>
      </c>
      <c r="L84">
        <v>69</v>
      </c>
      <c r="M84" t="s">
        <v>77</v>
      </c>
      <c r="N84" t="s">
        <v>78</v>
      </c>
      <c r="O84" t="s">
        <v>79</v>
      </c>
      <c r="P84" t="s">
        <v>52</v>
      </c>
      <c r="Q84" t="s">
        <v>38</v>
      </c>
      <c r="R84">
        <v>22</v>
      </c>
      <c r="S84">
        <v>30</v>
      </c>
      <c r="T84">
        <v>1300</v>
      </c>
      <c r="U84" t="s">
        <v>71</v>
      </c>
      <c r="V84" t="s">
        <v>134</v>
      </c>
      <c r="W84">
        <v>3</v>
      </c>
      <c r="X84" t="s">
        <v>71</v>
      </c>
      <c r="Y84" t="s">
        <v>77</v>
      </c>
      <c r="Z84" t="str">
        <f>_xlfn.XLOOKUP(Appointment_Transactions[[#This Row],[Doctor_ID]],Doctor_Master[Doctor_ID],Doctor_Master[Doctor_Name],,0)</f>
        <v>Dr. Bharathi K</v>
      </c>
    </row>
    <row r="85" spans="1:26" x14ac:dyDescent="0.3">
      <c r="A85" t="s">
        <v>318</v>
      </c>
      <c r="B85" s="1">
        <v>45745</v>
      </c>
      <c r="C85" s="2">
        <v>0.5</v>
      </c>
      <c r="D85" t="s">
        <v>73</v>
      </c>
      <c r="E85" t="s">
        <v>27</v>
      </c>
      <c r="F85" t="s">
        <v>110</v>
      </c>
      <c r="G85" t="s">
        <v>44</v>
      </c>
      <c r="H85" t="s">
        <v>45</v>
      </c>
      <c r="I85" t="s">
        <v>319</v>
      </c>
      <c r="J85" t="s">
        <v>112</v>
      </c>
      <c r="K85" t="s">
        <v>48</v>
      </c>
      <c r="L85">
        <v>21</v>
      </c>
      <c r="M85" t="s">
        <v>131</v>
      </c>
      <c r="N85" t="s">
        <v>283</v>
      </c>
      <c r="O85" t="s">
        <v>284</v>
      </c>
      <c r="P85" t="s">
        <v>52</v>
      </c>
      <c r="Q85" t="s">
        <v>38</v>
      </c>
      <c r="R85">
        <v>32</v>
      </c>
      <c r="S85">
        <v>15</v>
      </c>
      <c r="T85">
        <v>600</v>
      </c>
      <c r="U85" t="s">
        <v>39</v>
      </c>
      <c r="V85" t="s">
        <v>134</v>
      </c>
      <c r="W85">
        <v>4</v>
      </c>
      <c r="X85" t="s">
        <v>71</v>
      </c>
      <c r="Y85" t="s">
        <v>131</v>
      </c>
      <c r="Z85" t="str">
        <f>_xlfn.XLOOKUP(Appointment_Transactions[[#This Row],[Doctor_ID]],Doctor_Master[Doctor_ID],Doctor_Master[Doctor_Name],,0)</f>
        <v>Dr. Saranya S</v>
      </c>
    </row>
    <row r="86" spans="1:26" x14ac:dyDescent="0.3">
      <c r="A86" t="s">
        <v>320</v>
      </c>
      <c r="B86" s="1">
        <v>45674</v>
      </c>
      <c r="C86" s="2">
        <v>0.75</v>
      </c>
      <c r="D86" t="s">
        <v>109</v>
      </c>
      <c r="E86" t="s">
        <v>27</v>
      </c>
      <c r="F86" t="s">
        <v>28</v>
      </c>
      <c r="G86" t="s">
        <v>44</v>
      </c>
      <c r="H86" t="s">
        <v>45</v>
      </c>
      <c r="I86" t="s">
        <v>207</v>
      </c>
      <c r="J86" t="s">
        <v>58</v>
      </c>
      <c r="K86" t="s">
        <v>48</v>
      </c>
      <c r="L86">
        <v>52</v>
      </c>
      <c r="M86" t="s">
        <v>131</v>
      </c>
      <c r="N86" t="s">
        <v>132</v>
      </c>
      <c r="O86" t="s">
        <v>133</v>
      </c>
      <c r="P86" t="s">
        <v>37</v>
      </c>
      <c r="Q86" t="s">
        <v>38</v>
      </c>
      <c r="R86">
        <v>35</v>
      </c>
      <c r="S86">
        <v>15</v>
      </c>
      <c r="T86">
        <v>600</v>
      </c>
      <c r="U86" t="s">
        <v>39</v>
      </c>
      <c r="V86" t="s">
        <v>100</v>
      </c>
      <c r="W86">
        <v>4</v>
      </c>
      <c r="X86" t="s">
        <v>39</v>
      </c>
      <c r="Y86" t="s">
        <v>131</v>
      </c>
      <c r="Z86" t="str">
        <f>_xlfn.XLOOKUP(Appointment_Transactions[[#This Row],[Doctor_ID]],Doctor_Master[Doctor_ID],Doctor_Master[Doctor_Name],,0)</f>
        <v>Dr. Abinaya K</v>
      </c>
    </row>
    <row r="87" spans="1:26" x14ac:dyDescent="0.3">
      <c r="A87" t="s">
        <v>321</v>
      </c>
      <c r="B87" s="1">
        <v>45735</v>
      </c>
      <c r="C87" s="2">
        <v>0.78125</v>
      </c>
      <c r="D87" t="s">
        <v>73</v>
      </c>
      <c r="E87" t="s">
        <v>27</v>
      </c>
      <c r="F87" t="s">
        <v>43</v>
      </c>
      <c r="G87" t="s">
        <v>63</v>
      </c>
      <c r="H87" t="s">
        <v>64</v>
      </c>
      <c r="I87" t="s">
        <v>322</v>
      </c>
      <c r="J87" t="s">
        <v>143</v>
      </c>
      <c r="K87" t="s">
        <v>33</v>
      </c>
      <c r="L87">
        <v>22</v>
      </c>
      <c r="M87" t="s">
        <v>59</v>
      </c>
      <c r="N87" t="s">
        <v>167</v>
      </c>
      <c r="O87" t="s">
        <v>168</v>
      </c>
      <c r="P87" t="s">
        <v>37</v>
      </c>
      <c r="Q87" t="s">
        <v>89</v>
      </c>
      <c r="R87">
        <v>18</v>
      </c>
      <c r="S87">
        <v>15</v>
      </c>
      <c r="T87">
        <v>500</v>
      </c>
      <c r="U87" t="s">
        <v>39</v>
      </c>
      <c r="V87" t="s">
        <v>134</v>
      </c>
      <c r="X87" t="s">
        <v>39</v>
      </c>
      <c r="Y87" t="s">
        <v>59</v>
      </c>
      <c r="Z87" t="str">
        <f>_xlfn.XLOOKUP(Appointment_Transactions[[#This Row],[Doctor_ID]],Doctor_Master[Doctor_ID],Doctor_Master[Doctor_Name],,0)</f>
        <v>Dr. Prakash R</v>
      </c>
    </row>
    <row r="88" spans="1:26" x14ac:dyDescent="0.3">
      <c r="A88" t="s">
        <v>323</v>
      </c>
      <c r="B88" s="1">
        <v>45710</v>
      </c>
      <c r="C88" s="2">
        <v>0.41666666666666669</v>
      </c>
      <c r="D88" t="s">
        <v>26</v>
      </c>
      <c r="E88" t="s">
        <v>27</v>
      </c>
      <c r="F88" t="s">
        <v>110</v>
      </c>
      <c r="G88" t="s">
        <v>117</v>
      </c>
      <c r="H88" t="s">
        <v>118</v>
      </c>
      <c r="I88" t="s">
        <v>324</v>
      </c>
      <c r="J88" t="s">
        <v>66</v>
      </c>
      <c r="K88" t="s">
        <v>48</v>
      </c>
      <c r="L88">
        <v>59</v>
      </c>
      <c r="M88" t="s">
        <v>183</v>
      </c>
      <c r="N88" t="s">
        <v>233</v>
      </c>
      <c r="O88" t="s">
        <v>234</v>
      </c>
      <c r="P88" t="s">
        <v>37</v>
      </c>
      <c r="Q88" t="s">
        <v>38</v>
      </c>
      <c r="R88">
        <v>31</v>
      </c>
      <c r="S88">
        <v>15</v>
      </c>
      <c r="T88">
        <v>650</v>
      </c>
      <c r="U88" t="s">
        <v>39</v>
      </c>
      <c r="V88" t="s">
        <v>70</v>
      </c>
      <c r="W88">
        <v>5</v>
      </c>
      <c r="X88" t="s">
        <v>39</v>
      </c>
      <c r="Y88" t="s">
        <v>183</v>
      </c>
      <c r="Z88" t="str">
        <f>_xlfn.XLOOKUP(Appointment_Transactions[[#This Row],[Doctor_ID]],Doctor_Master[Doctor_ID],Doctor_Master[Doctor_Name],,0)</f>
        <v>Dr. Jennifer A</v>
      </c>
    </row>
    <row r="89" spans="1:26" x14ac:dyDescent="0.3">
      <c r="A89" t="s">
        <v>325</v>
      </c>
      <c r="B89" s="1">
        <v>45661</v>
      </c>
      <c r="C89" s="2">
        <v>0.73958333333333337</v>
      </c>
      <c r="D89" t="s">
        <v>109</v>
      </c>
      <c r="E89" t="s">
        <v>27</v>
      </c>
      <c r="F89" t="s">
        <v>110</v>
      </c>
      <c r="G89" t="s">
        <v>29</v>
      </c>
      <c r="H89" t="s">
        <v>30</v>
      </c>
      <c r="I89" t="s">
        <v>236</v>
      </c>
      <c r="J89" t="s">
        <v>66</v>
      </c>
      <c r="K89" t="s">
        <v>33</v>
      </c>
      <c r="L89">
        <v>81</v>
      </c>
      <c r="M89" t="s">
        <v>131</v>
      </c>
      <c r="N89" t="s">
        <v>132</v>
      </c>
      <c r="O89" t="s">
        <v>133</v>
      </c>
      <c r="P89" t="s">
        <v>123</v>
      </c>
      <c r="Q89" t="s">
        <v>38</v>
      </c>
      <c r="R89">
        <v>5</v>
      </c>
      <c r="S89">
        <v>15</v>
      </c>
      <c r="T89">
        <v>600</v>
      </c>
      <c r="U89" t="s">
        <v>39</v>
      </c>
      <c r="V89" t="s">
        <v>134</v>
      </c>
      <c r="W89">
        <v>4</v>
      </c>
      <c r="X89" t="s">
        <v>71</v>
      </c>
      <c r="Y89" t="s">
        <v>131</v>
      </c>
      <c r="Z89" t="str">
        <f>_xlfn.XLOOKUP(Appointment_Transactions[[#This Row],[Doctor_ID]],Doctor_Master[Doctor_ID],Doctor_Master[Doctor_Name],,0)</f>
        <v>Dr. Abinaya K</v>
      </c>
    </row>
    <row r="90" spans="1:26" x14ac:dyDescent="0.3">
      <c r="A90" t="s">
        <v>326</v>
      </c>
      <c r="B90" s="1">
        <v>45722</v>
      </c>
      <c r="C90" s="2">
        <v>0.72916666666666663</v>
      </c>
      <c r="D90" t="s">
        <v>73</v>
      </c>
      <c r="E90" t="s">
        <v>27</v>
      </c>
      <c r="F90" t="s">
        <v>102</v>
      </c>
      <c r="G90" t="s">
        <v>74</v>
      </c>
      <c r="H90" t="s">
        <v>75</v>
      </c>
      <c r="I90" t="s">
        <v>327</v>
      </c>
      <c r="J90" t="s">
        <v>47</v>
      </c>
      <c r="K90" t="s">
        <v>33</v>
      </c>
      <c r="L90">
        <v>71</v>
      </c>
      <c r="M90" t="s">
        <v>92</v>
      </c>
      <c r="N90" t="s">
        <v>256</v>
      </c>
      <c r="O90" t="s">
        <v>257</v>
      </c>
      <c r="P90" t="s">
        <v>52</v>
      </c>
      <c r="Q90" t="s">
        <v>38</v>
      </c>
      <c r="R90">
        <v>56</v>
      </c>
      <c r="S90">
        <v>25</v>
      </c>
      <c r="T90">
        <v>1200</v>
      </c>
      <c r="U90" t="s">
        <v>39</v>
      </c>
      <c r="V90" t="s">
        <v>134</v>
      </c>
      <c r="W90">
        <v>3</v>
      </c>
      <c r="X90" t="s">
        <v>71</v>
      </c>
      <c r="Y90" t="s">
        <v>92</v>
      </c>
      <c r="Z90" t="str">
        <f>_xlfn.XLOOKUP(Appointment_Transactions[[#This Row],[Doctor_ID]],Doctor_Master[Doctor_ID],Doctor_Master[Doctor_Name],,0)</f>
        <v>Dr. Ramesh G</v>
      </c>
    </row>
    <row r="91" spans="1:26" x14ac:dyDescent="0.3">
      <c r="A91" t="s">
        <v>328</v>
      </c>
      <c r="B91" s="1">
        <v>45760</v>
      </c>
      <c r="C91" s="2">
        <v>0.375</v>
      </c>
      <c r="D91" t="s">
        <v>41</v>
      </c>
      <c r="E91" t="s">
        <v>42</v>
      </c>
      <c r="F91" t="s">
        <v>54</v>
      </c>
      <c r="G91" t="s">
        <v>74</v>
      </c>
      <c r="H91" t="s">
        <v>75</v>
      </c>
      <c r="I91" t="s">
        <v>329</v>
      </c>
      <c r="J91" t="s">
        <v>66</v>
      </c>
      <c r="K91" t="s">
        <v>33</v>
      </c>
      <c r="L91">
        <v>85</v>
      </c>
      <c r="M91" t="s">
        <v>183</v>
      </c>
      <c r="N91" t="s">
        <v>330</v>
      </c>
      <c r="O91" t="s">
        <v>331</v>
      </c>
      <c r="P91" t="s">
        <v>37</v>
      </c>
      <c r="Q91" t="s">
        <v>89</v>
      </c>
      <c r="R91">
        <v>13</v>
      </c>
      <c r="S91">
        <v>15</v>
      </c>
      <c r="T91">
        <v>650</v>
      </c>
      <c r="U91" t="s">
        <v>39</v>
      </c>
      <c r="V91" t="s">
        <v>134</v>
      </c>
      <c r="X91" t="s">
        <v>39</v>
      </c>
      <c r="Y91" t="s">
        <v>183</v>
      </c>
      <c r="Z91" t="str">
        <f>_xlfn.XLOOKUP(Appointment_Transactions[[#This Row],[Doctor_ID]],Doctor_Master[Doctor_ID],Doctor_Master[Doctor_Name],,0)</f>
        <v>Dr. Ajith K</v>
      </c>
    </row>
    <row r="92" spans="1:26" x14ac:dyDescent="0.3">
      <c r="A92" t="s">
        <v>332</v>
      </c>
      <c r="B92" s="1">
        <v>45759</v>
      </c>
      <c r="C92" s="2">
        <v>0.5625</v>
      </c>
      <c r="D92" t="s">
        <v>41</v>
      </c>
      <c r="E92" t="s">
        <v>42</v>
      </c>
      <c r="F92" t="s">
        <v>110</v>
      </c>
      <c r="G92" t="s">
        <v>83</v>
      </c>
      <c r="H92" t="s">
        <v>84</v>
      </c>
      <c r="I92" t="s">
        <v>333</v>
      </c>
      <c r="J92" t="s">
        <v>97</v>
      </c>
      <c r="K92" t="s">
        <v>48</v>
      </c>
      <c r="L92">
        <v>46</v>
      </c>
      <c r="M92" t="s">
        <v>77</v>
      </c>
      <c r="N92" t="s">
        <v>127</v>
      </c>
      <c r="O92" t="s">
        <v>128</v>
      </c>
      <c r="P92" t="s">
        <v>52</v>
      </c>
      <c r="Q92" t="s">
        <v>89</v>
      </c>
      <c r="R92">
        <v>32</v>
      </c>
      <c r="S92">
        <v>30</v>
      </c>
      <c r="T92">
        <v>1300</v>
      </c>
      <c r="U92" t="s">
        <v>39</v>
      </c>
      <c r="V92" t="s">
        <v>134</v>
      </c>
      <c r="X92" t="s">
        <v>39</v>
      </c>
      <c r="Y92" t="s">
        <v>77</v>
      </c>
      <c r="Z92" t="str">
        <f>_xlfn.XLOOKUP(Appointment_Transactions[[#This Row],[Doctor_ID]],Doctor_Master[Doctor_ID],Doctor_Master[Doctor_Name],,0)</f>
        <v>Dr. Vinoth K</v>
      </c>
    </row>
    <row r="93" spans="1:26" x14ac:dyDescent="0.3">
      <c r="A93" t="s">
        <v>334</v>
      </c>
      <c r="B93" s="1">
        <v>45672</v>
      </c>
      <c r="C93" s="2">
        <v>0.65625</v>
      </c>
      <c r="D93" t="s">
        <v>109</v>
      </c>
      <c r="E93" t="s">
        <v>27</v>
      </c>
      <c r="F93" t="s">
        <v>43</v>
      </c>
      <c r="G93" t="s">
        <v>29</v>
      </c>
      <c r="H93" t="s">
        <v>30</v>
      </c>
      <c r="I93" t="s">
        <v>225</v>
      </c>
      <c r="J93" t="s">
        <v>138</v>
      </c>
      <c r="K93" t="s">
        <v>48</v>
      </c>
      <c r="L93">
        <v>62</v>
      </c>
      <c r="M93" t="s">
        <v>92</v>
      </c>
      <c r="N93" t="s">
        <v>335</v>
      </c>
      <c r="O93" t="s">
        <v>336</v>
      </c>
      <c r="P93" t="s">
        <v>52</v>
      </c>
      <c r="Q93" t="s">
        <v>89</v>
      </c>
      <c r="R93">
        <v>26</v>
      </c>
      <c r="S93">
        <v>25</v>
      </c>
      <c r="T93">
        <v>1200</v>
      </c>
      <c r="U93" t="s">
        <v>71</v>
      </c>
      <c r="V93" t="s">
        <v>20</v>
      </c>
      <c r="X93" t="s">
        <v>71</v>
      </c>
      <c r="Y93" t="s">
        <v>92</v>
      </c>
      <c r="Z93" t="str">
        <f>_xlfn.XLOOKUP(Appointment_Transactions[[#This Row],[Doctor_ID]],Doctor_Master[Doctor_ID],Doctor_Master[Doctor_Name],,0)</f>
        <v>Dr. Senthil M</v>
      </c>
    </row>
    <row r="94" spans="1:26" x14ac:dyDescent="0.3">
      <c r="A94" t="s">
        <v>337</v>
      </c>
      <c r="B94" s="1">
        <v>45786</v>
      </c>
      <c r="C94" s="2">
        <v>0.34375</v>
      </c>
      <c r="D94" t="s">
        <v>136</v>
      </c>
      <c r="E94" t="s">
        <v>42</v>
      </c>
      <c r="F94" t="s">
        <v>28</v>
      </c>
      <c r="G94" t="s">
        <v>103</v>
      </c>
      <c r="H94" t="s">
        <v>104</v>
      </c>
      <c r="I94" t="s">
        <v>338</v>
      </c>
      <c r="J94" t="s">
        <v>47</v>
      </c>
      <c r="K94" t="s">
        <v>48</v>
      </c>
      <c r="L94">
        <v>20</v>
      </c>
      <c r="M94" t="s">
        <v>67</v>
      </c>
      <c r="N94" t="s">
        <v>163</v>
      </c>
      <c r="O94" t="s">
        <v>164</v>
      </c>
      <c r="P94" t="s">
        <v>123</v>
      </c>
      <c r="Q94" t="s">
        <v>38</v>
      </c>
      <c r="R94">
        <v>19</v>
      </c>
      <c r="S94">
        <v>15</v>
      </c>
      <c r="T94">
        <v>800</v>
      </c>
      <c r="U94" t="s">
        <v>71</v>
      </c>
      <c r="V94" t="s">
        <v>70</v>
      </c>
      <c r="W94">
        <v>4</v>
      </c>
      <c r="X94" t="s">
        <v>71</v>
      </c>
      <c r="Y94" t="s">
        <v>67</v>
      </c>
      <c r="Z94" t="str">
        <f>_xlfn.XLOOKUP(Appointment_Transactions[[#This Row],[Doctor_ID]],Doctor_Master[Doctor_ID],Doctor_Master[Doctor_Name],,0)</f>
        <v>Dr. Ashwin D</v>
      </c>
    </row>
    <row r="95" spans="1:26" x14ac:dyDescent="0.3">
      <c r="A95" t="s">
        <v>339</v>
      </c>
      <c r="B95" s="1">
        <v>45739</v>
      </c>
      <c r="C95" s="2">
        <v>0.58333333333333337</v>
      </c>
      <c r="D95" t="s">
        <v>73</v>
      </c>
      <c r="E95" t="s">
        <v>27</v>
      </c>
      <c r="F95" t="s">
        <v>54</v>
      </c>
      <c r="G95" t="s">
        <v>55</v>
      </c>
      <c r="H95" t="s">
        <v>56</v>
      </c>
      <c r="I95" t="s">
        <v>340</v>
      </c>
      <c r="J95" t="s">
        <v>138</v>
      </c>
      <c r="K95" t="s">
        <v>48</v>
      </c>
      <c r="L95">
        <v>10</v>
      </c>
      <c r="M95" t="s">
        <v>183</v>
      </c>
      <c r="N95" t="s">
        <v>240</v>
      </c>
      <c r="O95" t="s">
        <v>241</v>
      </c>
      <c r="P95" t="s">
        <v>37</v>
      </c>
      <c r="Q95" t="s">
        <v>38</v>
      </c>
      <c r="R95">
        <v>10</v>
      </c>
      <c r="S95">
        <v>15</v>
      </c>
      <c r="T95">
        <v>650</v>
      </c>
      <c r="U95" t="s">
        <v>39</v>
      </c>
      <c r="V95" t="s">
        <v>134</v>
      </c>
      <c r="X95" t="s">
        <v>39</v>
      </c>
      <c r="Y95" t="s">
        <v>183</v>
      </c>
      <c r="Z95" t="str">
        <f>_xlfn.XLOOKUP(Appointment_Transactions[[#This Row],[Doctor_ID]],Doctor_Master[Doctor_ID],Doctor_Master[Doctor_Name],,0)</f>
        <v>Dr. Naveen C</v>
      </c>
    </row>
    <row r="96" spans="1:26" x14ac:dyDescent="0.3">
      <c r="A96" t="s">
        <v>341</v>
      </c>
      <c r="B96" s="1">
        <v>45773</v>
      </c>
      <c r="C96" s="2">
        <v>0.4375</v>
      </c>
      <c r="D96" t="s">
        <v>41</v>
      </c>
      <c r="E96" t="s">
        <v>42</v>
      </c>
      <c r="F96" t="s">
        <v>110</v>
      </c>
      <c r="G96" t="s">
        <v>29</v>
      </c>
      <c r="H96" t="s">
        <v>30</v>
      </c>
      <c r="I96" t="s">
        <v>342</v>
      </c>
      <c r="J96" t="s">
        <v>97</v>
      </c>
      <c r="K96" t="s">
        <v>33</v>
      </c>
      <c r="L96">
        <v>43</v>
      </c>
      <c r="M96" t="s">
        <v>92</v>
      </c>
      <c r="N96" t="s">
        <v>215</v>
      </c>
      <c r="O96" t="s">
        <v>216</v>
      </c>
      <c r="P96" t="s">
        <v>37</v>
      </c>
      <c r="Q96" t="s">
        <v>203</v>
      </c>
      <c r="R96">
        <v>52</v>
      </c>
      <c r="S96">
        <v>25</v>
      </c>
      <c r="T96">
        <v>1200</v>
      </c>
      <c r="U96" t="s">
        <v>39</v>
      </c>
      <c r="V96" t="s">
        <v>134</v>
      </c>
      <c r="X96" t="s">
        <v>39</v>
      </c>
      <c r="Y96" t="s">
        <v>92</v>
      </c>
      <c r="Z96" t="str">
        <f>_xlfn.XLOOKUP(Appointment_Transactions[[#This Row],[Doctor_ID]],Doctor_Master[Doctor_ID],Doctor_Master[Doctor_Name],,0)</f>
        <v>Dr. Vignesh M</v>
      </c>
    </row>
    <row r="97" spans="1:26" x14ac:dyDescent="0.3">
      <c r="A97" t="s">
        <v>343</v>
      </c>
      <c r="B97" s="1">
        <v>45764</v>
      </c>
      <c r="C97" s="2">
        <v>0.34375</v>
      </c>
      <c r="D97" t="s">
        <v>41</v>
      </c>
      <c r="E97" t="s">
        <v>42</v>
      </c>
      <c r="F97" t="s">
        <v>102</v>
      </c>
      <c r="G97" t="s">
        <v>44</v>
      </c>
      <c r="H97" t="s">
        <v>45</v>
      </c>
      <c r="I97" t="s">
        <v>344</v>
      </c>
      <c r="J97" t="s">
        <v>97</v>
      </c>
      <c r="K97" t="s">
        <v>48</v>
      </c>
      <c r="L97">
        <v>71</v>
      </c>
      <c r="M97" t="s">
        <v>77</v>
      </c>
      <c r="N97" t="s">
        <v>127</v>
      </c>
      <c r="O97" t="s">
        <v>128</v>
      </c>
      <c r="P97" t="s">
        <v>123</v>
      </c>
      <c r="Q97" t="s">
        <v>38</v>
      </c>
      <c r="R97">
        <v>40</v>
      </c>
      <c r="S97">
        <v>30</v>
      </c>
      <c r="T97">
        <v>1300</v>
      </c>
      <c r="U97" t="s">
        <v>71</v>
      </c>
      <c r="V97" t="s">
        <v>70</v>
      </c>
      <c r="W97">
        <v>3</v>
      </c>
      <c r="X97" t="s">
        <v>39</v>
      </c>
      <c r="Y97" t="s">
        <v>77</v>
      </c>
      <c r="Z97" t="str">
        <f>_xlfn.XLOOKUP(Appointment_Transactions[[#This Row],[Doctor_ID]],Doctor_Master[Doctor_ID],Doctor_Master[Doctor_Name],,0)</f>
        <v>Dr. Vinoth K</v>
      </c>
    </row>
    <row r="98" spans="1:26" x14ac:dyDescent="0.3">
      <c r="A98" t="s">
        <v>345</v>
      </c>
      <c r="B98" s="1">
        <v>45735</v>
      </c>
      <c r="C98" s="2">
        <v>0.48958333333333331</v>
      </c>
      <c r="D98" t="s">
        <v>73</v>
      </c>
      <c r="E98" t="s">
        <v>27</v>
      </c>
      <c r="F98" t="s">
        <v>43</v>
      </c>
      <c r="G98" t="s">
        <v>44</v>
      </c>
      <c r="H98" t="s">
        <v>45</v>
      </c>
      <c r="I98" t="s">
        <v>253</v>
      </c>
      <c r="J98" t="s">
        <v>126</v>
      </c>
      <c r="K98" t="s">
        <v>33</v>
      </c>
      <c r="L98">
        <v>75</v>
      </c>
      <c r="M98" t="s">
        <v>131</v>
      </c>
      <c r="N98" t="s">
        <v>144</v>
      </c>
      <c r="O98" t="s">
        <v>145</v>
      </c>
      <c r="P98" t="s">
        <v>123</v>
      </c>
      <c r="Q98" t="s">
        <v>38</v>
      </c>
      <c r="R98">
        <v>17</v>
      </c>
      <c r="S98">
        <v>15</v>
      </c>
      <c r="T98">
        <v>600</v>
      </c>
      <c r="U98" t="s">
        <v>71</v>
      </c>
      <c r="V98" t="s">
        <v>134</v>
      </c>
      <c r="W98">
        <v>4</v>
      </c>
      <c r="X98" t="s">
        <v>71</v>
      </c>
      <c r="Y98" t="s">
        <v>131</v>
      </c>
      <c r="Z98" t="str">
        <f>_xlfn.XLOOKUP(Appointment_Transactions[[#This Row],[Doctor_ID]],Doctor_Master[Doctor_ID],Doctor_Master[Doctor_Name],,0)</f>
        <v>Dr. Meena S</v>
      </c>
    </row>
    <row r="99" spans="1:26" x14ac:dyDescent="0.3">
      <c r="A99" t="s">
        <v>346</v>
      </c>
      <c r="B99" s="1">
        <v>45814</v>
      </c>
      <c r="C99" s="2">
        <v>0.48958333333333331</v>
      </c>
      <c r="D99" t="s">
        <v>81</v>
      </c>
      <c r="E99" t="s">
        <v>42</v>
      </c>
      <c r="F99" t="s">
        <v>28</v>
      </c>
      <c r="G99" t="s">
        <v>44</v>
      </c>
      <c r="H99" t="s">
        <v>45</v>
      </c>
      <c r="I99" t="s">
        <v>347</v>
      </c>
      <c r="J99" t="s">
        <v>143</v>
      </c>
      <c r="K99" t="s">
        <v>48</v>
      </c>
      <c r="L99">
        <v>58</v>
      </c>
      <c r="M99" t="s">
        <v>67</v>
      </c>
      <c r="N99" t="s">
        <v>208</v>
      </c>
      <c r="O99" t="s">
        <v>209</v>
      </c>
      <c r="P99" t="s">
        <v>52</v>
      </c>
      <c r="Q99" t="s">
        <v>89</v>
      </c>
      <c r="R99">
        <v>30</v>
      </c>
      <c r="S99">
        <v>15</v>
      </c>
      <c r="T99">
        <v>800</v>
      </c>
      <c r="U99" t="s">
        <v>39</v>
      </c>
      <c r="V99" t="s">
        <v>134</v>
      </c>
      <c r="X99" t="s">
        <v>39</v>
      </c>
      <c r="Y99" t="s">
        <v>67</v>
      </c>
      <c r="Z99" t="str">
        <f>_xlfn.XLOOKUP(Appointment_Transactions[[#This Row],[Doctor_ID]],Doctor_Master[Doctor_ID],Doctor_Master[Doctor_Name],,0)</f>
        <v>Dr. Balaji V</v>
      </c>
    </row>
    <row r="100" spans="1:26" x14ac:dyDescent="0.3">
      <c r="A100" t="s">
        <v>348</v>
      </c>
      <c r="B100" s="1">
        <v>45757</v>
      </c>
      <c r="C100" s="2">
        <v>0.79166666666666663</v>
      </c>
      <c r="D100" t="s">
        <v>41</v>
      </c>
      <c r="E100" t="s">
        <v>42</v>
      </c>
      <c r="F100" t="s">
        <v>102</v>
      </c>
      <c r="G100" t="s">
        <v>55</v>
      </c>
      <c r="H100" t="s">
        <v>56</v>
      </c>
      <c r="I100" t="s">
        <v>349</v>
      </c>
      <c r="J100" t="s">
        <v>86</v>
      </c>
      <c r="K100" t="s">
        <v>33</v>
      </c>
      <c r="L100">
        <v>4</v>
      </c>
      <c r="M100" t="s">
        <v>67</v>
      </c>
      <c r="N100" t="s">
        <v>208</v>
      </c>
      <c r="O100" t="s">
        <v>209</v>
      </c>
      <c r="P100" t="s">
        <v>52</v>
      </c>
      <c r="Q100" t="s">
        <v>89</v>
      </c>
      <c r="R100">
        <v>31</v>
      </c>
      <c r="S100">
        <v>15</v>
      </c>
      <c r="T100">
        <v>800</v>
      </c>
      <c r="U100" t="s">
        <v>71</v>
      </c>
      <c r="V100" t="s">
        <v>70</v>
      </c>
      <c r="X100" t="s">
        <v>39</v>
      </c>
      <c r="Y100" t="s">
        <v>67</v>
      </c>
      <c r="Z100" t="str">
        <f>_xlfn.XLOOKUP(Appointment_Transactions[[#This Row],[Doctor_ID]],Doctor_Master[Doctor_ID],Doctor_Master[Doctor_Name],,0)</f>
        <v>Dr. Balaji V</v>
      </c>
    </row>
    <row r="101" spans="1:26" x14ac:dyDescent="0.3">
      <c r="A101" t="s">
        <v>350</v>
      </c>
      <c r="B101" s="1">
        <v>45734</v>
      </c>
      <c r="C101" s="2">
        <v>0.63541666666666663</v>
      </c>
      <c r="D101" t="s">
        <v>73</v>
      </c>
      <c r="E101" t="s">
        <v>27</v>
      </c>
      <c r="F101" t="s">
        <v>82</v>
      </c>
      <c r="G101" t="s">
        <v>74</v>
      </c>
      <c r="H101" t="s">
        <v>75</v>
      </c>
      <c r="I101" t="s">
        <v>351</v>
      </c>
      <c r="J101" t="s">
        <v>97</v>
      </c>
      <c r="K101" t="s">
        <v>33</v>
      </c>
      <c r="L101">
        <v>37</v>
      </c>
      <c r="M101" t="s">
        <v>131</v>
      </c>
      <c r="N101" t="s">
        <v>132</v>
      </c>
      <c r="O101" t="s">
        <v>133</v>
      </c>
      <c r="P101" t="s">
        <v>37</v>
      </c>
      <c r="Q101" t="s">
        <v>203</v>
      </c>
      <c r="R101">
        <v>13</v>
      </c>
      <c r="S101">
        <v>15</v>
      </c>
      <c r="T101">
        <v>600</v>
      </c>
      <c r="U101" t="s">
        <v>71</v>
      </c>
      <c r="V101" t="s">
        <v>20</v>
      </c>
      <c r="X101" t="s">
        <v>71</v>
      </c>
      <c r="Y101" t="s">
        <v>131</v>
      </c>
      <c r="Z101" t="str">
        <f>_xlfn.XLOOKUP(Appointment_Transactions[[#This Row],[Doctor_ID]],Doctor_Master[Doctor_ID],Doctor_Master[Doctor_Name],,0)</f>
        <v>Dr. Abinaya K</v>
      </c>
    </row>
    <row r="102" spans="1:26" x14ac:dyDescent="0.3">
      <c r="A102" t="s">
        <v>352</v>
      </c>
      <c r="B102" s="1">
        <v>45752</v>
      </c>
      <c r="C102" s="2">
        <v>0.40625</v>
      </c>
      <c r="D102" t="s">
        <v>41</v>
      </c>
      <c r="E102" t="s">
        <v>42</v>
      </c>
      <c r="F102" t="s">
        <v>110</v>
      </c>
      <c r="G102" t="s">
        <v>44</v>
      </c>
      <c r="H102" t="s">
        <v>45</v>
      </c>
      <c r="I102" t="s">
        <v>353</v>
      </c>
      <c r="J102" t="s">
        <v>58</v>
      </c>
      <c r="K102" t="s">
        <v>48</v>
      </c>
      <c r="L102">
        <v>80</v>
      </c>
      <c r="M102" t="s">
        <v>131</v>
      </c>
      <c r="N102" t="s">
        <v>132</v>
      </c>
      <c r="O102" t="s">
        <v>133</v>
      </c>
      <c r="P102" t="s">
        <v>37</v>
      </c>
      <c r="Q102" t="s">
        <v>38</v>
      </c>
      <c r="R102">
        <v>18</v>
      </c>
      <c r="S102">
        <v>15</v>
      </c>
      <c r="T102">
        <v>600</v>
      </c>
      <c r="U102" t="s">
        <v>39</v>
      </c>
      <c r="V102" t="s">
        <v>100</v>
      </c>
      <c r="W102">
        <v>5</v>
      </c>
      <c r="X102" t="s">
        <v>71</v>
      </c>
      <c r="Y102" t="s">
        <v>131</v>
      </c>
      <c r="Z102" t="str">
        <f>_xlfn.XLOOKUP(Appointment_Transactions[[#This Row],[Doctor_ID]],Doctor_Master[Doctor_ID],Doctor_Master[Doctor_Name],,0)</f>
        <v>Dr. Abinaya K</v>
      </c>
    </row>
    <row r="103" spans="1:26" x14ac:dyDescent="0.3">
      <c r="A103" t="s">
        <v>354</v>
      </c>
      <c r="B103" s="1">
        <v>45686</v>
      </c>
      <c r="C103" s="2">
        <v>0.53125</v>
      </c>
      <c r="D103" t="s">
        <v>109</v>
      </c>
      <c r="E103" t="s">
        <v>27</v>
      </c>
      <c r="F103" t="s">
        <v>43</v>
      </c>
      <c r="G103" t="s">
        <v>29</v>
      </c>
      <c r="H103" t="s">
        <v>30</v>
      </c>
      <c r="I103" t="s">
        <v>202</v>
      </c>
      <c r="J103" t="s">
        <v>66</v>
      </c>
      <c r="K103" t="s">
        <v>48</v>
      </c>
      <c r="L103">
        <v>17</v>
      </c>
      <c r="M103" t="s">
        <v>183</v>
      </c>
      <c r="N103" t="s">
        <v>240</v>
      </c>
      <c r="O103" t="s">
        <v>241</v>
      </c>
      <c r="P103" t="s">
        <v>37</v>
      </c>
      <c r="Q103" t="s">
        <v>38</v>
      </c>
      <c r="R103">
        <v>20</v>
      </c>
      <c r="S103">
        <v>15</v>
      </c>
      <c r="T103">
        <v>650</v>
      </c>
      <c r="U103" t="s">
        <v>71</v>
      </c>
      <c r="V103" t="s">
        <v>20</v>
      </c>
      <c r="W103">
        <v>4</v>
      </c>
      <c r="X103" t="s">
        <v>39</v>
      </c>
      <c r="Y103" t="s">
        <v>183</v>
      </c>
      <c r="Z103" t="str">
        <f>_xlfn.XLOOKUP(Appointment_Transactions[[#This Row],[Doctor_ID]],Doctor_Master[Doctor_ID],Doctor_Master[Doctor_Name],,0)</f>
        <v>Dr. Naveen C</v>
      </c>
    </row>
    <row r="104" spans="1:26" x14ac:dyDescent="0.3">
      <c r="A104" t="s">
        <v>355</v>
      </c>
      <c r="B104" s="1">
        <v>45687</v>
      </c>
      <c r="C104" s="2">
        <v>0.46875</v>
      </c>
      <c r="D104" t="s">
        <v>109</v>
      </c>
      <c r="E104" t="s">
        <v>27</v>
      </c>
      <c r="F104" t="s">
        <v>102</v>
      </c>
      <c r="G104" t="s">
        <v>83</v>
      </c>
      <c r="H104" t="s">
        <v>84</v>
      </c>
      <c r="I104" t="s">
        <v>356</v>
      </c>
      <c r="J104" t="s">
        <v>97</v>
      </c>
      <c r="K104" t="s">
        <v>48</v>
      </c>
      <c r="L104">
        <v>22</v>
      </c>
      <c r="M104" t="s">
        <v>92</v>
      </c>
      <c r="N104" t="s">
        <v>215</v>
      </c>
      <c r="O104" t="s">
        <v>216</v>
      </c>
      <c r="P104" t="s">
        <v>52</v>
      </c>
      <c r="Q104" t="s">
        <v>38</v>
      </c>
      <c r="R104">
        <v>54</v>
      </c>
      <c r="S104">
        <v>25</v>
      </c>
      <c r="T104">
        <v>1200</v>
      </c>
      <c r="U104" t="s">
        <v>71</v>
      </c>
      <c r="V104" t="s">
        <v>100</v>
      </c>
      <c r="W104">
        <v>3</v>
      </c>
      <c r="X104" t="s">
        <v>39</v>
      </c>
      <c r="Y104" t="s">
        <v>92</v>
      </c>
      <c r="Z104" t="str">
        <f>_xlfn.XLOOKUP(Appointment_Transactions[[#This Row],[Doctor_ID]],Doctor_Master[Doctor_ID],Doctor_Master[Doctor_Name],,0)</f>
        <v>Dr. Vignesh M</v>
      </c>
    </row>
    <row r="105" spans="1:26" x14ac:dyDescent="0.3">
      <c r="A105" t="s">
        <v>357</v>
      </c>
      <c r="B105" s="1">
        <v>45739</v>
      </c>
      <c r="C105" s="2">
        <v>0.35416666666666669</v>
      </c>
      <c r="D105" t="s">
        <v>73</v>
      </c>
      <c r="E105" t="s">
        <v>27</v>
      </c>
      <c r="F105" t="s">
        <v>54</v>
      </c>
      <c r="G105" t="s">
        <v>55</v>
      </c>
      <c r="H105" t="s">
        <v>56</v>
      </c>
      <c r="I105" t="s">
        <v>358</v>
      </c>
      <c r="J105" t="s">
        <v>32</v>
      </c>
      <c r="K105" t="s">
        <v>48</v>
      </c>
      <c r="L105">
        <v>46</v>
      </c>
      <c r="M105" t="s">
        <v>120</v>
      </c>
      <c r="N105" t="s">
        <v>175</v>
      </c>
      <c r="O105" t="s">
        <v>176</v>
      </c>
      <c r="P105" t="s">
        <v>52</v>
      </c>
      <c r="Q105" t="s">
        <v>89</v>
      </c>
      <c r="R105">
        <v>29</v>
      </c>
      <c r="S105">
        <v>15</v>
      </c>
      <c r="T105">
        <v>900</v>
      </c>
      <c r="U105" t="s">
        <v>39</v>
      </c>
      <c r="V105" t="s">
        <v>134</v>
      </c>
      <c r="X105" t="s">
        <v>39</v>
      </c>
      <c r="Y105" t="s">
        <v>120</v>
      </c>
      <c r="Z105" t="str">
        <f>_xlfn.XLOOKUP(Appointment_Transactions[[#This Row],[Doctor_ID]],Doctor_Master[Doctor_ID],Doctor_Master[Doctor_Name],,0)</f>
        <v>Dr. Suresh B</v>
      </c>
    </row>
    <row r="106" spans="1:26" x14ac:dyDescent="0.3">
      <c r="A106" t="s">
        <v>359</v>
      </c>
      <c r="B106" s="1">
        <v>45804</v>
      </c>
      <c r="C106" s="2">
        <v>0.66666666666666663</v>
      </c>
      <c r="D106" t="s">
        <v>136</v>
      </c>
      <c r="E106" t="s">
        <v>42</v>
      </c>
      <c r="F106" t="s">
        <v>82</v>
      </c>
      <c r="G106" t="s">
        <v>83</v>
      </c>
      <c r="H106" t="s">
        <v>84</v>
      </c>
      <c r="I106" t="s">
        <v>249</v>
      </c>
      <c r="J106" t="s">
        <v>97</v>
      </c>
      <c r="K106" t="s">
        <v>33</v>
      </c>
      <c r="L106">
        <v>55</v>
      </c>
      <c r="M106" t="s">
        <v>183</v>
      </c>
      <c r="N106" t="s">
        <v>240</v>
      </c>
      <c r="O106" t="s">
        <v>241</v>
      </c>
      <c r="P106" t="s">
        <v>37</v>
      </c>
      <c r="Q106" t="s">
        <v>38</v>
      </c>
      <c r="R106">
        <v>20</v>
      </c>
      <c r="S106">
        <v>15</v>
      </c>
      <c r="T106">
        <v>650</v>
      </c>
      <c r="U106" t="s">
        <v>39</v>
      </c>
      <c r="V106" t="s">
        <v>100</v>
      </c>
      <c r="W106">
        <v>3</v>
      </c>
      <c r="X106" t="s">
        <v>71</v>
      </c>
      <c r="Y106" t="s">
        <v>183</v>
      </c>
      <c r="Z106" t="str">
        <f>_xlfn.XLOOKUP(Appointment_Transactions[[#This Row],[Doctor_ID]],Doctor_Master[Doctor_ID],Doctor_Master[Doctor_Name],,0)</f>
        <v>Dr. Naveen C</v>
      </c>
    </row>
    <row r="107" spans="1:26" x14ac:dyDescent="0.3">
      <c r="A107" t="s">
        <v>360</v>
      </c>
      <c r="B107" s="1">
        <v>45837</v>
      </c>
      <c r="C107" s="2">
        <v>0.65625</v>
      </c>
      <c r="D107" t="s">
        <v>81</v>
      </c>
      <c r="E107" t="s">
        <v>42</v>
      </c>
      <c r="F107" t="s">
        <v>54</v>
      </c>
      <c r="G107" t="s">
        <v>103</v>
      </c>
      <c r="H107" t="s">
        <v>104</v>
      </c>
      <c r="I107" t="s">
        <v>361</v>
      </c>
      <c r="J107" t="s">
        <v>32</v>
      </c>
      <c r="K107" t="s">
        <v>48</v>
      </c>
      <c r="L107">
        <v>48</v>
      </c>
      <c r="M107" t="s">
        <v>92</v>
      </c>
      <c r="N107" t="s">
        <v>335</v>
      </c>
      <c r="O107" t="s">
        <v>336</v>
      </c>
      <c r="P107" t="s">
        <v>37</v>
      </c>
      <c r="Q107" t="s">
        <v>38</v>
      </c>
      <c r="R107">
        <v>67</v>
      </c>
      <c r="S107">
        <v>25</v>
      </c>
      <c r="T107">
        <v>1200</v>
      </c>
      <c r="U107" t="s">
        <v>39</v>
      </c>
      <c r="V107" t="s">
        <v>100</v>
      </c>
      <c r="W107">
        <v>4</v>
      </c>
      <c r="X107" t="s">
        <v>39</v>
      </c>
      <c r="Y107" t="s">
        <v>92</v>
      </c>
      <c r="Z107" t="str">
        <f>_xlfn.XLOOKUP(Appointment_Transactions[[#This Row],[Doctor_ID]],Doctor_Master[Doctor_ID],Doctor_Master[Doctor_Name],,0)</f>
        <v>Dr. Senthil M</v>
      </c>
    </row>
    <row r="108" spans="1:26" x14ac:dyDescent="0.3">
      <c r="A108" t="s">
        <v>362</v>
      </c>
      <c r="B108" s="1">
        <v>45808</v>
      </c>
      <c r="C108" s="2">
        <v>0.35416666666666669</v>
      </c>
      <c r="D108" t="s">
        <v>136</v>
      </c>
      <c r="E108" t="s">
        <v>42</v>
      </c>
      <c r="F108" t="s">
        <v>110</v>
      </c>
      <c r="G108" t="s">
        <v>29</v>
      </c>
      <c r="H108" t="s">
        <v>30</v>
      </c>
      <c r="I108" t="s">
        <v>363</v>
      </c>
      <c r="J108" t="s">
        <v>86</v>
      </c>
      <c r="K108" t="s">
        <v>48</v>
      </c>
      <c r="L108">
        <v>27</v>
      </c>
      <c r="M108" t="s">
        <v>92</v>
      </c>
      <c r="N108" t="s">
        <v>256</v>
      </c>
      <c r="O108" t="s">
        <v>257</v>
      </c>
      <c r="P108" t="s">
        <v>37</v>
      </c>
      <c r="Q108" t="s">
        <v>203</v>
      </c>
      <c r="R108">
        <v>71</v>
      </c>
      <c r="S108">
        <v>25</v>
      </c>
      <c r="T108">
        <v>1200</v>
      </c>
      <c r="U108" t="s">
        <v>71</v>
      </c>
      <c r="V108" t="s">
        <v>134</v>
      </c>
      <c r="X108" t="s">
        <v>39</v>
      </c>
      <c r="Y108" t="s">
        <v>92</v>
      </c>
      <c r="Z108" t="str">
        <f>_xlfn.XLOOKUP(Appointment_Transactions[[#This Row],[Doctor_ID]],Doctor_Master[Doctor_ID],Doctor_Master[Doctor_Name],,0)</f>
        <v>Dr. Ramesh G</v>
      </c>
    </row>
    <row r="109" spans="1:26" x14ac:dyDescent="0.3">
      <c r="A109" t="s">
        <v>364</v>
      </c>
      <c r="B109" s="1">
        <v>45833</v>
      </c>
      <c r="C109" s="2">
        <v>0.79166666666666663</v>
      </c>
      <c r="D109" t="s">
        <v>81</v>
      </c>
      <c r="E109" t="s">
        <v>42</v>
      </c>
      <c r="F109" t="s">
        <v>43</v>
      </c>
      <c r="G109" t="s">
        <v>29</v>
      </c>
      <c r="H109" t="s">
        <v>30</v>
      </c>
      <c r="I109" t="s">
        <v>365</v>
      </c>
      <c r="J109" t="s">
        <v>32</v>
      </c>
      <c r="K109" t="s">
        <v>48</v>
      </c>
      <c r="L109">
        <v>43</v>
      </c>
      <c r="M109" t="s">
        <v>49</v>
      </c>
      <c r="N109" t="s">
        <v>106</v>
      </c>
      <c r="O109" t="s">
        <v>107</v>
      </c>
      <c r="P109" t="s">
        <v>52</v>
      </c>
      <c r="Q109" t="s">
        <v>38</v>
      </c>
      <c r="R109">
        <v>30</v>
      </c>
      <c r="S109">
        <v>20</v>
      </c>
      <c r="T109">
        <v>1000</v>
      </c>
      <c r="U109" t="s">
        <v>39</v>
      </c>
      <c r="V109" t="s">
        <v>70</v>
      </c>
      <c r="W109">
        <v>3</v>
      </c>
      <c r="X109" t="s">
        <v>39</v>
      </c>
      <c r="Y109" t="s">
        <v>49</v>
      </c>
      <c r="Z109" t="str">
        <f>_xlfn.XLOOKUP(Appointment_Transactions[[#This Row],[Doctor_ID]],Doctor_Master[Doctor_ID],Doctor_Master[Doctor_Name],,0)</f>
        <v>Dr. Kavitha M</v>
      </c>
    </row>
    <row r="110" spans="1:26" x14ac:dyDescent="0.3">
      <c r="A110" t="s">
        <v>366</v>
      </c>
      <c r="B110" s="1">
        <v>45711</v>
      </c>
      <c r="C110" s="2">
        <v>0.58333333333333337</v>
      </c>
      <c r="D110" t="s">
        <v>26</v>
      </c>
      <c r="E110" t="s">
        <v>27</v>
      </c>
      <c r="F110" t="s">
        <v>54</v>
      </c>
      <c r="G110" t="s">
        <v>74</v>
      </c>
      <c r="H110" t="s">
        <v>75</v>
      </c>
      <c r="I110" t="s">
        <v>255</v>
      </c>
      <c r="J110" t="s">
        <v>58</v>
      </c>
      <c r="K110" t="s">
        <v>48</v>
      </c>
      <c r="L110">
        <v>70</v>
      </c>
      <c r="M110" t="s">
        <v>120</v>
      </c>
      <c r="N110" t="s">
        <v>179</v>
      </c>
      <c r="O110" t="s">
        <v>180</v>
      </c>
      <c r="P110" t="s">
        <v>37</v>
      </c>
      <c r="Q110" t="s">
        <v>89</v>
      </c>
      <c r="R110">
        <v>35</v>
      </c>
      <c r="S110">
        <v>15</v>
      </c>
      <c r="T110">
        <v>900</v>
      </c>
      <c r="U110" t="s">
        <v>39</v>
      </c>
      <c r="V110" t="s">
        <v>134</v>
      </c>
      <c r="X110" t="s">
        <v>39</v>
      </c>
      <c r="Y110" t="s">
        <v>120</v>
      </c>
      <c r="Z110" t="str">
        <f>_xlfn.XLOOKUP(Appointment_Transactions[[#This Row],[Doctor_ID]],Doctor_Master[Doctor_ID],Doctor_Master[Doctor_Name],,0)</f>
        <v>Dr. Swetha M</v>
      </c>
    </row>
    <row r="111" spans="1:26" x14ac:dyDescent="0.3">
      <c r="A111" t="s">
        <v>367</v>
      </c>
      <c r="B111" s="1">
        <v>45719</v>
      </c>
      <c r="C111" s="2">
        <v>0.6875</v>
      </c>
      <c r="D111" t="s">
        <v>73</v>
      </c>
      <c r="E111" t="s">
        <v>27</v>
      </c>
      <c r="F111" t="s">
        <v>155</v>
      </c>
      <c r="G111" t="s">
        <v>74</v>
      </c>
      <c r="H111" t="s">
        <v>75</v>
      </c>
      <c r="I111" t="s">
        <v>368</v>
      </c>
      <c r="J111" t="s">
        <v>86</v>
      </c>
      <c r="K111" t="s">
        <v>48</v>
      </c>
      <c r="L111">
        <v>25</v>
      </c>
      <c r="M111" t="s">
        <v>183</v>
      </c>
      <c r="N111" t="s">
        <v>233</v>
      </c>
      <c r="O111" t="s">
        <v>234</v>
      </c>
      <c r="P111" t="s">
        <v>52</v>
      </c>
      <c r="Q111" t="s">
        <v>38</v>
      </c>
      <c r="R111">
        <v>36</v>
      </c>
      <c r="S111">
        <v>15</v>
      </c>
      <c r="T111">
        <v>650</v>
      </c>
      <c r="U111" t="s">
        <v>71</v>
      </c>
      <c r="V111" t="s">
        <v>134</v>
      </c>
      <c r="X111" t="s">
        <v>71</v>
      </c>
      <c r="Y111" t="s">
        <v>183</v>
      </c>
      <c r="Z111" t="str">
        <f>_xlfn.XLOOKUP(Appointment_Transactions[[#This Row],[Doctor_ID]],Doctor_Master[Doctor_ID],Doctor_Master[Doctor_Name],,0)</f>
        <v>Dr. Jennifer A</v>
      </c>
    </row>
    <row r="112" spans="1:26" x14ac:dyDescent="0.3">
      <c r="A112" t="s">
        <v>369</v>
      </c>
      <c r="B112" s="1">
        <v>45823</v>
      </c>
      <c r="C112" s="2">
        <v>0.54166666666666663</v>
      </c>
      <c r="D112" t="s">
        <v>81</v>
      </c>
      <c r="E112" t="s">
        <v>42</v>
      </c>
      <c r="F112" t="s">
        <v>54</v>
      </c>
      <c r="G112" t="s">
        <v>117</v>
      </c>
      <c r="H112" t="s">
        <v>118</v>
      </c>
      <c r="I112" t="s">
        <v>370</v>
      </c>
      <c r="J112" t="s">
        <v>86</v>
      </c>
      <c r="K112" t="s">
        <v>48</v>
      </c>
      <c r="L112">
        <v>37</v>
      </c>
      <c r="M112" t="s">
        <v>59</v>
      </c>
      <c r="N112" t="s">
        <v>98</v>
      </c>
      <c r="O112" t="s">
        <v>99</v>
      </c>
      <c r="P112" t="s">
        <v>37</v>
      </c>
      <c r="Q112" t="s">
        <v>203</v>
      </c>
      <c r="R112">
        <v>25</v>
      </c>
      <c r="S112">
        <v>15</v>
      </c>
      <c r="T112">
        <v>500</v>
      </c>
      <c r="U112" t="s">
        <v>71</v>
      </c>
      <c r="V112" t="s">
        <v>20</v>
      </c>
      <c r="X112" t="s">
        <v>39</v>
      </c>
      <c r="Y112" t="s">
        <v>59</v>
      </c>
      <c r="Z112" t="str">
        <f>_xlfn.XLOOKUP(Appointment_Transactions[[#This Row],[Doctor_ID]],Doctor_Master[Doctor_ID],Doctor_Master[Doctor_Name],,0)</f>
        <v>Dr. Vivek S</v>
      </c>
    </row>
    <row r="113" spans="1:26" x14ac:dyDescent="0.3">
      <c r="A113" t="s">
        <v>371</v>
      </c>
      <c r="B113" s="1">
        <v>45729</v>
      </c>
      <c r="C113" s="2">
        <v>0.61458333333333337</v>
      </c>
      <c r="D113" t="s">
        <v>73</v>
      </c>
      <c r="E113" t="s">
        <v>27</v>
      </c>
      <c r="F113" t="s">
        <v>102</v>
      </c>
      <c r="G113" t="s">
        <v>29</v>
      </c>
      <c r="H113" t="s">
        <v>30</v>
      </c>
      <c r="I113" t="s">
        <v>372</v>
      </c>
      <c r="J113" t="s">
        <v>47</v>
      </c>
      <c r="K113" t="s">
        <v>48</v>
      </c>
      <c r="L113">
        <v>48</v>
      </c>
      <c r="M113" t="s">
        <v>49</v>
      </c>
      <c r="N113" t="s">
        <v>211</v>
      </c>
      <c r="O113" t="s">
        <v>212</v>
      </c>
      <c r="P113" t="s">
        <v>123</v>
      </c>
      <c r="Q113" t="s">
        <v>38</v>
      </c>
      <c r="R113">
        <v>7</v>
      </c>
      <c r="S113">
        <v>20</v>
      </c>
      <c r="T113">
        <v>1000</v>
      </c>
      <c r="U113" t="s">
        <v>39</v>
      </c>
      <c r="V113" t="s">
        <v>70</v>
      </c>
      <c r="W113">
        <v>4</v>
      </c>
      <c r="X113" t="s">
        <v>39</v>
      </c>
      <c r="Y113" t="s">
        <v>49</v>
      </c>
      <c r="Z113" t="str">
        <f>_xlfn.XLOOKUP(Appointment_Transactions[[#This Row],[Doctor_ID]],Doctor_Master[Doctor_ID],Doctor_Master[Doctor_Name],,0)</f>
        <v>Dr. Ramya P</v>
      </c>
    </row>
    <row r="114" spans="1:26" x14ac:dyDescent="0.3">
      <c r="A114" t="s">
        <v>373</v>
      </c>
      <c r="B114" s="1">
        <v>45687</v>
      </c>
      <c r="C114" s="2">
        <v>0.41666666666666669</v>
      </c>
      <c r="D114" t="s">
        <v>109</v>
      </c>
      <c r="E114" t="s">
        <v>27</v>
      </c>
      <c r="F114" t="s">
        <v>102</v>
      </c>
      <c r="G114" t="s">
        <v>55</v>
      </c>
      <c r="H114" t="s">
        <v>56</v>
      </c>
      <c r="I114" t="s">
        <v>85</v>
      </c>
      <c r="J114" t="s">
        <v>86</v>
      </c>
      <c r="K114" t="s">
        <v>33</v>
      </c>
      <c r="L114">
        <v>7</v>
      </c>
      <c r="M114" t="s">
        <v>59</v>
      </c>
      <c r="N114" t="s">
        <v>98</v>
      </c>
      <c r="O114" t="s">
        <v>99</v>
      </c>
      <c r="P114" t="s">
        <v>37</v>
      </c>
      <c r="Q114" t="s">
        <v>38</v>
      </c>
      <c r="R114">
        <v>27</v>
      </c>
      <c r="S114">
        <v>15</v>
      </c>
      <c r="T114">
        <v>500</v>
      </c>
      <c r="U114" t="s">
        <v>71</v>
      </c>
      <c r="V114" t="s">
        <v>20</v>
      </c>
      <c r="W114">
        <v>5</v>
      </c>
      <c r="X114" t="s">
        <v>39</v>
      </c>
      <c r="Y114" t="s">
        <v>59</v>
      </c>
      <c r="Z114" t="str">
        <f>_xlfn.XLOOKUP(Appointment_Transactions[[#This Row],[Doctor_ID]],Doctor_Master[Doctor_ID],Doctor_Master[Doctor_Name],,0)</f>
        <v>Dr. Vivek S</v>
      </c>
    </row>
    <row r="115" spans="1:26" x14ac:dyDescent="0.3">
      <c r="A115" t="s">
        <v>374</v>
      </c>
      <c r="B115" s="1">
        <v>45735</v>
      </c>
      <c r="C115" s="2">
        <v>0.60416666666666663</v>
      </c>
      <c r="D115" t="s">
        <v>73</v>
      </c>
      <c r="E115" t="s">
        <v>27</v>
      </c>
      <c r="F115" t="s">
        <v>43</v>
      </c>
      <c r="G115" t="s">
        <v>83</v>
      </c>
      <c r="H115" t="s">
        <v>84</v>
      </c>
      <c r="I115" t="s">
        <v>375</v>
      </c>
      <c r="J115" t="s">
        <v>32</v>
      </c>
      <c r="K115" t="s">
        <v>33</v>
      </c>
      <c r="L115">
        <v>10</v>
      </c>
      <c r="M115" t="s">
        <v>120</v>
      </c>
      <c r="N115" t="s">
        <v>179</v>
      </c>
      <c r="O115" t="s">
        <v>180</v>
      </c>
      <c r="P115" t="s">
        <v>52</v>
      </c>
      <c r="Q115" t="s">
        <v>203</v>
      </c>
      <c r="R115">
        <v>30</v>
      </c>
      <c r="S115">
        <v>15</v>
      </c>
      <c r="T115">
        <v>900</v>
      </c>
      <c r="U115" t="s">
        <v>39</v>
      </c>
      <c r="V115" t="s">
        <v>134</v>
      </c>
      <c r="X115" t="s">
        <v>71</v>
      </c>
      <c r="Y115" t="s">
        <v>120</v>
      </c>
      <c r="Z115" t="str">
        <f>_xlfn.XLOOKUP(Appointment_Transactions[[#This Row],[Doctor_ID]],Doctor_Master[Doctor_ID],Doctor_Master[Doctor_Name],,0)</f>
        <v>Dr. Swetha M</v>
      </c>
    </row>
    <row r="116" spans="1:26" x14ac:dyDescent="0.3">
      <c r="A116" t="s">
        <v>376</v>
      </c>
      <c r="B116" s="1">
        <v>45824</v>
      </c>
      <c r="C116" s="2">
        <v>0.71875</v>
      </c>
      <c r="D116" t="s">
        <v>81</v>
      </c>
      <c r="E116" t="s">
        <v>42</v>
      </c>
      <c r="F116" t="s">
        <v>155</v>
      </c>
      <c r="G116" t="s">
        <v>44</v>
      </c>
      <c r="H116" t="s">
        <v>45</v>
      </c>
      <c r="I116" t="s">
        <v>259</v>
      </c>
      <c r="J116" t="s">
        <v>138</v>
      </c>
      <c r="K116" t="s">
        <v>48</v>
      </c>
      <c r="L116">
        <v>64</v>
      </c>
      <c r="M116" t="s">
        <v>77</v>
      </c>
      <c r="N116" t="s">
        <v>127</v>
      </c>
      <c r="O116" t="s">
        <v>128</v>
      </c>
      <c r="P116" t="s">
        <v>123</v>
      </c>
      <c r="Q116" t="s">
        <v>203</v>
      </c>
      <c r="R116">
        <v>31</v>
      </c>
      <c r="S116">
        <v>30</v>
      </c>
      <c r="T116">
        <v>1300</v>
      </c>
      <c r="U116" t="s">
        <v>39</v>
      </c>
      <c r="V116" t="s">
        <v>134</v>
      </c>
      <c r="X116" t="s">
        <v>39</v>
      </c>
      <c r="Y116" t="s">
        <v>77</v>
      </c>
      <c r="Z116" t="str">
        <f>_xlfn.XLOOKUP(Appointment_Transactions[[#This Row],[Doctor_ID]],Doctor_Master[Doctor_ID],Doctor_Master[Doctor_Name],,0)</f>
        <v>Dr. Vinoth K</v>
      </c>
    </row>
    <row r="117" spans="1:26" x14ac:dyDescent="0.3">
      <c r="A117" t="s">
        <v>377</v>
      </c>
      <c r="B117" s="1">
        <v>45834</v>
      </c>
      <c r="C117" s="2">
        <v>0.65625</v>
      </c>
      <c r="D117" t="s">
        <v>81</v>
      </c>
      <c r="E117" t="s">
        <v>42</v>
      </c>
      <c r="F117" t="s">
        <v>102</v>
      </c>
      <c r="G117" t="s">
        <v>63</v>
      </c>
      <c r="H117" t="s">
        <v>64</v>
      </c>
      <c r="I117" t="s">
        <v>378</v>
      </c>
      <c r="J117" t="s">
        <v>143</v>
      </c>
      <c r="K117" t="s">
        <v>33</v>
      </c>
      <c r="L117">
        <v>34</v>
      </c>
      <c r="M117" t="s">
        <v>59</v>
      </c>
      <c r="N117" t="s">
        <v>98</v>
      </c>
      <c r="O117" t="s">
        <v>99</v>
      </c>
      <c r="P117" t="s">
        <v>37</v>
      </c>
      <c r="Q117" t="s">
        <v>203</v>
      </c>
      <c r="R117">
        <v>13</v>
      </c>
      <c r="S117">
        <v>15</v>
      </c>
      <c r="T117">
        <v>500</v>
      </c>
      <c r="U117" t="s">
        <v>39</v>
      </c>
      <c r="V117" t="s">
        <v>134</v>
      </c>
      <c r="X117" t="s">
        <v>39</v>
      </c>
      <c r="Y117" t="s">
        <v>59</v>
      </c>
      <c r="Z117" t="str">
        <f>_xlfn.XLOOKUP(Appointment_Transactions[[#This Row],[Doctor_ID]],Doctor_Master[Doctor_ID],Doctor_Master[Doctor_Name],,0)</f>
        <v>Dr. Vivek S</v>
      </c>
    </row>
    <row r="118" spans="1:26" x14ac:dyDescent="0.3">
      <c r="A118" t="s">
        <v>379</v>
      </c>
      <c r="B118" s="1">
        <v>45708</v>
      </c>
      <c r="C118" s="2">
        <v>0.5625</v>
      </c>
      <c r="D118" t="s">
        <v>26</v>
      </c>
      <c r="E118" t="s">
        <v>27</v>
      </c>
      <c r="F118" t="s">
        <v>102</v>
      </c>
      <c r="G118" t="s">
        <v>117</v>
      </c>
      <c r="H118" t="s">
        <v>118</v>
      </c>
      <c r="I118" t="s">
        <v>353</v>
      </c>
      <c r="J118" t="s">
        <v>143</v>
      </c>
      <c r="K118" t="s">
        <v>48</v>
      </c>
      <c r="L118">
        <v>82</v>
      </c>
      <c r="M118" t="s">
        <v>380</v>
      </c>
      <c r="N118" t="s">
        <v>121</v>
      </c>
      <c r="O118" t="s">
        <v>122</v>
      </c>
      <c r="P118" t="s">
        <v>37</v>
      </c>
      <c r="Q118" t="s">
        <v>38</v>
      </c>
      <c r="R118">
        <v>29</v>
      </c>
      <c r="S118">
        <v>15</v>
      </c>
      <c r="T118">
        <v>900</v>
      </c>
      <c r="U118" t="s">
        <v>39</v>
      </c>
      <c r="V118" t="s">
        <v>134</v>
      </c>
      <c r="W118">
        <v>4</v>
      </c>
      <c r="X118" t="s">
        <v>71</v>
      </c>
      <c r="Y118" t="s">
        <v>120</v>
      </c>
      <c r="Z118" t="str">
        <f>_xlfn.XLOOKUP(Appointment_Transactions[[#This Row],[Doctor_ID]],Doctor_Master[Doctor_ID],Doctor_Master[Doctor_Name],,0)</f>
        <v>Dr. Siva Kumar</v>
      </c>
    </row>
    <row r="119" spans="1:26" x14ac:dyDescent="0.3">
      <c r="A119" t="s">
        <v>381</v>
      </c>
      <c r="B119" s="1">
        <v>45791</v>
      </c>
      <c r="C119" s="2">
        <v>0.47916666666666669</v>
      </c>
      <c r="D119" t="s">
        <v>136</v>
      </c>
      <c r="E119" t="s">
        <v>42</v>
      </c>
      <c r="F119" t="s">
        <v>43</v>
      </c>
      <c r="G119" t="s">
        <v>55</v>
      </c>
      <c r="H119" t="s">
        <v>56</v>
      </c>
      <c r="I119" t="s">
        <v>382</v>
      </c>
      <c r="J119" t="s">
        <v>66</v>
      </c>
      <c r="K119" t="s">
        <v>33</v>
      </c>
      <c r="L119">
        <v>3</v>
      </c>
      <c r="M119" t="s">
        <v>77</v>
      </c>
      <c r="N119" t="s">
        <v>78</v>
      </c>
      <c r="O119" t="s">
        <v>79</v>
      </c>
      <c r="P119" t="s">
        <v>123</v>
      </c>
      <c r="Q119" t="s">
        <v>89</v>
      </c>
      <c r="R119">
        <v>12</v>
      </c>
      <c r="S119">
        <v>30</v>
      </c>
      <c r="T119">
        <v>1300</v>
      </c>
      <c r="U119" t="s">
        <v>39</v>
      </c>
      <c r="V119" t="s">
        <v>134</v>
      </c>
      <c r="X119" t="s">
        <v>39</v>
      </c>
      <c r="Y119" t="s">
        <v>77</v>
      </c>
      <c r="Z119" t="str">
        <f>_xlfn.XLOOKUP(Appointment_Transactions[[#This Row],[Doctor_ID]],Doctor_Master[Doctor_ID],Doctor_Master[Doctor_Name],,0)</f>
        <v>Dr. Bharathi K</v>
      </c>
    </row>
    <row r="120" spans="1:26" x14ac:dyDescent="0.3">
      <c r="A120" t="s">
        <v>383</v>
      </c>
      <c r="B120" s="1">
        <v>45838</v>
      </c>
      <c r="C120" s="2">
        <v>0.8125</v>
      </c>
      <c r="D120" t="s">
        <v>81</v>
      </c>
      <c r="E120" t="s">
        <v>42</v>
      </c>
      <c r="F120" t="s">
        <v>155</v>
      </c>
      <c r="G120" t="s">
        <v>103</v>
      </c>
      <c r="H120" t="s">
        <v>104</v>
      </c>
      <c r="I120" t="s">
        <v>317</v>
      </c>
      <c r="J120" t="s">
        <v>86</v>
      </c>
      <c r="K120" t="s">
        <v>48</v>
      </c>
      <c r="L120">
        <v>60</v>
      </c>
      <c r="M120" t="s">
        <v>120</v>
      </c>
      <c r="N120" t="s">
        <v>193</v>
      </c>
      <c r="O120" t="s">
        <v>194</v>
      </c>
      <c r="P120" t="s">
        <v>52</v>
      </c>
      <c r="Q120" t="s">
        <v>203</v>
      </c>
      <c r="R120">
        <v>24</v>
      </c>
      <c r="S120">
        <v>15</v>
      </c>
      <c r="T120">
        <v>900</v>
      </c>
      <c r="U120" t="s">
        <v>71</v>
      </c>
      <c r="V120" t="s">
        <v>134</v>
      </c>
      <c r="X120" t="s">
        <v>71</v>
      </c>
      <c r="Y120" t="s">
        <v>120</v>
      </c>
      <c r="Z120" t="str">
        <f>_xlfn.XLOOKUP(Appointment_Transactions[[#This Row],[Doctor_ID]],Doctor_Master[Doctor_ID],Doctor_Master[Doctor_Name],,0)</f>
        <v>Dr. Mohan V</v>
      </c>
    </row>
    <row r="121" spans="1:26" x14ac:dyDescent="0.3">
      <c r="A121" t="s">
        <v>384</v>
      </c>
      <c r="B121" s="1">
        <v>45687</v>
      </c>
      <c r="C121" s="2">
        <v>0.52083333333333337</v>
      </c>
      <c r="D121" t="s">
        <v>109</v>
      </c>
      <c r="E121" t="s">
        <v>27</v>
      </c>
      <c r="F121" t="s">
        <v>102</v>
      </c>
      <c r="G121" t="s">
        <v>29</v>
      </c>
      <c r="H121" t="s">
        <v>30</v>
      </c>
      <c r="I121" t="s">
        <v>170</v>
      </c>
      <c r="J121" t="s">
        <v>58</v>
      </c>
      <c r="K121" t="s">
        <v>33</v>
      </c>
      <c r="L121">
        <v>82</v>
      </c>
      <c r="M121" t="s">
        <v>34</v>
      </c>
      <c r="N121" t="s">
        <v>270</v>
      </c>
      <c r="O121" t="s">
        <v>271</v>
      </c>
      <c r="P121" t="s">
        <v>52</v>
      </c>
      <c r="Q121" t="s">
        <v>38</v>
      </c>
      <c r="R121">
        <v>8</v>
      </c>
      <c r="S121">
        <v>15</v>
      </c>
      <c r="T121">
        <v>700</v>
      </c>
      <c r="U121" t="s">
        <v>39</v>
      </c>
      <c r="V121" t="s">
        <v>134</v>
      </c>
      <c r="X121" t="s">
        <v>71</v>
      </c>
      <c r="Y121" t="s">
        <v>34</v>
      </c>
      <c r="Z121" t="str">
        <f>_xlfn.XLOOKUP(Appointment_Transactions[[#This Row],[Doctor_ID]],Doctor_Master[Doctor_ID],Doctor_Master[Doctor_Name],,0)</f>
        <v>Dr. Manoj T</v>
      </c>
    </row>
    <row r="122" spans="1:26" x14ac:dyDescent="0.3">
      <c r="A122" t="s">
        <v>385</v>
      </c>
      <c r="B122" s="1">
        <v>45691</v>
      </c>
      <c r="C122" s="2">
        <v>0.35416666666666669</v>
      </c>
      <c r="D122" t="s">
        <v>26</v>
      </c>
      <c r="E122" t="s">
        <v>27</v>
      </c>
      <c r="F122" t="s">
        <v>155</v>
      </c>
      <c r="G122" t="s">
        <v>29</v>
      </c>
      <c r="H122" t="s">
        <v>30</v>
      </c>
      <c r="I122" t="s">
        <v>386</v>
      </c>
      <c r="J122" t="s">
        <v>138</v>
      </c>
      <c r="K122" t="s">
        <v>33</v>
      </c>
      <c r="L122">
        <v>83</v>
      </c>
      <c r="M122" t="s">
        <v>113</v>
      </c>
      <c r="N122" t="s">
        <v>152</v>
      </c>
      <c r="O122" t="s">
        <v>153</v>
      </c>
      <c r="P122" t="s">
        <v>37</v>
      </c>
      <c r="Q122" t="s">
        <v>38</v>
      </c>
      <c r="R122">
        <v>31</v>
      </c>
      <c r="S122">
        <v>15</v>
      </c>
      <c r="T122">
        <v>700</v>
      </c>
      <c r="U122" t="s">
        <v>71</v>
      </c>
      <c r="V122" t="s">
        <v>134</v>
      </c>
      <c r="W122">
        <v>5</v>
      </c>
      <c r="X122" t="s">
        <v>71</v>
      </c>
      <c r="Y122" t="s">
        <v>113</v>
      </c>
      <c r="Z122" t="str">
        <f>_xlfn.XLOOKUP(Appointment_Transactions[[#This Row],[Doctor_ID]],Doctor_Master[Doctor_ID],Doctor_Master[Doctor_Name],,0)</f>
        <v>Dr. Harini V</v>
      </c>
    </row>
    <row r="123" spans="1:26" x14ac:dyDescent="0.3">
      <c r="A123" t="s">
        <v>387</v>
      </c>
      <c r="B123" s="1">
        <v>45752</v>
      </c>
      <c r="C123" s="2">
        <v>0.47916666666666669</v>
      </c>
      <c r="D123" t="s">
        <v>41</v>
      </c>
      <c r="E123" t="s">
        <v>42</v>
      </c>
      <c r="F123" t="s">
        <v>110</v>
      </c>
      <c r="G123" t="s">
        <v>44</v>
      </c>
      <c r="H123" t="s">
        <v>45</v>
      </c>
      <c r="I123" t="s">
        <v>388</v>
      </c>
      <c r="J123" t="s">
        <v>143</v>
      </c>
      <c r="K123" t="s">
        <v>33</v>
      </c>
      <c r="L123">
        <v>36</v>
      </c>
      <c r="M123" t="s">
        <v>67</v>
      </c>
      <c r="N123" t="s">
        <v>163</v>
      </c>
      <c r="O123" t="s">
        <v>164</v>
      </c>
      <c r="P123" t="s">
        <v>37</v>
      </c>
      <c r="Q123" t="s">
        <v>89</v>
      </c>
      <c r="R123">
        <v>34</v>
      </c>
      <c r="S123">
        <v>15</v>
      </c>
      <c r="T123">
        <v>800</v>
      </c>
      <c r="U123" t="s">
        <v>39</v>
      </c>
      <c r="V123" t="s">
        <v>134</v>
      </c>
      <c r="X123" t="s">
        <v>71</v>
      </c>
      <c r="Y123" t="s">
        <v>67</v>
      </c>
      <c r="Z123" t="str">
        <f>_xlfn.XLOOKUP(Appointment_Transactions[[#This Row],[Doctor_ID]],Doctor_Master[Doctor_ID],Doctor_Master[Doctor_Name],,0)</f>
        <v>Dr. Ashwin D</v>
      </c>
    </row>
    <row r="124" spans="1:26" x14ac:dyDescent="0.3">
      <c r="A124" t="s">
        <v>389</v>
      </c>
      <c r="B124" s="1">
        <v>45706</v>
      </c>
      <c r="C124" s="2">
        <v>0.57291666666666663</v>
      </c>
      <c r="D124" t="s">
        <v>26</v>
      </c>
      <c r="E124" t="s">
        <v>27</v>
      </c>
      <c r="F124" t="s">
        <v>82</v>
      </c>
      <c r="G124" t="s">
        <v>74</v>
      </c>
      <c r="H124" t="s">
        <v>75</v>
      </c>
      <c r="I124" t="s">
        <v>151</v>
      </c>
      <c r="J124" t="s">
        <v>143</v>
      </c>
      <c r="K124" t="s">
        <v>33</v>
      </c>
      <c r="L124">
        <v>78</v>
      </c>
      <c r="M124" t="s">
        <v>34</v>
      </c>
      <c r="N124" t="s">
        <v>188</v>
      </c>
      <c r="O124" t="s">
        <v>189</v>
      </c>
      <c r="P124" t="s">
        <v>123</v>
      </c>
      <c r="Q124" t="s">
        <v>38</v>
      </c>
      <c r="R124">
        <v>33</v>
      </c>
      <c r="S124">
        <v>15</v>
      </c>
      <c r="T124">
        <v>700</v>
      </c>
      <c r="U124" t="s">
        <v>71</v>
      </c>
      <c r="V124" t="s">
        <v>134</v>
      </c>
      <c r="W124">
        <v>4</v>
      </c>
      <c r="X124" t="s">
        <v>39</v>
      </c>
      <c r="Y124" t="s">
        <v>34</v>
      </c>
      <c r="Z124" t="str">
        <f>_xlfn.XLOOKUP(Appointment_Transactions[[#This Row],[Doctor_ID]],Doctor_Master[Doctor_ID],Doctor_Master[Doctor_Name],,0)</f>
        <v>Dr. Ranjani S</v>
      </c>
    </row>
    <row r="125" spans="1:26" x14ac:dyDescent="0.3">
      <c r="A125" t="s">
        <v>390</v>
      </c>
      <c r="B125" s="1">
        <v>45775</v>
      </c>
      <c r="C125" s="2">
        <v>0.40625</v>
      </c>
      <c r="D125" t="s">
        <v>41</v>
      </c>
      <c r="E125" t="s">
        <v>42</v>
      </c>
      <c r="F125" t="s">
        <v>155</v>
      </c>
      <c r="G125" t="s">
        <v>55</v>
      </c>
      <c r="H125" t="s">
        <v>56</v>
      </c>
      <c r="I125" t="s">
        <v>391</v>
      </c>
      <c r="J125" t="s">
        <v>32</v>
      </c>
      <c r="K125" t="s">
        <v>48</v>
      </c>
      <c r="L125">
        <v>18</v>
      </c>
      <c r="M125" t="s">
        <v>67</v>
      </c>
      <c r="N125" t="s">
        <v>163</v>
      </c>
      <c r="O125" t="s">
        <v>164</v>
      </c>
      <c r="P125" t="s">
        <v>37</v>
      </c>
      <c r="Q125" t="s">
        <v>38</v>
      </c>
      <c r="R125">
        <v>20</v>
      </c>
      <c r="S125">
        <v>15</v>
      </c>
      <c r="T125">
        <v>800</v>
      </c>
      <c r="U125" t="s">
        <v>39</v>
      </c>
      <c r="V125" t="s">
        <v>134</v>
      </c>
      <c r="W125">
        <v>5</v>
      </c>
      <c r="X125" t="s">
        <v>39</v>
      </c>
      <c r="Y125" t="s">
        <v>67</v>
      </c>
      <c r="Z125" t="str">
        <f>_xlfn.XLOOKUP(Appointment_Transactions[[#This Row],[Doctor_ID]],Doctor_Master[Doctor_ID],Doctor_Master[Doctor_Name],,0)</f>
        <v>Dr. Ashwin D</v>
      </c>
    </row>
    <row r="126" spans="1:26" x14ac:dyDescent="0.3">
      <c r="A126" t="s">
        <v>392</v>
      </c>
      <c r="B126" s="1">
        <v>45804</v>
      </c>
      <c r="C126" s="2">
        <v>0.48958333333333331</v>
      </c>
      <c r="D126" t="s">
        <v>136</v>
      </c>
      <c r="E126" t="s">
        <v>42</v>
      </c>
      <c r="F126" t="s">
        <v>82</v>
      </c>
      <c r="G126" t="s">
        <v>117</v>
      </c>
      <c r="H126" t="s">
        <v>118</v>
      </c>
      <c r="I126" t="s">
        <v>393</v>
      </c>
      <c r="J126" t="s">
        <v>66</v>
      </c>
      <c r="K126" t="s">
        <v>33</v>
      </c>
      <c r="L126">
        <v>41</v>
      </c>
      <c r="M126" t="s">
        <v>183</v>
      </c>
      <c r="N126" t="s">
        <v>240</v>
      </c>
      <c r="O126" t="s">
        <v>241</v>
      </c>
      <c r="P126" t="s">
        <v>37</v>
      </c>
      <c r="Q126" t="s">
        <v>38</v>
      </c>
      <c r="R126">
        <v>29</v>
      </c>
      <c r="S126">
        <v>15</v>
      </c>
      <c r="T126">
        <v>650</v>
      </c>
      <c r="U126" t="s">
        <v>71</v>
      </c>
      <c r="V126" t="s">
        <v>20</v>
      </c>
      <c r="W126">
        <v>5</v>
      </c>
      <c r="X126" t="s">
        <v>39</v>
      </c>
      <c r="Y126" t="s">
        <v>183</v>
      </c>
      <c r="Z126" t="str">
        <f>_xlfn.XLOOKUP(Appointment_Transactions[[#This Row],[Doctor_ID]],Doctor_Master[Doctor_ID],Doctor_Master[Doctor_Name],,0)</f>
        <v>Dr. Naveen C</v>
      </c>
    </row>
    <row r="127" spans="1:26" x14ac:dyDescent="0.3">
      <c r="A127" t="s">
        <v>394</v>
      </c>
      <c r="B127" s="1">
        <v>45687</v>
      </c>
      <c r="C127" s="2">
        <v>0.8125</v>
      </c>
      <c r="D127" t="s">
        <v>109</v>
      </c>
      <c r="E127" t="s">
        <v>27</v>
      </c>
      <c r="F127" t="s">
        <v>102</v>
      </c>
      <c r="G127" t="s">
        <v>74</v>
      </c>
      <c r="H127" t="s">
        <v>75</v>
      </c>
      <c r="I127" t="s">
        <v>225</v>
      </c>
      <c r="J127" t="s">
        <v>47</v>
      </c>
      <c r="K127" t="s">
        <v>33</v>
      </c>
      <c r="L127">
        <v>45</v>
      </c>
      <c r="M127" t="s">
        <v>120</v>
      </c>
      <c r="N127" t="s">
        <v>175</v>
      </c>
      <c r="O127" t="s">
        <v>176</v>
      </c>
      <c r="P127" t="s">
        <v>123</v>
      </c>
      <c r="Q127" t="s">
        <v>38</v>
      </c>
      <c r="R127">
        <v>22</v>
      </c>
      <c r="S127">
        <v>15</v>
      </c>
      <c r="T127">
        <v>900</v>
      </c>
      <c r="U127" t="s">
        <v>71</v>
      </c>
      <c r="V127" t="s">
        <v>20</v>
      </c>
      <c r="W127">
        <v>3</v>
      </c>
      <c r="X127" t="s">
        <v>39</v>
      </c>
      <c r="Y127" t="s">
        <v>120</v>
      </c>
      <c r="Z127" t="str">
        <f>_xlfn.XLOOKUP(Appointment_Transactions[[#This Row],[Doctor_ID]],Doctor_Master[Doctor_ID],Doctor_Master[Doctor_Name],,0)</f>
        <v>Dr. Suresh B</v>
      </c>
    </row>
    <row r="128" spans="1:26" x14ac:dyDescent="0.3">
      <c r="A128" t="s">
        <v>395</v>
      </c>
      <c r="B128" s="1">
        <v>45680</v>
      </c>
      <c r="C128" s="2">
        <v>0.375</v>
      </c>
      <c r="D128" t="s">
        <v>109</v>
      </c>
      <c r="E128" t="s">
        <v>27</v>
      </c>
      <c r="F128" t="s">
        <v>102</v>
      </c>
      <c r="G128" t="s">
        <v>63</v>
      </c>
      <c r="H128" t="s">
        <v>64</v>
      </c>
      <c r="I128" t="s">
        <v>358</v>
      </c>
      <c r="J128" t="s">
        <v>126</v>
      </c>
      <c r="K128" t="s">
        <v>48</v>
      </c>
      <c r="L128">
        <v>35</v>
      </c>
      <c r="M128" t="s">
        <v>49</v>
      </c>
      <c r="N128" t="s">
        <v>50</v>
      </c>
      <c r="O128" t="s">
        <v>51</v>
      </c>
      <c r="P128" t="s">
        <v>37</v>
      </c>
      <c r="Q128" t="s">
        <v>203</v>
      </c>
      <c r="R128">
        <v>9</v>
      </c>
      <c r="S128">
        <v>20</v>
      </c>
      <c r="T128">
        <v>1000</v>
      </c>
      <c r="U128" t="s">
        <v>39</v>
      </c>
      <c r="V128" t="s">
        <v>134</v>
      </c>
      <c r="X128" t="s">
        <v>71</v>
      </c>
      <c r="Y128" t="s">
        <v>49</v>
      </c>
      <c r="Z128" t="str">
        <f>_xlfn.XLOOKUP(Appointment_Transactions[[#This Row],[Doctor_ID]],Doctor_Master[Doctor_ID],Doctor_Master[Doctor_Name],,0)</f>
        <v>Dr. Priya Nair</v>
      </c>
    </row>
    <row r="129" spans="1:26" x14ac:dyDescent="0.3">
      <c r="A129" t="s">
        <v>396</v>
      </c>
      <c r="B129" s="1">
        <v>45809</v>
      </c>
      <c r="C129" s="2">
        <v>0.44791666666666669</v>
      </c>
      <c r="D129" t="s">
        <v>81</v>
      </c>
      <c r="E129" t="s">
        <v>42</v>
      </c>
      <c r="F129" t="s">
        <v>54</v>
      </c>
      <c r="G129" t="s">
        <v>63</v>
      </c>
      <c r="H129" t="s">
        <v>64</v>
      </c>
      <c r="I129" t="s">
        <v>397</v>
      </c>
      <c r="J129" t="s">
        <v>32</v>
      </c>
      <c r="K129" t="s">
        <v>48</v>
      </c>
      <c r="L129">
        <v>1</v>
      </c>
      <c r="M129" t="s">
        <v>131</v>
      </c>
      <c r="N129" t="s">
        <v>144</v>
      </c>
      <c r="O129" t="s">
        <v>145</v>
      </c>
      <c r="P129" t="s">
        <v>37</v>
      </c>
      <c r="Q129" t="s">
        <v>38</v>
      </c>
      <c r="R129">
        <v>14</v>
      </c>
      <c r="S129">
        <v>15</v>
      </c>
      <c r="T129">
        <v>600</v>
      </c>
      <c r="U129" t="s">
        <v>39</v>
      </c>
      <c r="V129" t="s">
        <v>100</v>
      </c>
      <c r="W129">
        <v>5</v>
      </c>
      <c r="X129" t="s">
        <v>71</v>
      </c>
      <c r="Y129" t="s">
        <v>131</v>
      </c>
      <c r="Z129" t="str">
        <f>_xlfn.XLOOKUP(Appointment_Transactions[[#This Row],[Doctor_ID]],Doctor_Master[Doctor_ID],Doctor_Master[Doctor_Name],,0)</f>
        <v>Dr. Meena S</v>
      </c>
    </row>
    <row r="130" spans="1:26" x14ac:dyDescent="0.3">
      <c r="A130" t="s">
        <v>398</v>
      </c>
      <c r="B130" s="1">
        <v>45824</v>
      </c>
      <c r="C130" s="2">
        <v>0.86458333333333337</v>
      </c>
      <c r="D130" t="s">
        <v>81</v>
      </c>
      <c r="E130" t="s">
        <v>42</v>
      </c>
      <c r="F130" t="s">
        <v>155</v>
      </c>
      <c r="G130" t="s">
        <v>63</v>
      </c>
      <c r="H130" t="s">
        <v>64</v>
      </c>
      <c r="I130" t="s">
        <v>399</v>
      </c>
      <c r="J130" t="s">
        <v>97</v>
      </c>
      <c r="K130" t="s">
        <v>48</v>
      </c>
      <c r="L130">
        <v>5</v>
      </c>
      <c r="M130" t="s">
        <v>49</v>
      </c>
      <c r="N130" t="s">
        <v>50</v>
      </c>
      <c r="O130" t="s">
        <v>51</v>
      </c>
      <c r="P130" t="s">
        <v>37</v>
      </c>
      <c r="Q130" t="s">
        <v>38</v>
      </c>
      <c r="R130">
        <v>5</v>
      </c>
      <c r="S130">
        <v>20</v>
      </c>
      <c r="T130">
        <v>1000</v>
      </c>
      <c r="U130" t="s">
        <v>39</v>
      </c>
      <c r="V130" t="s">
        <v>134</v>
      </c>
      <c r="W130">
        <v>4</v>
      </c>
      <c r="X130" t="s">
        <v>71</v>
      </c>
      <c r="Y130" t="s">
        <v>49</v>
      </c>
      <c r="Z130" t="str">
        <f>_xlfn.XLOOKUP(Appointment_Transactions[[#This Row],[Doctor_ID]],Doctor_Master[Doctor_ID],Doctor_Master[Doctor_Name],,0)</f>
        <v>Dr. Priya Nair</v>
      </c>
    </row>
    <row r="131" spans="1:26" x14ac:dyDescent="0.3">
      <c r="A131" t="s">
        <v>400</v>
      </c>
      <c r="B131" s="1">
        <v>45697</v>
      </c>
      <c r="C131" s="2">
        <v>0.375</v>
      </c>
      <c r="D131" t="s">
        <v>26</v>
      </c>
      <c r="E131" t="s">
        <v>27</v>
      </c>
      <c r="F131" t="s">
        <v>54</v>
      </c>
      <c r="G131" t="s">
        <v>117</v>
      </c>
      <c r="H131" t="s">
        <v>118</v>
      </c>
      <c r="I131" t="s">
        <v>401</v>
      </c>
      <c r="J131" t="s">
        <v>126</v>
      </c>
      <c r="K131" t="s">
        <v>48</v>
      </c>
      <c r="L131">
        <v>44</v>
      </c>
      <c r="M131" t="s">
        <v>59</v>
      </c>
      <c r="N131" t="s">
        <v>60</v>
      </c>
      <c r="O131" t="s">
        <v>61</v>
      </c>
      <c r="P131" t="s">
        <v>52</v>
      </c>
      <c r="Q131" t="s">
        <v>38</v>
      </c>
      <c r="R131">
        <v>23</v>
      </c>
      <c r="S131">
        <v>15</v>
      </c>
      <c r="T131">
        <v>500</v>
      </c>
      <c r="U131" t="s">
        <v>39</v>
      </c>
      <c r="V131" t="s">
        <v>134</v>
      </c>
      <c r="W131">
        <v>4</v>
      </c>
      <c r="X131" t="s">
        <v>71</v>
      </c>
      <c r="Y131" t="s">
        <v>59</v>
      </c>
      <c r="Z131" t="str">
        <f>_xlfn.XLOOKUP(Appointment_Transactions[[#This Row],[Doctor_ID]],Doctor_Master[Doctor_ID],Doctor_Master[Doctor_Name],,0)</f>
        <v>Dr. Gokul R</v>
      </c>
    </row>
    <row r="132" spans="1:26" x14ac:dyDescent="0.3">
      <c r="A132" t="s">
        <v>402</v>
      </c>
      <c r="B132" s="1">
        <v>45742</v>
      </c>
      <c r="C132" s="2">
        <v>0.53125</v>
      </c>
      <c r="D132" t="s">
        <v>73</v>
      </c>
      <c r="E132" t="s">
        <v>27</v>
      </c>
      <c r="F132" t="s">
        <v>43</v>
      </c>
      <c r="G132" t="s">
        <v>74</v>
      </c>
      <c r="H132" t="s">
        <v>75</v>
      </c>
      <c r="I132" t="s">
        <v>403</v>
      </c>
      <c r="J132" t="s">
        <v>32</v>
      </c>
      <c r="K132" t="s">
        <v>48</v>
      </c>
      <c r="L132">
        <v>70</v>
      </c>
      <c r="M132" t="s">
        <v>183</v>
      </c>
      <c r="N132" t="s">
        <v>233</v>
      </c>
      <c r="O132" t="s">
        <v>234</v>
      </c>
      <c r="P132" t="s">
        <v>37</v>
      </c>
      <c r="Q132" t="s">
        <v>38</v>
      </c>
      <c r="R132">
        <v>30</v>
      </c>
      <c r="S132">
        <v>15</v>
      </c>
      <c r="T132">
        <v>650</v>
      </c>
      <c r="U132" t="s">
        <v>39</v>
      </c>
      <c r="V132" t="s">
        <v>70</v>
      </c>
      <c r="W132">
        <v>5</v>
      </c>
      <c r="X132" t="s">
        <v>39</v>
      </c>
      <c r="Y132" t="s">
        <v>183</v>
      </c>
      <c r="Z132" t="str">
        <f>_xlfn.XLOOKUP(Appointment_Transactions[[#This Row],[Doctor_ID]],Doctor_Master[Doctor_ID],Doctor_Master[Doctor_Name],,0)</f>
        <v>Dr. Jennifer A</v>
      </c>
    </row>
    <row r="133" spans="1:26" x14ac:dyDescent="0.3">
      <c r="A133" t="s">
        <v>404</v>
      </c>
      <c r="B133" s="1">
        <v>45658</v>
      </c>
      <c r="C133" s="2">
        <v>0.5</v>
      </c>
      <c r="D133" t="s">
        <v>109</v>
      </c>
      <c r="E133" t="s">
        <v>27</v>
      </c>
      <c r="F133" t="s">
        <v>43</v>
      </c>
      <c r="G133" t="s">
        <v>55</v>
      </c>
      <c r="H133" t="s">
        <v>56</v>
      </c>
      <c r="I133" t="s">
        <v>405</v>
      </c>
      <c r="J133" t="s">
        <v>66</v>
      </c>
      <c r="K133" t="s">
        <v>48</v>
      </c>
      <c r="L133">
        <v>81</v>
      </c>
      <c r="M133" t="s">
        <v>406</v>
      </c>
      <c r="N133" t="s">
        <v>270</v>
      </c>
      <c r="O133" t="s">
        <v>271</v>
      </c>
      <c r="P133" t="s">
        <v>52</v>
      </c>
      <c r="Q133" t="s">
        <v>38</v>
      </c>
      <c r="R133">
        <v>17</v>
      </c>
      <c r="S133">
        <v>15</v>
      </c>
      <c r="T133">
        <v>700</v>
      </c>
      <c r="U133" t="s">
        <v>39</v>
      </c>
      <c r="V133" t="s">
        <v>100</v>
      </c>
      <c r="X133" t="s">
        <v>71</v>
      </c>
      <c r="Y133" t="s">
        <v>34</v>
      </c>
      <c r="Z133" t="str">
        <f>_xlfn.XLOOKUP(Appointment_Transactions[[#This Row],[Doctor_ID]],Doctor_Master[Doctor_ID],Doctor_Master[Doctor_Name],,0)</f>
        <v>Dr. Manoj T</v>
      </c>
    </row>
    <row r="134" spans="1:26" x14ac:dyDescent="0.3">
      <c r="A134" t="s">
        <v>407</v>
      </c>
      <c r="B134" s="1">
        <v>45803</v>
      </c>
      <c r="C134" s="2">
        <v>0.51041666666666663</v>
      </c>
      <c r="D134" t="s">
        <v>136</v>
      </c>
      <c r="E134" t="s">
        <v>42</v>
      </c>
      <c r="F134" t="s">
        <v>155</v>
      </c>
      <c r="G134" t="s">
        <v>83</v>
      </c>
      <c r="H134" t="s">
        <v>84</v>
      </c>
      <c r="I134" t="s">
        <v>408</v>
      </c>
      <c r="J134" t="s">
        <v>138</v>
      </c>
      <c r="K134" t="s">
        <v>48</v>
      </c>
      <c r="L134">
        <v>17</v>
      </c>
      <c r="M134" t="s">
        <v>49</v>
      </c>
      <c r="N134" t="s">
        <v>211</v>
      </c>
      <c r="O134" t="s">
        <v>212</v>
      </c>
      <c r="P134" t="s">
        <v>123</v>
      </c>
      <c r="Q134" t="s">
        <v>203</v>
      </c>
      <c r="R134">
        <v>23</v>
      </c>
      <c r="S134">
        <v>20</v>
      </c>
      <c r="T134">
        <v>1000</v>
      </c>
      <c r="U134" t="s">
        <v>71</v>
      </c>
      <c r="V134" t="s">
        <v>134</v>
      </c>
      <c r="X134" t="s">
        <v>39</v>
      </c>
      <c r="Y134" t="s">
        <v>49</v>
      </c>
      <c r="Z134" t="str">
        <f>_xlfn.XLOOKUP(Appointment_Transactions[[#This Row],[Doctor_ID]],Doctor_Master[Doctor_ID],Doctor_Master[Doctor_Name],,0)</f>
        <v>Dr. Ramya P</v>
      </c>
    </row>
    <row r="135" spans="1:26" x14ac:dyDescent="0.3">
      <c r="A135" t="s">
        <v>409</v>
      </c>
      <c r="B135" s="1">
        <v>45783</v>
      </c>
      <c r="C135" s="2">
        <v>0.375</v>
      </c>
      <c r="D135" t="s">
        <v>136</v>
      </c>
      <c r="E135" t="s">
        <v>42</v>
      </c>
      <c r="F135" t="s">
        <v>82</v>
      </c>
      <c r="G135" t="s">
        <v>117</v>
      </c>
      <c r="H135" t="s">
        <v>118</v>
      </c>
      <c r="I135" t="s">
        <v>410</v>
      </c>
      <c r="J135" t="s">
        <v>97</v>
      </c>
      <c r="K135" t="s">
        <v>48</v>
      </c>
      <c r="L135">
        <v>19</v>
      </c>
      <c r="M135" t="s">
        <v>49</v>
      </c>
      <c r="N135" t="s">
        <v>211</v>
      </c>
      <c r="O135" t="s">
        <v>212</v>
      </c>
      <c r="P135" t="s">
        <v>123</v>
      </c>
      <c r="Q135" t="s">
        <v>89</v>
      </c>
      <c r="R135">
        <v>28</v>
      </c>
      <c r="S135">
        <v>20</v>
      </c>
      <c r="T135">
        <v>1000</v>
      </c>
      <c r="U135" t="s">
        <v>71</v>
      </c>
      <c r="V135" t="s">
        <v>134</v>
      </c>
      <c r="X135" t="s">
        <v>71</v>
      </c>
      <c r="Y135" t="s">
        <v>49</v>
      </c>
      <c r="Z135" t="str">
        <f>_xlfn.XLOOKUP(Appointment_Transactions[[#This Row],[Doctor_ID]],Doctor_Master[Doctor_ID],Doctor_Master[Doctor_Name],,0)</f>
        <v>Dr. Ramya P</v>
      </c>
    </row>
    <row r="136" spans="1:26" x14ac:dyDescent="0.3">
      <c r="A136" t="s">
        <v>411</v>
      </c>
      <c r="B136" s="1">
        <v>45760</v>
      </c>
      <c r="C136" s="2">
        <v>0.73958333333333337</v>
      </c>
      <c r="D136" t="s">
        <v>41</v>
      </c>
      <c r="E136" t="s">
        <v>42</v>
      </c>
      <c r="F136" t="s">
        <v>54</v>
      </c>
      <c r="G136" t="s">
        <v>117</v>
      </c>
      <c r="H136" t="s">
        <v>118</v>
      </c>
      <c r="I136" t="s">
        <v>412</v>
      </c>
      <c r="J136" t="s">
        <v>66</v>
      </c>
      <c r="K136" t="s">
        <v>48</v>
      </c>
      <c r="L136">
        <v>64</v>
      </c>
      <c r="M136" t="s">
        <v>113</v>
      </c>
      <c r="N136" t="s">
        <v>157</v>
      </c>
      <c r="O136" t="s">
        <v>158</v>
      </c>
      <c r="P136" t="s">
        <v>123</v>
      </c>
      <c r="Q136" t="s">
        <v>38</v>
      </c>
      <c r="R136">
        <v>23</v>
      </c>
      <c r="S136">
        <v>15</v>
      </c>
      <c r="T136">
        <v>700</v>
      </c>
      <c r="U136" t="s">
        <v>39</v>
      </c>
      <c r="V136" t="s">
        <v>134</v>
      </c>
      <c r="W136">
        <v>5</v>
      </c>
      <c r="X136" t="s">
        <v>39</v>
      </c>
      <c r="Y136" t="s">
        <v>113</v>
      </c>
      <c r="Z136" t="str">
        <f>_xlfn.XLOOKUP(Appointment_Transactions[[#This Row],[Doctor_ID]],Doctor_Master[Doctor_ID],Doctor_Master[Doctor_Name],,0)</f>
        <v>Dr. Mahesh R</v>
      </c>
    </row>
    <row r="137" spans="1:26" x14ac:dyDescent="0.3">
      <c r="A137" t="s">
        <v>413</v>
      </c>
      <c r="B137" s="1">
        <v>45826</v>
      </c>
      <c r="C137" s="2">
        <v>0.34375</v>
      </c>
      <c r="D137" t="s">
        <v>81</v>
      </c>
      <c r="E137" t="s">
        <v>42</v>
      </c>
      <c r="F137" t="s">
        <v>43</v>
      </c>
      <c r="G137" t="s">
        <v>55</v>
      </c>
      <c r="H137" t="s">
        <v>56</v>
      </c>
      <c r="I137" t="s">
        <v>414</v>
      </c>
      <c r="J137" t="s">
        <v>66</v>
      </c>
      <c r="K137" t="s">
        <v>33</v>
      </c>
      <c r="L137">
        <v>75</v>
      </c>
      <c r="M137" t="s">
        <v>59</v>
      </c>
      <c r="N137" t="s">
        <v>308</v>
      </c>
      <c r="O137" t="s">
        <v>309</v>
      </c>
      <c r="P137" t="s">
        <v>123</v>
      </c>
      <c r="Q137" t="s">
        <v>38</v>
      </c>
      <c r="R137">
        <v>33</v>
      </c>
      <c r="S137">
        <v>15</v>
      </c>
      <c r="T137">
        <v>500</v>
      </c>
      <c r="U137" t="s">
        <v>39</v>
      </c>
      <c r="V137" t="s">
        <v>134</v>
      </c>
      <c r="W137">
        <v>4</v>
      </c>
      <c r="X137" t="s">
        <v>71</v>
      </c>
      <c r="Y137" t="s">
        <v>59</v>
      </c>
      <c r="Z137" t="str">
        <f>_xlfn.XLOOKUP(Appointment_Transactions[[#This Row],[Doctor_ID]],Doctor_Master[Doctor_ID],Doctor_Master[Doctor_Name],,0)</f>
        <v>Dr. Karthik Raj</v>
      </c>
    </row>
    <row r="138" spans="1:26" x14ac:dyDescent="0.3">
      <c r="A138" t="s">
        <v>415</v>
      </c>
      <c r="B138" s="1">
        <v>45791</v>
      </c>
      <c r="C138" s="2">
        <v>0.55208333333333337</v>
      </c>
      <c r="D138" t="s">
        <v>136</v>
      </c>
      <c r="E138" t="s">
        <v>42</v>
      </c>
      <c r="F138" t="s">
        <v>43</v>
      </c>
      <c r="G138" t="s">
        <v>103</v>
      </c>
      <c r="H138" t="s">
        <v>104</v>
      </c>
      <c r="I138" t="s">
        <v>416</v>
      </c>
      <c r="J138" t="s">
        <v>66</v>
      </c>
      <c r="K138" t="s">
        <v>33</v>
      </c>
      <c r="L138">
        <v>47</v>
      </c>
      <c r="M138" t="s">
        <v>49</v>
      </c>
      <c r="N138" t="s">
        <v>87</v>
      </c>
      <c r="O138" t="s">
        <v>88</v>
      </c>
      <c r="P138" t="s">
        <v>37</v>
      </c>
      <c r="Q138" t="s">
        <v>89</v>
      </c>
      <c r="R138">
        <v>40</v>
      </c>
      <c r="S138">
        <v>20</v>
      </c>
      <c r="T138">
        <v>1000</v>
      </c>
      <c r="U138" t="s">
        <v>71</v>
      </c>
      <c r="V138" t="s">
        <v>134</v>
      </c>
      <c r="X138" t="s">
        <v>71</v>
      </c>
      <c r="Y138" t="s">
        <v>49</v>
      </c>
      <c r="Z138" t="str">
        <f>_xlfn.XLOOKUP(Appointment_Transactions[[#This Row],[Doctor_ID]],Doctor_Master[Doctor_ID],Doctor_Master[Doctor_Name],,0)</f>
        <v>Dr. Gayathri R</v>
      </c>
    </row>
    <row r="139" spans="1:26" x14ac:dyDescent="0.3">
      <c r="A139" t="s">
        <v>417</v>
      </c>
      <c r="B139" s="1">
        <v>45708</v>
      </c>
      <c r="C139" s="2">
        <v>0.84375</v>
      </c>
      <c r="D139" t="s">
        <v>26</v>
      </c>
      <c r="E139" t="s">
        <v>27</v>
      </c>
      <c r="F139" t="s">
        <v>102</v>
      </c>
      <c r="G139" t="s">
        <v>29</v>
      </c>
      <c r="H139" t="s">
        <v>30</v>
      </c>
      <c r="I139" t="s">
        <v>418</v>
      </c>
      <c r="J139" t="s">
        <v>112</v>
      </c>
      <c r="K139" t="s">
        <v>33</v>
      </c>
      <c r="L139">
        <v>40</v>
      </c>
      <c r="M139" t="s">
        <v>67</v>
      </c>
      <c r="N139" t="s">
        <v>419</v>
      </c>
      <c r="O139" t="s">
        <v>420</v>
      </c>
      <c r="P139" t="s">
        <v>37</v>
      </c>
      <c r="Q139" t="s">
        <v>38</v>
      </c>
      <c r="R139">
        <v>26</v>
      </c>
      <c r="S139">
        <v>15</v>
      </c>
      <c r="T139">
        <v>800</v>
      </c>
      <c r="U139" t="s">
        <v>39</v>
      </c>
      <c r="V139" t="s">
        <v>100</v>
      </c>
      <c r="W139">
        <v>4</v>
      </c>
      <c r="X139" t="s">
        <v>39</v>
      </c>
      <c r="Y139" t="s">
        <v>67</v>
      </c>
      <c r="Z139" t="str">
        <f>_xlfn.XLOOKUP(Appointment_Transactions[[#This Row],[Doctor_ID]],Doctor_Master[Doctor_ID],Doctor_Master[Doctor_Name],,0)</f>
        <v>Dr. Rekha N</v>
      </c>
    </row>
    <row r="140" spans="1:26" x14ac:dyDescent="0.3">
      <c r="A140" t="s">
        <v>421</v>
      </c>
      <c r="B140" s="1">
        <v>45689</v>
      </c>
      <c r="C140" s="2">
        <v>0.77083333333333337</v>
      </c>
      <c r="D140" t="s">
        <v>26</v>
      </c>
      <c r="E140" t="s">
        <v>27</v>
      </c>
      <c r="F140" t="s">
        <v>110</v>
      </c>
      <c r="G140" t="s">
        <v>103</v>
      </c>
      <c r="H140" t="s">
        <v>104</v>
      </c>
      <c r="I140" t="s">
        <v>422</v>
      </c>
      <c r="J140" t="s">
        <v>47</v>
      </c>
      <c r="K140" t="s">
        <v>48</v>
      </c>
      <c r="L140">
        <v>22</v>
      </c>
      <c r="M140" t="s">
        <v>120</v>
      </c>
      <c r="N140" t="s">
        <v>175</v>
      </c>
      <c r="O140" t="s">
        <v>176</v>
      </c>
      <c r="P140" t="s">
        <v>123</v>
      </c>
      <c r="Q140" t="s">
        <v>38</v>
      </c>
      <c r="R140">
        <v>13</v>
      </c>
      <c r="S140">
        <v>15</v>
      </c>
      <c r="T140">
        <v>900</v>
      </c>
      <c r="U140" t="s">
        <v>71</v>
      </c>
      <c r="V140" t="s">
        <v>134</v>
      </c>
      <c r="W140">
        <v>3</v>
      </c>
      <c r="X140" t="s">
        <v>39</v>
      </c>
      <c r="Y140" t="s">
        <v>120</v>
      </c>
      <c r="Z140" t="str">
        <f>_xlfn.XLOOKUP(Appointment_Transactions[[#This Row],[Doctor_ID]],Doctor_Master[Doctor_ID],Doctor_Master[Doctor_Name],,0)</f>
        <v>Dr. Suresh B</v>
      </c>
    </row>
    <row r="141" spans="1:26" x14ac:dyDescent="0.3">
      <c r="A141" t="s">
        <v>423</v>
      </c>
      <c r="B141" s="1">
        <v>45713</v>
      </c>
      <c r="C141" s="2">
        <v>0.80208333333333337</v>
      </c>
      <c r="D141" t="s">
        <v>26</v>
      </c>
      <c r="E141" t="s">
        <v>27</v>
      </c>
      <c r="F141" t="s">
        <v>82</v>
      </c>
      <c r="G141" t="s">
        <v>29</v>
      </c>
      <c r="H141" t="s">
        <v>30</v>
      </c>
      <c r="I141" t="s">
        <v>424</v>
      </c>
      <c r="J141" t="s">
        <v>32</v>
      </c>
      <c r="K141" t="s">
        <v>33</v>
      </c>
      <c r="L141">
        <v>67</v>
      </c>
      <c r="M141" t="s">
        <v>120</v>
      </c>
      <c r="N141" t="s">
        <v>179</v>
      </c>
      <c r="O141" t="s">
        <v>180</v>
      </c>
      <c r="P141" t="s">
        <v>37</v>
      </c>
      <c r="Q141" t="s">
        <v>38</v>
      </c>
      <c r="R141">
        <v>16</v>
      </c>
      <c r="S141">
        <v>15</v>
      </c>
      <c r="T141">
        <v>900</v>
      </c>
      <c r="U141" t="s">
        <v>39</v>
      </c>
      <c r="V141" t="s">
        <v>134</v>
      </c>
      <c r="W141">
        <v>3</v>
      </c>
      <c r="X141" t="s">
        <v>39</v>
      </c>
      <c r="Y141" t="s">
        <v>120</v>
      </c>
      <c r="Z141" t="str">
        <f>_xlfn.XLOOKUP(Appointment_Transactions[[#This Row],[Doctor_ID]],Doctor_Master[Doctor_ID],Doctor_Master[Doctor_Name],,0)</f>
        <v>Dr. Swetha M</v>
      </c>
    </row>
    <row r="142" spans="1:26" x14ac:dyDescent="0.3">
      <c r="A142" t="s">
        <v>425</v>
      </c>
      <c r="B142" s="1">
        <v>45811</v>
      </c>
      <c r="C142" s="2">
        <v>0.86458333333333337</v>
      </c>
      <c r="D142" t="s">
        <v>81</v>
      </c>
      <c r="E142" t="s">
        <v>42</v>
      </c>
      <c r="F142" t="s">
        <v>82</v>
      </c>
      <c r="G142" t="s">
        <v>103</v>
      </c>
      <c r="H142" t="s">
        <v>104</v>
      </c>
      <c r="I142" t="s">
        <v>388</v>
      </c>
      <c r="J142" t="s">
        <v>112</v>
      </c>
      <c r="K142" t="s">
        <v>33</v>
      </c>
      <c r="L142">
        <v>27</v>
      </c>
      <c r="M142" t="s">
        <v>131</v>
      </c>
      <c r="N142" t="s">
        <v>283</v>
      </c>
      <c r="O142" t="s">
        <v>284</v>
      </c>
      <c r="P142" t="s">
        <v>123</v>
      </c>
      <c r="Q142" t="s">
        <v>38</v>
      </c>
      <c r="R142">
        <v>32</v>
      </c>
      <c r="S142">
        <v>15</v>
      </c>
      <c r="T142">
        <v>600</v>
      </c>
      <c r="U142" t="s">
        <v>39</v>
      </c>
      <c r="V142" t="s">
        <v>134</v>
      </c>
      <c r="W142">
        <v>4</v>
      </c>
      <c r="X142" t="s">
        <v>71</v>
      </c>
      <c r="Y142" t="s">
        <v>131</v>
      </c>
      <c r="Z142" t="str">
        <f>_xlfn.XLOOKUP(Appointment_Transactions[[#This Row],[Doctor_ID]],Doctor_Master[Doctor_ID],Doctor_Master[Doctor_Name],,0)</f>
        <v>Dr. Saranya S</v>
      </c>
    </row>
    <row r="143" spans="1:26" x14ac:dyDescent="0.3">
      <c r="A143" t="s">
        <v>426</v>
      </c>
      <c r="B143" s="1">
        <v>45693</v>
      </c>
      <c r="C143" s="2">
        <v>0.375</v>
      </c>
      <c r="D143" t="s">
        <v>26</v>
      </c>
      <c r="E143" t="s">
        <v>27</v>
      </c>
      <c r="F143" t="s">
        <v>43</v>
      </c>
      <c r="G143" t="s">
        <v>63</v>
      </c>
      <c r="H143" t="s">
        <v>64</v>
      </c>
      <c r="I143" t="s">
        <v>427</v>
      </c>
      <c r="J143" t="s">
        <v>47</v>
      </c>
      <c r="K143" t="s">
        <v>33</v>
      </c>
      <c r="L143">
        <v>11</v>
      </c>
      <c r="M143" t="s">
        <v>59</v>
      </c>
      <c r="N143" t="s">
        <v>167</v>
      </c>
      <c r="O143" t="s">
        <v>168</v>
      </c>
      <c r="P143" t="s">
        <v>123</v>
      </c>
      <c r="Q143" t="s">
        <v>38</v>
      </c>
      <c r="R143">
        <v>34</v>
      </c>
      <c r="S143">
        <v>15</v>
      </c>
      <c r="T143">
        <v>500</v>
      </c>
      <c r="U143" t="s">
        <v>71</v>
      </c>
      <c r="V143" t="s">
        <v>20</v>
      </c>
      <c r="W143">
        <v>4</v>
      </c>
      <c r="X143" t="s">
        <v>39</v>
      </c>
      <c r="Y143" t="s">
        <v>59</v>
      </c>
      <c r="Z143" t="str">
        <f>_xlfn.XLOOKUP(Appointment_Transactions[[#This Row],[Doctor_ID]],Doctor_Master[Doctor_ID],Doctor_Master[Doctor_Name],,0)</f>
        <v>Dr. Prakash R</v>
      </c>
    </row>
    <row r="144" spans="1:26" x14ac:dyDescent="0.3">
      <c r="A144" t="s">
        <v>428</v>
      </c>
      <c r="B144" s="1">
        <v>45665</v>
      </c>
      <c r="C144" s="2">
        <v>0.66666666666666663</v>
      </c>
      <c r="D144" t="s">
        <v>109</v>
      </c>
      <c r="E144" t="s">
        <v>27</v>
      </c>
      <c r="F144" t="s">
        <v>43</v>
      </c>
      <c r="G144" t="s">
        <v>83</v>
      </c>
      <c r="H144" t="s">
        <v>84</v>
      </c>
      <c r="I144" t="s">
        <v>429</v>
      </c>
      <c r="J144" t="s">
        <v>138</v>
      </c>
      <c r="K144" t="s">
        <v>48</v>
      </c>
      <c r="L144">
        <v>38</v>
      </c>
      <c r="M144" t="s">
        <v>59</v>
      </c>
      <c r="N144" t="s">
        <v>167</v>
      </c>
      <c r="O144" t="s">
        <v>168</v>
      </c>
      <c r="P144" t="s">
        <v>123</v>
      </c>
      <c r="Q144" t="s">
        <v>38</v>
      </c>
      <c r="R144">
        <v>29</v>
      </c>
      <c r="S144">
        <v>15</v>
      </c>
      <c r="T144">
        <v>500</v>
      </c>
      <c r="U144" t="s">
        <v>71</v>
      </c>
      <c r="V144" t="s">
        <v>100</v>
      </c>
      <c r="X144" t="s">
        <v>39</v>
      </c>
      <c r="Y144" t="s">
        <v>59</v>
      </c>
      <c r="Z144" t="str">
        <f>_xlfn.XLOOKUP(Appointment_Transactions[[#This Row],[Doctor_ID]],Doctor_Master[Doctor_ID],Doctor_Master[Doctor_Name],,0)</f>
        <v>Dr. Prakash R</v>
      </c>
    </row>
    <row r="145" spans="1:26" x14ac:dyDescent="0.3">
      <c r="A145" t="s">
        <v>430</v>
      </c>
      <c r="B145" s="1">
        <v>45821</v>
      </c>
      <c r="C145" s="2">
        <v>0.61458333333333337</v>
      </c>
      <c r="D145" t="s">
        <v>81</v>
      </c>
      <c r="E145" t="s">
        <v>42</v>
      </c>
      <c r="F145" t="s">
        <v>28</v>
      </c>
      <c r="G145" t="s">
        <v>103</v>
      </c>
      <c r="H145" t="s">
        <v>104</v>
      </c>
      <c r="I145" t="s">
        <v>182</v>
      </c>
      <c r="J145" t="s">
        <v>47</v>
      </c>
      <c r="K145" t="s">
        <v>48</v>
      </c>
      <c r="L145">
        <v>37</v>
      </c>
      <c r="M145" t="s">
        <v>59</v>
      </c>
      <c r="N145" t="s">
        <v>60</v>
      </c>
      <c r="O145" t="s">
        <v>61</v>
      </c>
      <c r="P145" t="s">
        <v>123</v>
      </c>
      <c r="Q145" t="s">
        <v>203</v>
      </c>
      <c r="R145">
        <v>19</v>
      </c>
      <c r="S145">
        <v>15</v>
      </c>
      <c r="T145">
        <v>500</v>
      </c>
      <c r="U145" t="s">
        <v>71</v>
      </c>
      <c r="V145" t="s">
        <v>134</v>
      </c>
      <c r="X145" t="s">
        <v>39</v>
      </c>
      <c r="Y145" t="s">
        <v>59</v>
      </c>
      <c r="Z145" t="str">
        <f>_xlfn.XLOOKUP(Appointment_Transactions[[#This Row],[Doctor_ID]],Doctor_Master[Doctor_ID],Doctor_Master[Doctor_Name],,0)</f>
        <v>Dr. Gokul R</v>
      </c>
    </row>
    <row r="146" spans="1:26" x14ac:dyDescent="0.3">
      <c r="A146" t="s">
        <v>431</v>
      </c>
      <c r="B146" s="1">
        <v>45802</v>
      </c>
      <c r="C146" s="2">
        <v>0.84375</v>
      </c>
      <c r="D146" t="s">
        <v>136</v>
      </c>
      <c r="E146" t="s">
        <v>42</v>
      </c>
      <c r="F146" t="s">
        <v>54</v>
      </c>
      <c r="G146" t="s">
        <v>83</v>
      </c>
      <c r="H146" t="s">
        <v>84</v>
      </c>
      <c r="I146" t="s">
        <v>432</v>
      </c>
      <c r="J146" t="s">
        <v>138</v>
      </c>
      <c r="K146" t="s">
        <v>48</v>
      </c>
      <c r="L146">
        <v>82</v>
      </c>
      <c r="M146" t="s">
        <v>131</v>
      </c>
      <c r="N146" t="s">
        <v>144</v>
      </c>
      <c r="O146" t="s">
        <v>145</v>
      </c>
      <c r="P146" t="s">
        <v>123</v>
      </c>
      <c r="Q146" t="s">
        <v>38</v>
      </c>
      <c r="R146">
        <v>17</v>
      </c>
      <c r="S146">
        <v>15</v>
      </c>
      <c r="T146">
        <v>600</v>
      </c>
      <c r="U146" t="s">
        <v>39</v>
      </c>
      <c r="V146" t="s">
        <v>134</v>
      </c>
      <c r="W146">
        <v>5</v>
      </c>
      <c r="X146" t="s">
        <v>71</v>
      </c>
      <c r="Y146" t="s">
        <v>131</v>
      </c>
      <c r="Z146" t="str">
        <f>_xlfn.XLOOKUP(Appointment_Transactions[[#This Row],[Doctor_ID]],Doctor_Master[Doctor_ID],Doctor_Master[Doctor_Name],,0)</f>
        <v>Dr. Meena S</v>
      </c>
    </row>
    <row r="147" spans="1:26" x14ac:dyDescent="0.3">
      <c r="A147" t="s">
        <v>433</v>
      </c>
      <c r="B147" s="1">
        <v>45740</v>
      </c>
      <c r="C147" s="2">
        <v>0.47916666666666669</v>
      </c>
      <c r="D147" t="s">
        <v>73</v>
      </c>
      <c r="E147" t="s">
        <v>27</v>
      </c>
      <c r="F147" t="s">
        <v>155</v>
      </c>
      <c r="G147" t="s">
        <v>74</v>
      </c>
      <c r="H147" t="s">
        <v>75</v>
      </c>
      <c r="I147" t="s">
        <v>85</v>
      </c>
      <c r="J147" t="s">
        <v>86</v>
      </c>
      <c r="K147" t="s">
        <v>33</v>
      </c>
      <c r="L147">
        <v>24</v>
      </c>
      <c r="M147" t="s">
        <v>67</v>
      </c>
      <c r="N147" t="s">
        <v>208</v>
      </c>
      <c r="O147" t="s">
        <v>209</v>
      </c>
      <c r="P147" t="s">
        <v>52</v>
      </c>
      <c r="Q147" t="s">
        <v>203</v>
      </c>
      <c r="R147">
        <v>19</v>
      </c>
      <c r="S147">
        <v>15</v>
      </c>
      <c r="T147">
        <v>800</v>
      </c>
      <c r="U147" t="s">
        <v>71</v>
      </c>
      <c r="V147" t="s">
        <v>134</v>
      </c>
      <c r="X147" t="s">
        <v>71</v>
      </c>
      <c r="Y147" t="s">
        <v>67</v>
      </c>
      <c r="Z147" t="str">
        <f>_xlfn.XLOOKUP(Appointment_Transactions[[#This Row],[Doctor_ID]],Doctor_Master[Doctor_ID],Doctor_Master[Doctor_Name],,0)</f>
        <v>Dr. Balaji V</v>
      </c>
    </row>
    <row r="148" spans="1:26" x14ac:dyDescent="0.3">
      <c r="A148" t="s">
        <v>434</v>
      </c>
      <c r="B148" s="1">
        <v>45721</v>
      </c>
      <c r="C148" s="2">
        <v>0.34375</v>
      </c>
      <c r="D148" t="s">
        <v>73</v>
      </c>
      <c r="E148" t="s">
        <v>27</v>
      </c>
      <c r="F148" t="s">
        <v>43</v>
      </c>
      <c r="G148" t="s">
        <v>74</v>
      </c>
      <c r="H148" t="s">
        <v>75</v>
      </c>
      <c r="I148" t="s">
        <v>435</v>
      </c>
      <c r="J148" t="s">
        <v>58</v>
      </c>
      <c r="K148" t="s">
        <v>33</v>
      </c>
      <c r="L148">
        <v>69</v>
      </c>
      <c r="M148" t="s">
        <v>34</v>
      </c>
      <c r="N148" t="s">
        <v>148</v>
      </c>
      <c r="O148" t="s">
        <v>149</v>
      </c>
      <c r="P148" t="s">
        <v>123</v>
      </c>
      <c r="Q148" t="s">
        <v>38</v>
      </c>
      <c r="R148">
        <v>8</v>
      </c>
      <c r="S148">
        <v>15</v>
      </c>
      <c r="T148">
        <v>700</v>
      </c>
      <c r="U148" t="s">
        <v>39</v>
      </c>
      <c r="V148" t="s">
        <v>100</v>
      </c>
      <c r="W148">
        <v>3</v>
      </c>
      <c r="X148" t="s">
        <v>39</v>
      </c>
      <c r="Y148" t="s">
        <v>34</v>
      </c>
      <c r="Z148" t="str">
        <f>_xlfn.XLOOKUP(Appointment_Transactions[[#This Row],[Doctor_ID]],Doctor_Master[Doctor_ID],Doctor_Master[Doctor_Name],,0)</f>
        <v>Dr. Sanjay P</v>
      </c>
    </row>
    <row r="149" spans="1:26" x14ac:dyDescent="0.3">
      <c r="A149" t="s">
        <v>436</v>
      </c>
      <c r="B149" s="1">
        <v>45660</v>
      </c>
      <c r="C149" s="2">
        <v>0.6875</v>
      </c>
      <c r="D149" t="s">
        <v>109</v>
      </c>
      <c r="E149" t="s">
        <v>27</v>
      </c>
      <c r="F149" t="s">
        <v>28</v>
      </c>
      <c r="G149" t="s">
        <v>83</v>
      </c>
      <c r="H149" t="s">
        <v>84</v>
      </c>
      <c r="I149" t="s">
        <v>340</v>
      </c>
      <c r="J149" t="s">
        <v>66</v>
      </c>
      <c r="K149" t="s">
        <v>48</v>
      </c>
      <c r="L149">
        <v>85</v>
      </c>
      <c r="M149" t="s">
        <v>131</v>
      </c>
      <c r="N149" t="s">
        <v>132</v>
      </c>
      <c r="O149" t="s">
        <v>133</v>
      </c>
      <c r="P149" t="s">
        <v>37</v>
      </c>
      <c r="Q149" t="s">
        <v>89</v>
      </c>
      <c r="R149">
        <v>15</v>
      </c>
      <c r="S149">
        <v>15</v>
      </c>
      <c r="T149">
        <v>600</v>
      </c>
      <c r="U149" t="s">
        <v>39</v>
      </c>
      <c r="V149" t="s">
        <v>70</v>
      </c>
      <c r="X149" t="s">
        <v>39</v>
      </c>
      <c r="Y149" t="s">
        <v>131</v>
      </c>
      <c r="Z149" t="str">
        <f>_xlfn.XLOOKUP(Appointment_Transactions[[#This Row],[Doctor_ID]],Doctor_Master[Doctor_ID],Doctor_Master[Doctor_Name],,0)</f>
        <v>Dr. Abinaya K</v>
      </c>
    </row>
    <row r="150" spans="1:26" x14ac:dyDescent="0.3">
      <c r="A150" t="s">
        <v>437</v>
      </c>
      <c r="B150" s="1">
        <v>45806</v>
      </c>
      <c r="C150" s="2">
        <v>0.54166666666666663</v>
      </c>
      <c r="D150" t="s">
        <v>136</v>
      </c>
      <c r="E150" t="s">
        <v>42</v>
      </c>
      <c r="F150" t="s">
        <v>102</v>
      </c>
      <c r="G150" t="s">
        <v>44</v>
      </c>
      <c r="H150" t="s">
        <v>45</v>
      </c>
      <c r="I150" t="s">
        <v>438</v>
      </c>
      <c r="J150" t="s">
        <v>112</v>
      </c>
      <c r="K150" t="s">
        <v>48</v>
      </c>
      <c r="L150">
        <v>80</v>
      </c>
      <c r="M150" t="s">
        <v>59</v>
      </c>
      <c r="N150" t="s">
        <v>98</v>
      </c>
      <c r="O150" t="s">
        <v>99</v>
      </c>
      <c r="P150" t="s">
        <v>37</v>
      </c>
      <c r="Q150" t="s">
        <v>203</v>
      </c>
      <c r="R150">
        <v>27</v>
      </c>
      <c r="S150">
        <v>15</v>
      </c>
      <c r="T150">
        <v>500</v>
      </c>
      <c r="U150" t="s">
        <v>39</v>
      </c>
      <c r="V150" t="s">
        <v>70</v>
      </c>
      <c r="X150" t="s">
        <v>71</v>
      </c>
      <c r="Y150" t="s">
        <v>59</v>
      </c>
      <c r="Z150" t="str">
        <f>_xlfn.XLOOKUP(Appointment_Transactions[[#This Row],[Doctor_ID]],Doctor_Master[Doctor_ID],Doctor_Master[Doctor_Name],,0)</f>
        <v>Dr. Vivek S</v>
      </c>
    </row>
    <row r="151" spans="1:26" x14ac:dyDescent="0.3">
      <c r="A151" t="s">
        <v>439</v>
      </c>
      <c r="B151" s="1">
        <v>45738</v>
      </c>
      <c r="C151" s="2">
        <v>0.65625</v>
      </c>
      <c r="D151" t="s">
        <v>73</v>
      </c>
      <c r="E151" t="s">
        <v>27</v>
      </c>
      <c r="F151" t="s">
        <v>110</v>
      </c>
      <c r="G151" t="s">
        <v>117</v>
      </c>
      <c r="H151" t="s">
        <v>118</v>
      </c>
      <c r="I151" t="s">
        <v>440</v>
      </c>
      <c r="J151" t="s">
        <v>66</v>
      </c>
      <c r="K151" t="s">
        <v>48</v>
      </c>
      <c r="L151">
        <v>44</v>
      </c>
      <c r="M151" t="s">
        <v>113</v>
      </c>
      <c r="N151" t="s">
        <v>227</v>
      </c>
      <c r="O151" t="s">
        <v>228</v>
      </c>
      <c r="P151" t="s">
        <v>52</v>
      </c>
      <c r="Q151" t="s">
        <v>203</v>
      </c>
      <c r="R151">
        <v>19</v>
      </c>
      <c r="S151">
        <v>15</v>
      </c>
      <c r="T151">
        <v>700</v>
      </c>
      <c r="U151" t="s">
        <v>71</v>
      </c>
      <c r="V151" t="s">
        <v>20</v>
      </c>
      <c r="X151" t="s">
        <v>39</v>
      </c>
      <c r="Y151" t="s">
        <v>113</v>
      </c>
      <c r="Z151" t="str">
        <f>_xlfn.XLOOKUP(Appointment_Transactions[[#This Row],[Doctor_ID]],Doctor_Master[Doctor_ID],Doctor_Master[Doctor_Name],,0)</f>
        <v>Dr. Deepa J</v>
      </c>
    </row>
    <row r="152" spans="1:26" x14ac:dyDescent="0.3">
      <c r="A152" t="s">
        <v>441</v>
      </c>
      <c r="B152" s="1">
        <v>45837</v>
      </c>
      <c r="C152" s="2">
        <v>0.51041666666666663</v>
      </c>
      <c r="D152" t="s">
        <v>81</v>
      </c>
      <c r="E152" t="s">
        <v>42</v>
      </c>
      <c r="F152" t="s">
        <v>54</v>
      </c>
      <c r="G152" t="s">
        <v>55</v>
      </c>
      <c r="H152" t="s">
        <v>56</v>
      </c>
      <c r="I152" t="s">
        <v>442</v>
      </c>
      <c r="J152" t="s">
        <v>66</v>
      </c>
      <c r="K152" t="s">
        <v>48</v>
      </c>
      <c r="L152">
        <v>19</v>
      </c>
      <c r="M152" t="s">
        <v>131</v>
      </c>
      <c r="N152" t="s">
        <v>222</v>
      </c>
      <c r="O152" t="s">
        <v>223</v>
      </c>
      <c r="P152" t="s">
        <v>123</v>
      </c>
      <c r="Q152" t="s">
        <v>38</v>
      </c>
      <c r="R152">
        <v>6</v>
      </c>
      <c r="S152">
        <v>15</v>
      </c>
      <c r="T152">
        <v>600</v>
      </c>
      <c r="U152" t="s">
        <v>39</v>
      </c>
      <c r="V152" t="s">
        <v>134</v>
      </c>
      <c r="W152">
        <v>5</v>
      </c>
      <c r="X152" t="s">
        <v>71</v>
      </c>
      <c r="Y152" t="s">
        <v>131</v>
      </c>
      <c r="Z152" t="str">
        <f>_xlfn.XLOOKUP(Appointment_Transactions[[#This Row],[Doctor_ID]],Doctor_Master[Doctor_ID],Doctor_Master[Doctor_Name],,0)</f>
        <v>Dr. Anand S</v>
      </c>
    </row>
    <row r="153" spans="1:26" x14ac:dyDescent="0.3">
      <c r="A153" t="s">
        <v>443</v>
      </c>
      <c r="B153" s="1">
        <v>45787</v>
      </c>
      <c r="C153" s="2">
        <v>0.67708333333333337</v>
      </c>
      <c r="D153" t="s">
        <v>136</v>
      </c>
      <c r="E153" t="s">
        <v>42</v>
      </c>
      <c r="F153" t="s">
        <v>110</v>
      </c>
      <c r="G153" t="s">
        <v>74</v>
      </c>
      <c r="H153" t="s">
        <v>75</v>
      </c>
      <c r="I153" t="s">
        <v>444</v>
      </c>
      <c r="J153" t="s">
        <v>143</v>
      </c>
      <c r="K153" t="s">
        <v>48</v>
      </c>
      <c r="L153">
        <v>44</v>
      </c>
      <c r="M153" t="s">
        <v>113</v>
      </c>
      <c r="N153" t="s">
        <v>152</v>
      </c>
      <c r="O153" t="s">
        <v>153</v>
      </c>
      <c r="P153" t="s">
        <v>123</v>
      </c>
      <c r="Q153" t="s">
        <v>38</v>
      </c>
      <c r="R153">
        <v>28</v>
      </c>
      <c r="S153">
        <v>15</v>
      </c>
      <c r="T153">
        <v>700</v>
      </c>
      <c r="U153" t="s">
        <v>71</v>
      </c>
      <c r="V153" t="s">
        <v>100</v>
      </c>
      <c r="W153">
        <v>5</v>
      </c>
      <c r="X153" t="s">
        <v>71</v>
      </c>
      <c r="Y153" t="s">
        <v>113</v>
      </c>
      <c r="Z153" t="str">
        <f>_xlfn.XLOOKUP(Appointment_Transactions[[#This Row],[Doctor_ID]],Doctor_Master[Doctor_ID],Doctor_Master[Doctor_Name],,0)</f>
        <v>Dr. Harini V</v>
      </c>
    </row>
    <row r="154" spans="1:26" x14ac:dyDescent="0.3">
      <c r="A154" t="s">
        <v>445</v>
      </c>
      <c r="B154" s="1">
        <v>45787</v>
      </c>
      <c r="C154" s="2">
        <v>0.38541666666666669</v>
      </c>
      <c r="D154" t="s">
        <v>136</v>
      </c>
      <c r="E154" t="s">
        <v>42</v>
      </c>
      <c r="F154" t="s">
        <v>110</v>
      </c>
      <c r="G154" t="s">
        <v>83</v>
      </c>
      <c r="H154" t="s">
        <v>84</v>
      </c>
      <c r="I154" t="s">
        <v>424</v>
      </c>
      <c r="J154" t="s">
        <v>47</v>
      </c>
      <c r="K154" t="s">
        <v>33</v>
      </c>
      <c r="L154">
        <v>8</v>
      </c>
      <c r="M154" t="s">
        <v>113</v>
      </c>
      <c r="N154" t="s">
        <v>114</v>
      </c>
      <c r="O154" t="s">
        <v>115</v>
      </c>
      <c r="P154" t="s">
        <v>123</v>
      </c>
      <c r="Q154" t="s">
        <v>38</v>
      </c>
      <c r="R154">
        <v>19</v>
      </c>
      <c r="S154">
        <v>15</v>
      </c>
      <c r="T154">
        <v>700</v>
      </c>
      <c r="U154" t="s">
        <v>71</v>
      </c>
      <c r="V154" t="s">
        <v>134</v>
      </c>
      <c r="W154">
        <v>4</v>
      </c>
      <c r="X154" t="s">
        <v>71</v>
      </c>
      <c r="Y154" t="s">
        <v>113</v>
      </c>
      <c r="Z154" t="str">
        <f>_xlfn.XLOOKUP(Appointment_Transactions[[#This Row],[Doctor_ID]],Doctor_Master[Doctor_ID],Doctor_Master[Doctor_Name],,0)</f>
        <v>Dr. Divya R</v>
      </c>
    </row>
    <row r="155" spans="1:26" x14ac:dyDescent="0.3">
      <c r="A155" t="s">
        <v>446</v>
      </c>
      <c r="B155" s="1">
        <v>45759</v>
      </c>
      <c r="C155" s="2">
        <v>0.65625</v>
      </c>
      <c r="D155" t="s">
        <v>41</v>
      </c>
      <c r="E155" t="s">
        <v>42</v>
      </c>
      <c r="F155" t="s">
        <v>110</v>
      </c>
      <c r="G155" t="s">
        <v>63</v>
      </c>
      <c r="H155" t="s">
        <v>64</v>
      </c>
      <c r="I155" t="s">
        <v>358</v>
      </c>
      <c r="J155" t="s">
        <v>143</v>
      </c>
      <c r="K155" t="s">
        <v>33</v>
      </c>
      <c r="L155">
        <v>85</v>
      </c>
      <c r="M155" t="s">
        <v>113</v>
      </c>
      <c r="N155" t="s">
        <v>227</v>
      </c>
      <c r="O155" t="s">
        <v>228</v>
      </c>
      <c r="P155" t="s">
        <v>52</v>
      </c>
      <c r="Q155" t="s">
        <v>89</v>
      </c>
      <c r="R155">
        <v>25</v>
      </c>
      <c r="S155">
        <v>15</v>
      </c>
      <c r="T155">
        <v>700</v>
      </c>
      <c r="U155" t="s">
        <v>71</v>
      </c>
      <c r="V155" t="s">
        <v>70</v>
      </c>
      <c r="X155" t="s">
        <v>71</v>
      </c>
      <c r="Y155" t="s">
        <v>113</v>
      </c>
      <c r="Z155" t="str">
        <f>_xlfn.XLOOKUP(Appointment_Transactions[[#This Row],[Doctor_ID]],Doctor_Master[Doctor_ID],Doctor_Master[Doctor_Name],,0)</f>
        <v>Dr. Deepa J</v>
      </c>
    </row>
    <row r="156" spans="1:26" x14ac:dyDescent="0.3">
      <c r="A156" t="s">
        <v>447</v>
      </c>
      <c r="B156" s="1">
        <v>45722</v>
      </c>
      <c r="C156" s="2">
        <v>0.59375</v>
      </c>
      <c r="D156" t="s">
        <v>73</v>
      </c>
      <c r="E156" t="s">
        <v>27</v>
      </c>
      <c r="F156" t="s">
        <v>102</v>
      </c>
      <c r="G156" t="s">
        <v>117</v>
      </c>
      <c r="H156" t="s">
        <v>118</v>
      </c>
      <c r="I156" t="s">
        <v>412</v>
      </c>
      <c r="J156" t="s">
        <v>32</v>
      </c>
      <c r="K156" t="s">
        <v>33</v>
      </c>
      <c r="L156">
        <v>37</v>
      </c>
      <c r="M156" t="s">
        <v>67</v>
      </c>
      <c r="N156" t="s">
        <v>68</v>
      </c>
      <c r="O156" t="s">
        <v>69</v>
      </c>
      <c r="P156" t="s">
        <v>123</v>
      </c>
      <c r="Q156" t="s">
        <v>38</v>
      </c>
      <c r="R156">
        <v>24</v>
      </c>
      <c r="S156">
        <v>15</v>
      </c>
      <c r="T156">
        <v>800</v>
      </c>
      <c r="U156" t="s">
        <v>71</v>
      </c>
      <c r="V156" t="s">
        <v>20</v>
      </c>
      <c r="W156">
        <v>5</v>
      </c>
      <c r="X156" t="s">
        <v>71</v>
      </c>
      <c r="Y156" t="s">
        <v>67</v>
      </c>
      <c r="Z156" t="str">
        <f>_xlfn.XLOOKUP(Appointment_Transactions[[#This Row],[Doctor_ID]],Doctor_Master[Doctor_ID],Doctor_Master[Doctor_Name],,0)</f>
        <v>Dr. Nisha T</v>
      </c>
    </row>
    <row r="157" spans="1:26" x14ac:dyDescent="0.3">
      <c r="A157" t="s">
        <v>448</v>
      </c>
      <c r="B157" s="1">
        <v>45751</v>
      </c>
      <c r="C157" s="2">
        <v>0.5</v>
      </c>
      <c r="D157" t="s">
        <v>41</v>
      </c>
      <c r="E157" t="s">
        <v>42</v>
      </c>
      <c r="F157" t="s">
        <v>28</v>
      </c>
      <c r="G157" t="s">
        <v>29</v>
      </c>
      <c r="H157" t="s">
        <v>30</v>
      </c>
      <c r="I157" t="s">
        <v>370</v>
      </c>
      <c r="J157" t="s">
        <v>66</v>
      </c>
      <c r="K157" t="s">
        <v>33</v>
      </c>
      <c r="L157">
        <v>19</v>
      </c>
      <c r="M157" t="s">
        <v>67</v>
      </c>
      <c r="N157" t="s">
        <v>419</v>
      </c>
      <c r="O157" t="s">
        <v>420</v>
      </c>
      <c r="P157" t="s">
        <v>123</v>
      </c>
      <c r="Q157" t="s">
        <v>38</v>
      </c>
      <c r="R157">
        <v>27</v>
      </c>
      <c r="S157">
        <v>15</v>
      </c>
      <c r="T157">
        <v>800</v>
      </c>
      <c r="U157" t="s">
        <v>71</v>
      </c>
      <c r="V157" t="s">
        <v>20</v>
      </c>
      <c r="X157" t="s">
        <v>71</v>
      </c>
      <c r="Y157" t="s">
        <v>67</v>
      </c>
      <c r="Z157" t="str">
        <f>_xlfn.XLOOKUP(Appointment_Transactions[[#This Row],[Doctor_ID]],Doctor_Master[Doctor_ID],Doctor_Master[Doctor_Name],,0)</f>
        <v>Dr. Rekha N</v>
      </c>
    </row>
    <row r="158" spans="1:26" x14ac:dyDescent="0.3">
      <c r="A158" t="s">
        <v>449</v>
      </c>
      <c r="B158" s="1">
        <v>45762</v>
      </c>
      <c r="C158" s="2">
        <v>0.39583333333333331</v>
      </c>
      <c r="D158" t="s">
        <v>41</v>
      </c>
      <c r="E158" t="s">
        <v>42</v>
      </c>
      <c r="F158" t="s">
        <v>82</v>
      </c>
      <c r="G158" t="s">
        <v>63</v>
      </c>
      <c r="H158" t="s">
        <v>64</v>
      </c>
      <c r="I158" t="s">
        <v>450</v>
      </c>
      <c r="J158" t="s">
        <v>143</v>
      </c>
      <c r="K158" t="s">
        <v>33</v>
      </c>
      <c r="L158">
        <v>20</v>
      </c>
      <c r="M158" t="s">
        <v>113</v>
      </c>
      <c r="N158" t="s">
        <v>152</v>
      </c>
      <c r="O158" t="s">
        <v>153</v>
      </c>
      <c r="P158" t="s">
        <v>123</v>
      </c>
      <c r="Q158" t="s">
        <v>203</v>
      </c>
      <c r="R158">
        <v>5</v>
      </c>
      <c r="S158">
        <v>15</v>
      </c>
      <c r="T158">
        <v>700</v>
      </c>
      <c r="U158" t="s">
        <v>39</v>
      </c>
      <c r="V158" t="s">
        <v>134</v>
      </c>
      <c r="X158" t="s">
        <v>39</v>
      </c>
      <c r="Y158" t="s">
        <v>113</v>
      </c>
      <c r="Z158" t="str">
        <f>_xlfn.XLOOKUP(Appointment_Transactions[[#This Row],[Doctor_ID]],Doctor_Master[Doctor_ID],Doctor_Master[Doctor_Name],,0)</f>
        <v>Dr. Harini V</v>
      </c>
    </row>
    <row r="159" spans="1:26" x14ac:dyDescent="0.3">
      <c r="A159" t="s">
        <v>451</v>
      </c>
      <c r="B159" s="1">
        <v>45686</v>
      </c>
      <c r="C159" s="2">
        <v>0.39583333333333331</v>
      </c>
      <c r="D159" t="s">
        <v>109</v>
      </c>
      <c r="E159" t="s">
        <v>27</v>
      </c>
      <c r="F159" t="s">
        <v>43</v>
      </c>
      <c r="G159" t="s">
        <v>63</v>
      </c>
      <c r="H159" t="s">
        <v>64</v>
      </c>
      <c r="I159" t="s">
        <v>293</v>
      </c>
      <c r="J159" t="s">
        <v>112</v>
      </c>
      <c r="K159" t="s">
        <v>48</v>
      </c>
      <c r="L159">
        <v>41</v>
      </c>
      <c r="M159" t="s">
        <v>131</v>
      </c>
      <c r="N159" t="s">
        <v>283</v>
      </c>
      <c r="O159" t="s">
        <v>284</v>
      </c>
      <c r="P159" t="s">
        <v>52</v>
      </c>
      <c r="Q159" t="s">
        <v>38</v>
      </c>
      <c r="R159">
        <v>26</v>
      </c>
      <c r="S159">
        <v>15</v>
      </c>
      <c r="T159">
        <v>600</v>
      </c>
      <c r="U159" t="s">
        <v>71</v>
      </c>
      <c r="V159" t="s">
        <v>134</v>
      </c>
      <c r="X159" t="s">
        <v>71</v>
      </c>
      <c r="Y159" t="s">
        <v>131</v>
      </c>
      <c r="Z159" t="str">
        <f>_xlfn.XLOOKUP(Appointment_Transactions[[#This Row],[Doctor_ID]],Doctor_Master[Doctor_ID],Doctor_Master[Doctor_Name],,0)</f>
        <v>Dr. Saranya S</v>
      </c>
    </row>
    <row r="160" spans="1:26" x14ac:dyDescent="0.3">
      <c r="A160" t="s">
        <v>452</v>
      </c>
      <c r="B160" s="1">
        <v>45683</v>
      </c>
      <c r="C160" s="2">
        <v>0.36458333333333331</v>
      </c>
      <c r="D160" t="s">
        <v>109</v>
      </c>
      <c r="E160" t="s">
        <v>27</v>
      </c>
      <c r="F160" t="s">
        <v>54</v>
      </c>
      <c r="G160" t="s">
        <v>74</v>
      </c>
      <c r="H160" t="s">
        <v>75</v>
      </c>
      <c r="I160" t="s">
        <v>453</v>
      </c>
      <c r="J160" t="s">
        <v>47</v>
      </c>
      <c r="K160" t="s">
        <v>33</v>
      </c>
      <c r="L160">
        <v>26</v>
      </c>
      <c r="M160" t="s">
        <v>183</v>
      </c>
      <c r="N160" t="s">
        <v>184</v>
      </c>
      <c r="O160" t="s">
        <v>185</v>
      </c>
      <c r="P160" t="s">
        <v>123</v>
      </c>
      <c r="Q160" t="s">
        <v>38</v>
      </c>
      <c r="R160">
        <v>31</v>
      </c>
      <c r="S160">
        <v>15</v>
      </c>
      <c r="T160">
        <v>650</v>
      </c>
      <c r="U160" t="s">
        <v>39</v>
      </c>
      <c r="V160" t="s">
        <v>134</v>
      </c>
      <c r="W160">
        <v>4</v>
      </c>
      <c r="X160" t="s">
        <v>39</v>
      </c>
      <c r="Y160" t="s">
        <v>183</v>
      </c>
      <c r="Z160" t="str">
        <f>_xlfn.XLOOKUP(Appointment_Transactions[[#This Row],[Doctor_ID]],Doctor_Master[Doctor_ID],Doctor_Master[Doctor_Name],,0)</f>
        <v>Dr. Lakshmi K</v>
      </c>
    </row>
    <row r="161" spans="1:26" x14ac:dyDescent="0.3">
      <c r="A161" t="s">
        <v>454</v>
      </c>
      <c r="B161" s="1">
        <v>45828</v>
      </c>
      <c r="C161" s="2">
        <v>0.4375</v>
      </c>
      <c r="D161" t="s">
        <v>81</v>
      </c>
      <c r="E161" t="s">
        <v>42</v>
      </c>
      <c r="F161" t="s">
        <v>28</v>
      </c>
      <c r="G161" t="s">
        <v>55</v>
      </c>
      <c r="H161" t="s">
        <v>56</v>
      </c>
      <c r="I161" t="s">
        <v>259</v>
      </c>
      <c r="J161" t="s">
        <v>66</v>
      </c>
      <c r="K161" t="s">
        <v>33</v>
      </c>
      <c r="L161">
        <v>54</v>
      </c>
      <c r="M161" t="s">
        <v>92</v>
      </c>
      <c r="N161" t="s">
        <v>215</v>
      </c>
      <c r="O161" t="s">
        <v>216</v>
      </c>
      <c r="P161" t="s">
        <v>37</v>
      </c>
      <c r="Q161" t="s">
        <v>38</v>
      </c>
      <c r="R161">
        <v>38</v>
      </c>
      <c r="S161">
        <v>25</v>
      </c>
      <c r="T161">
        <v>1200</v>
      </c>
      <c r="U161" t="s">
        <v>71</v>
      </c>
      <c r="V161" t="s">
        <v>134</v>
      </c>
      <c r="X161" t="s">
        <v>39</v>
      </c>
      <c r="Y161" t="s">
        <v>92</v>
      </c>
      <c r="Z161" t="str">
        <f>_xlfn.XLOOKUP(Appointment_Transactions[[#This Row],[Doctor_ID]],Doctor_Master[Doctor_ID],Doctor_Master[Doctor_Name],,0)</f>
        <v>Dr. Vignesh M</v>
      </c>
    </row>
    <row r="162" spans="1:26" x14ac:dyDescent="0.3">
      <c r="A162" t="s">
        <v>455</v>
      </c>
      <c r="B162" s="1">
        <v>45671</v>
      </c>
      <c r="C162" s="2">
        <v>0.52083333333333337</v>
      </c>
      <c r="D162" t="s">
        <v>109</v>
      </c>
      <c r="E162" t="s">
        <v>27</v>
      </c>
      <c r="F162" t="s">
        <v>82</v>
      </c>
      <c r="G162" t="s">
        <v>63</v>
      </c>
      <c r="H162" t="s">
        <v>64</v>
      </c>
      <c r="I162" t="s">
        <v>456</v>
      </c>
      <c r="J162" t="s">
        <v>32</v>
      </c>
      <c r="K162" t="s">
        <v>33</v>
      </c>
      <c r="L162">
        <v>3</v>
      </c>
      <c r="M162" t="s">
        <v>120</v>
      </c>
      <c r="N162" t="s">
        <v>179</v>
      </c>
      <c r="O162" t="s">
        <v>180</v>
      </c>
      <c r="P162" t="s">
        <v>37</v>
      </c>
      <c r="Q162" t="s">
        <v>38</v>
      </c>
      <c r="R162">
        <v>35</v>
      </c>
      <c r="S162">
        <v>15</v>
      </c>
      <c r="T162">
        <v>900</v>
      </c>
      <c r="U162" t="s">
        <v>39</v>
      </c>
      <c r="V162" t="s">
        <v>134</v>
      </c>
      <c r="X162" t="s">
        <v>71</v>
      </c>
      <c r="Y162" t="s">
        <v>120</v>
      </c>
      <c r="Z162" t="str">
        <f>_xlfn.XLOOKUP(Appointment_Transactions[[#This Row],[Doctor_ID]],Doctor_Master[Doctor_ID],Doctor_Master[Doctor_Name],,0)</f>
        <v>Dr. Swetha M</v>
      </c>
    </row>
    <row r="163" spans="1:26" x14ac:dyDescent="0.3">
      <c r="A163" t="s">
        <v>457</v>
      </c>
      <c r="B163" s="1">
        <v>45693</v>
      </c>
      <c r="C163" s="2">
        <v>0.83333333333333337</v>
      </c>
      <c r="D163" t="s">
        <v>26</v>
      </c>
      <c r="E163" t="s">
        <v>27</v>
      </c>
      <c r="F163" t="s">
        <v>43</v>
      </c>
      <c r="G163" t="s">
        <v>63</v>
      </c>
      <c r="H163" t="s">
        <v>64</v>
      </c>
      <c r="I163" t="s">
        <v>315</v>
      </c>
      <c r="J163" t="s">
        <v>32</v>
      </c>
      <c r="K163" t="s">
        <v>48</v>
      </c>
      <c r="L163">
        <v>35</v>
      </c>
      <c r="M163" t="s">
        <v>92</v>
      </c>
      <c r="N163" t="s">
        <v>93</v>
      </c>
      <c r="O163" t="s">
        <v>94</v>
      </c>
      <c r="P163" t="s">
        <v>37</v>
      </c>
      <c r="Q163" t="s">
        <v>38</v>
      </c>
      <c r="R163">
        <v>75</v>
      </c>
      <c r="S163">
        <v>25</v>
      </c>
      <c r="T163">
        <v>1200</v>
      </c>
      <c r="U163" t="s">
        <v>39</v>
      </c>
      <c r="V163" t="s">
        <v>134</v>
      </c>
      <c r="W163">
        <v>3</v>
      </c>
      <c r="X163" t="s">
        <v>71</v>
      </c>
      <c r="Y163" t="s">
        <v>92</v>
      </c>
      <c r="Z163" t="str">
        <f>_xlfn.XLOOKUP(Appointment_Transactions[[#This Row],[Doctor_ID]],Doctor_Master[Doctor_ID],Doctor_Master[Doctor_Name],,0)</f>
        <v>Dr. Arun Kumar</v>
      </c>
    </row>
    <row r="164" spans="1:26" x14ac:dyDescent="0.3">
      <c r="A164" t="s">
        <v>458</v>
      </c>
      <c r="B164" s="1">
        <v>45733</v>
      </c>
      <c r="C164" s="2">
        <v>0.76041666666666663</v>
      </c>
      <c r="D164" t="s">
        <v>73</v>
      </c>
      <c r="E164" t="s">
        <v>27</v>
      </c>
      <c r="F164" t="s">
        <v>155</v>
      </c>
      <c r="G164" t="s">
        <v>55</v>
      </c>
      <c r="H164" t="s">
        <v>56</v>
      </c>
      <c r="I164" t="s">
        <v>459</v>
      </c>
      <c r="J164" t="s">
        <v>126</v>
      </c>
      <c r="K164" t="s">
        <v>33</v>
      </c>
      <c r="L164">
        <v>2</v>
      </c>
      <c r="M164" t="s">
        <v>131</v>
      </c>
      <c r="N164" t="s">
        <v>132</v>
      </c>
      <c r="O164" t="s">
        <v>133</v>
      </c>
      <c r="P164" t="s">
        <v>123</v>
      </c>
      <c r="Q164" t="s">
        <v>203</v>
      </c>
      <c r="R164">
        <v>41</v>
      </c>
      <c r="S164">
        <v>15</v>
      </c>
      <c r="T164">
        <v>600</v>
      </c>
      <c r="U164" t="s">
        <v>71</v>
      </c>
      <c r="V164" t="s">
        <v>134</v>
      </c>
      <c r="X164" t="s">
        <v>71</v>
      </c>
      <c r="Y164" t="s">
        <v>131</v>
      </c>
      <c r="Z164" t="str">
        <f>_xlfn.XLOOKUP(Appointment_Transactions[[#This Row],[Doctor_ID]],Doctor_Master[Doctor_ID],Doctor_Master[Doctor_Name],,0)</f>
        <v>Dr. Abinaya K</v>
      </c>
    </row>
    <row r="165" spans="1:26" x14ac:dyDescent="0.3">
      <c r="A165" t="s">
        <v>460</v>
      </c>
      <c r="B165" s="1">
        <v>45757</v>
      </c>
      <c r="C165" s="2">
        <v>0.4375</v>
      </c>
      <c r="D165" t="s">
        <v>41</v>
      </c>
      <c r="E165" t="s">
        <v>42</v>
      </c>
      <c r="F165" t="s">
        <v>102</v>
      </c>
      <c r="G165" t="s">
        <v>74</v>
      </c>
      <c r="H165" t="s">
        <v>75</v>
      </c>
      <c r="I165" t="s">
        <v>461</v>
      </c>
      <c r="J165" t="s">
        <v>138</v>
      </c>
      <c r="K165" t="s">
        <v>48</v>
      </c>
      <c r="L165">
        <v>31</v>
      </c>
      <c r="M165" t="s">
        <v>120</v>
      </c>
      <c r="N165" t="s">
        <v>121</v>
      </c>
      <c r="O165" t="s">
        <v>122</v>
      </c>
      <c r="P165" t="s">
        <v>52</v>
      </c>
      <c r="Q165" t="s">
        <v>38</v>
      </c>
      <c r="R165">
        <v>46</v>
      </c>
      <c r="S165">
        <v>15</v>
      </c>
      <c r="T165">
        <v>900</v>
      </c>
      <c r="U165" t="s">
        <v>71</v>
      </c>
      <c r="V165" t="s">
        <v>134</v>
      </c>
      <c r="W165">
        <v>3</v>
      </c>
      <c r="X165" t="s">
        <v>39</v>
      </c>
      <c r="Y165" t="s">
        <v>120</v>
      </c>
      <c r="Z165" t="str">
        <f>_xlfn.XLOOKUP(Appointment_Transactions[[#This Row],[Doctor_ID]],Doctor_Master[Doctor_ID],Doctor_Master[Doctor_Name],,0)</f>
        <v>Dr. Siva Kumar</v>
      </c>
    </row>
    <row r="166" spans="1:26" x14ac:dyDescent="0.3">
      <c r="A166" t="s">
        <v>462</v>
      </c>
      <c r="B166" s="1">
        <v>45796</v>
      </c>
      <c r="C166" s="2">
        <v>0.38541666666666669</v>
      </c>
      <c r="D166" t="s">
        <v>136</v>
      </c>
      <c r="E166" t="s">
        <v>42</v>
      </c>
      <c r="F166" t="s">
        <v>155</v>
      </c>
      <c r="G166" t="s">
        <v>117</v>
      </c>
      <c r="H166" t="s">
        <v>118</v>
      </c>
      <c r="I166" t="s">
        <v>463</v>
      </c>
      <c r="J166" t="s">
        <v>143</v>
      </c>
      <c r="K166" t="s">
        <v>33</v>
      </c>
      <c r="L166">
        <v>20</v>
      </c>
      <c r="M166" t="s">
        <v>34</v>
      </c>
      <c r="N166" t="s">
        <v>270</v>
      </c>
      <c r="O166" t="s">
        <v>271</v>
      </c>
      <c r="P166" t="s">
        <v>123</v>
      </c>
      <c r="Q166" t="s">
        <v>38</v>
      </c>
      <c r="R166">
        <v>34</v>
      </c>
      <c r="S166">
        <v>15</v>
      </c>
      <c r="T166">
        <v>700</v>
      </c>
      <c r="U166" t="s">
        <v>71</v>
      </c>
      <c r="V166" t="s">
        <v>134</v>
      </c>
      <c r="W166">
        <v>4</v>
      </c>
      <c r="X166" t="s">
        <v>71</v>
      </c>
      <c r="Y166" t="s">
        <v>34</v>
      </c>
      <c r="Z166" t="str">
        <f>_xlfn.XLOOKUP(Appointment_Transactions[[#This Row],[Doctor_ID]],Doctor_Master[Doctor_ID],Doctor_Master[Doctor_Name],,0)</f>
        <v>Dr. Manoj T</v>
      </c>
    </row>
    <row r="167" spans="1:26" x14ac:dyDescent="0.3">
      <c r="A167" t="s">
        <v>464</v>
      </c>
      <c r="B167" s="1">
        <v>45802</v>
      </c>
      <c r="C167" s="2">
        <v>0.83333333333333337</v>
      </c>
      <c r="D167" t="s">
        <v>136</v>
      </c>
      <c r="E167" t="s">
        <v>42</v>
      </c>
      <c r="F167" t="s">
        <v>54</v>
      </c>
      <c r="G167" t="s">
        <v>29</v>
      </c>
      <c r="H167" t="s">
        <v>30</v>
      </c>
      <c r="I167" t="s">
        <v>253</v>
      </c>
      <c r="J167" t="s">
        <v>86</v>
      </c>
      <c r="K167" t="s">
        <v>33</v>
      </c>
      <c r="L167">
        <v>29</v>
      </c>
      <c r="M167" t="s">
        <v>183</v>
      </c>
      <c r="N167" t="s">
        <v>330</v>
      </c>
      <c r="O167" t="s">
        <v>331</v>
      </c>
      <c r="P167" t="s">
        <v>123</v>
      </c>
      <c r="Q167" t="s">
        <v>38</v>
      </c>
      <c r="R167">
        <v>35</v>
      </c>
      <c r="S167">
        <v>15</v>
      </c>
      <c r="T167">
        <v>650</v>
      </c>
      <c r="U167" t="s">
        <v>39</v>
      </c>
      <c r="V167" t="s">
        <v>134</v>
      </c>
      <c r="X167" t="s">
        <v>39</v>
      </c>
      <c r="Y167" t="s">
        <v>183</v>
      </c>
      <c r="Z167" t="str">
        <f>_xlfn.XLOOKUP(Appointment_Transactions[[#This Row],[Doctor_ID]],Doctor_Master[Doctor_ID],Doctor_Master[Doctor_Name],,0)</f>
        <v>Dr. Ajith K</v>
      </c>
    </row>
    <row r="168" spans="1:26" x14ac:dyDescent="0.3">
      <c r="A168" t="s">
        <v>465</v>
      </c>
      <c r="B168" s="1">
        <v>45718</v>
      </c>
      <c r="C168" s="2">
        <v>0.36458333333333331</v>
      </c>
      <c r="D168" t="s">
        <v>73</v>
      </c>
      <c r="E168" t="s">
        <v>27</v>
      </c>
      <c r="F168" t="s">
        <v>54</v>
      </c>
      <c r="G168" t="s">
        <v>63</v>
      </c>
      <c r="H168" t="s">
        <v>64</v>
      </c>
      <c r="I168" t="s">
        <v>386</v>
      </c>
      <c r="J168" t="s">
        <v>32</v>
      </c>
      <c r="K168" t="s">
        <v>33</v>
      </c>
      <c r="L168">
        <v>81</v>
      </c>
      <c r="M168" t="s">
        <v>77</v>
      </c>
      <c r="N168" t="s">
        <v>466</v>
      </c>
      <c r="O168" t="s">
        <v>467</v>
      </c>
      <c r="P168" t="s">
        <v>52</v>
      </c>
      <c r="Q168" t="s">
        <v>203</v>
      </c>
      <c r="R168">
        <v>29</v>
      </c>
      <c r="S168">
        <v>30</v>
      </c>
      <c r="T168">
        <v>1300</v>
      </c>
      <c r="U168" t="s">
        <v>39</v>
      </c>
      <c r="V168" t="s">
        <v>134</v>
      </c>
      <c r="X168" t="s">
        <v>39</v>
      </c>
      <c r="Y168" t="s">
        <v>77</v>
      </c>
      <c r="Z168" t="str">
        <f>_xlfn.XLOOKUP(Appointment_Transactions[[#This Row],[Doctor_ID]],Doctor_Master[Doctor_ID],Doctor_Master[Doctor_Name],,0)</f>
        <v>Dr. Hari Prasad</v>
      </c>
    </row>
    <row r="169" spans="1:26" x14ac:dyDescent="0.3">
      <c r="A169" t="s">
        <v>468</v>
      </c>
      <c r="B169" s="1">
        <v>45816</v>
      </c>
      <c r="C169" s="2">
        <v>0.38541666666666669</v>
      </c>
      <c r="D169" t="s">
        <v>81</v>
      </c>
      <c r="E169" t="s">
        <v>42</v>
      </c>
      <c r="F169" t="s">
        <v>54</v>
      </c>
      <c r="G169" t="s">
        <v>74</v>
      </c>
      <c r="H169" t="s">
        <v>75</v>
      </c>
      <c r="I169" t="s">
        <v>469</v>
      </c>
      <c r="J169" t="s">
        <v>58</v>
      </c>
      <c r="K169" t="s">
        <v>33</v>
      </c>
      <c r="L169">
        <v>54</v>
      </c>
      <c r="M169" t="s">
        <v>67</v>
      </c>
      <c r="N169" t="s">
        <v>163</v>
      </c>
      <c r="O169" t="s">
        <v>164</v>
      </c>
      <c r="P169" t="s">
        <v>37</v>
      </c>
      <c r="Q169" t="s">
        <v>203</v>
      </c>
      <c r="R169">
        <v>20</v>
      </c>
      <c r="S169">
        <v>15</v>
      </c>
      <c r="T169">
        <v>800</v>
      </c>
      <c r="U169" t="s">
        <v>71</v>
      </c>
      <c r="V169" t="s">
        <v>100</v>
      </c>
      <c r="X169" t="s">
        <v>39</v>
      </c>
      <c r="Y169" t="s">
        <v>67</v>
      </c>
      <c r="Z169" t="str">
        <f>_xlfn.XLOOKUP(Appointment_Transactions[[#This Row],[Doctor_ID]],Doctor_Master[Doctor_ID],Doctor_Master[Doctor_Name],,0)</f>
        <v>Dr. Ashwin D</v>
      </c>
    </row>
    <row r="170" spans="1:26" x14ac:dyDescent="0.3">
      <c r="A170" t="s">
        <v>470</v>
      </c>
      <c r="B170" s="1">
        <v>45781</v>
      </c>
      <c r="C170" s="2">
        <v>0.86458333333333337</v>
      </c>
      <c r="D170" t="s">
        <v>136</v>
      </c>
      <c r="E170" t="s">
        <v>42</v>
      </c>
      <c r="F170" t="s">
        <v>54</v>
      </c>
      <c r="G170" t="s">
        <v>103</v>
      </c>
      <c r="H170" t="s">
        <v>104</v>
      </c>
      <c r="I170" t="s">
        <v>298</v>
      </c>
      <c r="J170" t="s">
        <v>66</v>
      </c>
      <c r="K170" t="s">
        <v>48</v>
      </c>
      <c r="L170">
        <v>19</v>
      </c>
      <c r="M170" t="s">
        <v>67</v>
      </c>
      <c r="N170" t="s">
        <v>419</v>
      </c>
      <c r="O170" t="s">
        <v>420</v>
      </c>
      <c r="P170" t="s">
        <v>52</v>
      </c>
      <c r="Q170" t="s">
        <v>89</v>
      </c>
      <c r="R170">
        <v>7</v>
      </c>
      <c r="S170">
        <v>15</v>
      </c>
      <c r="T170">
        <v>800</v>
      </c>
      <c r="U170" t="s">
        <v>39</v>
      </c>
      <c r="V170" t="s">
        <v>134</v>
      </c>
      <c r="X170" t="s">
        <v>71</v>
      </c>
      <c r="Y170" t="s">
        <v>67</v>
      </c>
      <c r="Z170" t="str">
        <f>_xlfn.XLOOKUP(Appointment_Transactions[[#This Row],[Doctor_ID]],Doctor_Master[Doctor_ID],Doctor_Master[Doctor_Name],,0)</f>
        <v>Dr. Rekha N</v>
      </c>
    </row>
    <row r="171" spans="1:26" x14ac:dyDescent="0.3">
      <c r="A171" t="s">
        <v>471</v>
      </c>
      <c r="B171" s="1">
        <v>45769</v>
      </c>
      <c r="C171" s="2">
        <v>0.65625</v>
      </c>
      <c r="D171" t="s">
        <v>41</v>
      </c>
      <c r="E171" t="s">
        <v>42</v>
      </c>
      <c r="F171" t="s">
        <v>82</v>
      </c>
      <c r="G171" t="s">
        <v>44</v>
      </c>
      <c r="H171" t="s">
        <v>45</v>
      </c>
      <c r="I171" t="s">
        <v>304</v>
      </c>
      <c r="J171" t="s">
        <v>47</v>
      </c>
      <c r="K171" t="s">
        <v>48</v>
      </c>
      <c r="L171">
        <v>15</v>
      </c>
      <c r="M171" t="s">
        <v>183</v>
      </c>
      <c r="N171" t="s">
        <v>184</v>
      </c>
      <c r="O171" t="s">
        <v>185</v>
      </c>
      <c r="P171" t="s">
        <v>123</v>
      </c>
      <c r="Q171" t="s">
        <v>38</v>
      </c>
      <c r="R171">
        <v>9</v>
      </c>
      <c r="S171">
        <v>15</v>
      </c>
      <c r="T171">
        <v>650</v>
      </c>
      <c r="U171" t="s">
        <v>39</v>
      </c>
      <c r="V171" t="s">
        <v>70</v>
      </c>
      <c r="W171">
        <v>3</v>
      </c>
      <c r="X171" t="s">
        <v>71</v>
      </c>
      <c r="Y171" t="s">
        <v>183</v>
      </c>
      <c r="Z171" t="str">
        <f>_xlfn.XLOOKUP(Appointment_Transactions[[#This Row],[Doctor_ID]],Doctor_Master[Doctor_ID],Doctor_Master[Doctor_Name],,0)</f>
        <v>Dr. Lakshmi K</v>
      </c>
    </row>
    <row r="172" spans="1:26" x14ac:dyDescent="0.3">
      <c r="A172" t="s">
        <v>472</v>
      </c>
      <c r="B172" s="1">
        <v>45743</v>
      </c>
      <c r="C172" s="2">
        <v>0.65625</v>
      </c>
      <c r="D172" t="s">
        <v>73</v>
      </c>
      <c r="E172" t="s">
        <v>27</v>
      </c>
      <c r="F172" t="s">
        <v>102</v>
      </c>
      <c r="G172" t="s">
        <v>44</v>
      </c>
      <c r="H172" t="s">
        <v>45</v>
      </c>
      <c r="I172" t="s">
        <v>473</v>
      </c>
      <c r="J172" t="s">
        <v>47</v>
      </c>
      <c r="K172" t="s">
        <v>48</v>
      </c>
      <c r="L172">
        <v>22</v>
      </c>
      <c r="M172" t="s">
        <v>113</v>
      </c>
      <c r="N172" t="s">
        <v>157</v>
      </c>
      <c r="O172" t="s">
        <v>158</v>
      </c>
      <c r="P172" t="s">
        <v>37</v>
      </c>
      <c r="Q172" t="s">
        <v>89</v>
      </c>
      <c r="R172">
        <v>25</v>
      </c>
      <c r="S172">
        <v>15</v>
      </c>
      <c r="T172">
        <v>700</v>
      </c>
      <c r="U172" t="s">
        <v>39</v>
      </c>
      <c r="V172" t="s">
        <v>134</v>
      </c>
      <c r="X172" t="s">
        <v>71</v>
      </c>
      <c r="Y172" t="s">
        <v>113</v>
      </c>
      <c r="Z172" t="str">
        <f>_xlfn.XLOOKUP(Appointment_Transactions[[#This Row],[Doctor_ID]],Doctor_Master[Doctor_ID],Doctor_Master[Doctor_Name],,0)</f>
        <v>Dr. Mahesh R</v>
      </c>
    </row>
    <row r="173" spans="1:26" x14ac:dyDescent="0.3">
      <c r="A173" t="s">
        <v>474</v>
      </c>
      <c r="B173" s="1">
        <v>45774</v>
      </c>
      <c r="C173" s="2">
        <v>0.63541666666666663</v>
      </c>
      <c r="D173" t="s">
        <v>41</v>
      </c>
      <c r="E173" t="s">
        <v>42</v>
      </c>
      <c r="F173" t="s">
        <v>54</v>
      </c>
      <c r="G173" t="s">
        <v>63</v>
      </c>
      <c r="H173" t="s">
        <v>64</v>
      </c>
      <c r="I173" t="s">
        <v>475</v>
      </c>
      <c r="J173" t="s">
        <v>86</v>
      </c>
      <c r="K173" t="s">
        <v>33</v>
      </c>
      <c r="L173">
        <v>65</v>
      </c>
      <c r="M173" t="s">
        <v>34</v>
      </c>
      <c r="N173" t="s">
        <v>188</v>
      </c>
      <c r="O173" t="s">
        <v>189</v>
      </c>
      <c r="P173" t="s">
        <v>52</v>
      </c>
      <c r="Q173" t="s">
        <v>38</v>
      </c>
      <c r="R173">
        <v>28</v>
      </c>
      <c r="S173">
        <v>15</v>
      </c>
      <c r="T173">
        <v>700</v>
      </c>
      <c r="U173" t="s">
        <v>71</v>
      </c>
      <c r="V173" t="s">
        <v>134</v>
      </c>
      <c r="W173">
        <v>3</v>
      </c>
      <c r="X173" t="s">
        <v>71</v>
      </c>
      <c r="Y173" t="s">
        <v>34</v>
      </c>
      <c r="Z173" t="str">
        <f>_xlfn.XLOOKUP(Appointment_Transactions[[#This Row],[Doctor_ID]],Doctor_Master[Doctor_ID],Doctor_Master[Doctor_Name],,0)</f>
        <v>Dr. Ranjani S</v>
      </c>
    </row>
    <row r="174" spans="1:26" x14ac:dyDescent="0.3">
      <c r="A174" t="s">
        <v>476</v>
      </c>
      <c r="B174" s="1">
        <v>45669</v>
      </c>
      <c r="C174" s="2">
        <v>0.47916666666666669</v>
      </c>
      <c r="D174" t="s">
        <v>109</v>
      </c>
      <c r="E174" t="s">
        <v>27</v>
      </c>
      <c r="F174" t="s">
        <v>54</v>
      </c>
      <c r="G174" t="s">
        <v>63</v>
      </c>
      <c r="H174" t="s">
        <v>64</v>
      </c>
      <c r="I174" t="s">
        <v>475</v>
      </c>
      <c r="J174" t="s">
        <v>47</v>
      </c>
      <c r="K174" t="s">
        <v>33</v>
      </c>
      <c r="L174">
        <v>67</v>
      </c>
      <c r="M174" t="s">
        <v>92</v>
      </c>
      <c r="N174" t="s">
        <v>256</v>
      </c>
      <c r="O174" t="s">
        <v>257</v>
      </c>
      <c r="P174" t="s">
        <v>52</v>
      </c>
      <c r="Q174" t="s">
        <v>38</v>
      </c>
      <c r="R174">
        <v>85</v>
      </c>
      <c r="S174">
        <v>25</v>
      </c>
      <c r="T174">
        <v>1200</v>
      </c>
      <c r="U174" t="s">
        <v>71</v>
      </c>
      <c r="V174" t="s">
        <v>100</v>
      </c>
      <c r="W174">
        <v>4</v>
      </c>
      <c r="X174" t="s">
        <v>39</v>
      </c>
      <c r="Y174" t="s">
        <v>92</v>
      </c>
      <c r="Z174" t="str">
        <f>_xlfn.XLOOKUP(Appointment_Transactions[[#This Row],[Doctor_ID]],Doctor_Master[Doctor_ID],Doctor_Master[Doctor_Name],,0)</f>
        <v>Dr. Ramesh G</v>
      </c>
    </row>
    <row r="175" spans="1:26" x14ac:dyDescent="0.3">
      <c r="A175" t="s">
        <v>477</v>
      </c>
      <c r="B175" s="1">
        <v>45756</v>
      </c>
      <c r="C175" s="2">
        <v>0.55208333333333337</v>
      </c>
      <c r="D175" t="s">
        <v>41</v>
      </c>
      <c r="E175" t="s">
        <v>42</v>
      </c>
      <c r="F175" t="s">
        <v>43</v>
      </c>
      <c r="G175" t="s">
        <v>117</v>
      </c>
      <c r="H175" t="s">
        <v>118</v>
      </c>
      <c r="I175" t="s">
        <v>478</v>
      </c>
      <c r="J175" t="s">
        <v>32</v>
      </c>
      <c r="K175" t="s">
        <v>33</v>
      </c>
      <c r="L175">
        <v>31</v>
      </c>
      <c r="M175" t="s">
        <v>183</v>
      </c>
      <c r="N175" t="s">
        <v>184</v>
      </c>
      <c r="O175" t="s">
        <v>185</v>
      </c>
      <c r="P175" t="s">
        <v>37</v>
      </c>
      <c r="Q175" t="s">
        <v>203</v>
      </c>
      <c r="R175">
        <v>23</v>
      </c>
      <c r="S175">
        <v>15</v>
      </c>
      <c r="T175">
        <v>650</v>
      </c>
      <c r="U175" t="s">
        <v>39</v>
      </c>
      <c r="V175" t="s">
        <v>134</v>
      </c>
      <c r="X175" t="s">
        <v>71</v>
      </c>
      <c r="Y175" t="s">
        <v>183</v>
      </c>
      <c r="Z175" t="str">
        <f>_xlfn.XLOOKUP(Appointment_Transactions[[#This Row],[Doctor_ID]],Doctor_Master[Doctor_ID],Doctor_Master[Doctor_Name],,0)</f>
        <v>Dr. Lakshmi K</v>
      </c>
    </row>
    <row r="176" spans="1:26" x14ac:dyDescent="0.3">
      <c r="A176" t="s">
        <v>479</v>
      </c>
      <c r="B176" s="1">
        <v>45729</v>
      </c>
      <c r="C176" s="2">
        <v>0.73958333333333337</v>
      </c>
      <c r="D176" t="s">
        <v>73</v>
      </c>
      <c r="E176" t="s">
        <v>27</v>
      </c>
      <c r="F176" t="s">
        <v>102</v>
      </c>
      <c r="G176" t="s">
        <v>117</v>
      </c>
      <c r="H176" t="s">
        <v>118</v>
      </c>
      <c r="I176" t="s">
        <v>480</v>
      </c>
      <c r="J176" t="s">
        <v>66</v>
      </c>
      <c r="K176" t="s">
        <v>33</v>
      </c>
      <c r="L176">
        <v>61</v>
      </c>
      <c r="M176" t="s">
        <v>34</v>
      </c>
      <c r="N176" t="s">
        <v>35</v>
      </c>
      <c r="O176" t="s">
        <v>36</v>
      </c>
      <c r="P176" t="s">
        <v>52</v>
      </c>
      <c r="Q176" t="s">
        <v>38</v>
      </c>
      <c r="R176">
        <v>22</v>
      </c>
      <c r="S176">
        <v>15</v>
      </c>
      <c r="T176">
        <v>700</v>
      </c>
      <c r="U176" t="s">
        <v>39</v>
      </c>
      <c r="V176" t="s">
        <v>134</v>
      </c>
      <c r="W176">
        <v>5</v>
      </c>
      <c r="X176" t="s">
        <v>71</v>
      </c>
      <c r="Y176" t="s">
        <v>34</v>
      </c>
      <c r="Z176" t="str">
        <f>_xlfn.XLOOKUP(Appointment_Transactions[[#This Row],[Doctor_ID]],Doctor_Master[Doctor_ID],Doctor_Master[Doctor_Name],,0)</f>
        <v>Dr. Keerthana L</v>
      </c>
    </row>
    <row r="177" spans="1:26" x14ac:dyDescent="0.3">
      <c r="A177" t="s">
        <v>481</v>
      </c>
      <c r="B177" s="1">
        <v>45772</v>
      </c>
      <c r="C177" s="2">
        <v>0.53125</v>
      </c>
      <c r="D177" t="s">
        <v>41</v>
      </c>
      <c r="E177" t="s">
        <v>42</v>
      </c>
      <c r="F177" t="s">
        <v>28</v>
      </c>
      <c r="G177" t="s">
        <v>44</v>
      </c>
      <c r="H177" t="s">
        <v>45</v>
      </c>
      <c r="I177" t="s">
        <v>482</v>
      </c>
      <c r="J177" t="s">
        <v>58</v>
      </c>
      <c r="K177" t="s">
        <v>48</v>
      </c>
      <c r="L177">
        <v>57</v>
      </c>
      <c r="M177" t="s">
        <v>92</v>
      </c>
      <c r="N177" t="s">
        <v>256</v>
      </c>
      <c r="O177" t="s">
        <v>257</v>
      </c>
      <c r="P177" t="s">
        <v>123</v>
      </c>
      <c r="Q177" t="s">
        <v>38</v>
      </c>
      <c r="R177">
        <v>74</v>
      </c>
      <c r="S177">
        <v>25</v>
      </c>
      <c r="T177">
        <v>1200</v>
      </c>
      <c r="U177" t="s">
        <v>39</v>
      </c>
      <c r="V177" t="s">
        <v>100</v>
      </c>
      <c r="W177">
        <v>4</v>
      </c>
      <c r="X177" t="s">
        <v>71</v>
      </c>
      <c r="Y177" t="s">
        <v>92</v>
      </c>
      <c r="Z177" t="str">
        <f>_xlfn.XLOOKUP(Appointment_Transactions[[#This Row],[Doctor_ID]],Doctor_Master[Doctor_ID],Doctor_Master[Doctor_Name],,0)</f>
        <v>Dr. Ramesh G</v>
      </c>
    </row>
    <row r="178" spans="1:26" x14ac:dyDescent="0.3">
      <c r="A178" t="s">
        <v>483</v>
      </c>
      <c r="B178" s="1">
        <v>45709</v>
      </c>
      <c r="C178" s="2">
        <v>0.61458333333333337</v>
      </c>
      <c r="D178" t="s">
        <v>26</v>
      </c>
      <c r="E178" t="s">
        <v>27</v>
      </c>
      <c r="F178" t="s">
        <v>28</v>
      </c>
      <c r="G178" t="s">
        <v>103</v>
      </c>
      <c r="H178" t="s">
        <v>104</v>
      </c>
      <c r="I178" t="s">
        <v>484</v>
      </c>
      <c r="J178" t="s">
        <v>97</v>
      </c>
      <c r="K178" t="s">
        <v>48</v>
      </c>
      <c r="L178">
        <v>36</v>
      </c>
      <c r="M178" t="s">
        <v>183</v>
      </c>
      <c r="N178" t="s">
        <v>330</v>
      </c>
      <c r="O178" t="s">
        <v>331</v>
      </c>
      <c r="P178" t="s">
        <v>52</v>
      </c>
      <c r="Q178" t="s">
        <v>38</v>
      </c>
      <c r="R178">
        <v>8</v>
      </c>
      <c r="S178">
        <v>15</v>
      </c>
      <c r="T178">
        <v>650</v>
      </c>
      <c r="U178" t="s">
        <v>39</v>
      </c>
      <c r="V178" t="s">
        <v>134</v>
      </c>
      <c r="W178">
        <v>3</v>
      </c>
      <c r="X178" t="s">
        <v>39</v>
      </c>
      <c r="Y178" t="s">
        <v>183</v>
      </c>
      <c r="Z178" t="str">
        <f>_xlfn.XLOOKUP(Appointment_Transactions[[#This Row],[Doctor_ID]],Doctor_Master[Doctor_ID],Doctor_Master[Doctor_Name],,0)</f>
        <v>Dr. Ajith K</v>
      </c>
    </row>
    <row r="179" spans="1:26" x14ac:dyDescent="0.3">
      <c r="A179" t="s">
        <v>485</v>
      </c>
      <c r="B179" s="1">
        <v>45732</v>
      </c>
      <c r="C179" s="2">
        <v>0.51041666666666663</v>
      </c>
      <c r="D179" t="s">
        <v>73</v>
      </c>
      <c r="E179" t="s">
        <v>27</v>
      </c>
      <c r="F179" t="s">
        <v>54</v>
      </c>
      <c r="G179" t="s">
        <v>44</v>
      </c>
      <c r="H179" t="s">
        <v>45</v>
      </c>
      <c r="I179" t="s">
        <v>486</v>
      </c>
      <c r="J179" t="s">
        <v>58</v>
      </c>
      <c r="K179" t="s">
        <v>48</v>
      </c>
      <c r="L179">
        <v>50</v>
      </c>
      <c r="M179" t="s">
        <v>113</v>
      </c>
      <c r="N179" t="s">
        <v>114</v>
      </c>
      <c r="O179" t="s">
        <v>115</v>
      </c>
      <c r="P179" t="s">
        <v>52</v>
      </c>
      <c r="Q179" t="s">
        <v>38</v>
      </c>
      <c r="R179">
        <v>7</v>
      </c>
      <c r="S179">
        <v>15</v>
      </c>
      <c r="T179">
        <v>700</v>
      </c>
      <c r="U179" t="s">
        <v>39</v>
      </c>
      <c r="V179" t="s">
        <v>134</v>
      </c>
      <c r="W179">
        <v>4</v>
      </c>
      <c r="X179" t="s">
        <v>71</v>
      </c>
      <c r="Y179" t="s">
        <v>113</v>
      </c>
      <c r="Z179" t="str">
        <f>_xlfn.XLOOKUP(Appointment_Transactions[[#This Row],[Doctor_ID]],Doctor_Master[Doctor_ID],Doctor_Master[Doctor_Name],,0)</f>
        <v>Dr. Divya R</v>
      </c>
    </row>
    <row r="180" spans="1:26" x14ac:dyDescent="0.3">
      <c r="A180" t="s">
        <v>487</v>
      </c>
      <c r="B180" s="1">
        <v>45686</v>
      </c>
      <c r="C180" s="2">
        <v>0.47916666666666669</v>
      </c>
      <c r="D180" t="s">
        <v>109</v>
      </c>
      <c r="E180" t="s">
        <v>27</v>
      </c>
      <c r="F180" t="s">
        <v>43</v>
      </c>
      <c r="G180" t="s">
        <v>103</v>
      </c>
      <c r="H180" t="s">
        <v>104</v>
      </c>
      <c r="I180" t="s">
        <v>488</v>
      </c>
      <c r="J180" t="s">
        <v>86</v>
      </c>
      <c r="K180" t="s">
        <v>33</v>
      </c>
      <c r="L180">
        <v>5</v>
      </c>
      <c r="M180" t="s">
        <v>183</v>
      </c>
      <c r="N180" t="s">
        <v>330</v>
      </c>
      <c r="O180" t="s">
        <v>331</v>
      </c>
      <c r="P180" t="s">
        <v>123</v>
      </c>
      <c r="Q180" t="s">
        <v>89</v>
      </c>
      <c r="R180">
        <v>33</v>
      </c>
      <c r="S180">
        <v>15</v>
      </c>
      <c r="T180">
        <v>650</v>
      </c>
      <c r="U180" t="s">
        <v>39</v>
      </c>
      <c r="V180" t="s">
        <v>100</v>
      </c>
      <c r="X180" t="s">
        <v>39</v>
      </c>
      <c r="Y180" t="s">
        <v>183</v>
      </c>
      <c r="Z180" t="str">
        <f>_xlfn.XLOOKUP(Appointment_Transactions[[#This Row],[Doctor_ID]],Doctor_Master[Doctor_ID],Doctor_Master[Doctor_Name],,0)</f>
        <v>Dr. Ajith K</v>
      </c>
    </row>
    <row r="181" spans="1:26" x14ac:dyDescent="0.3">
      <c r="A181" t="s">
        <v>489</v>
      </c>
      <c r="B181" s="1">
        <v>45789</v>
      </c>
      <c r="C181" s="2">
        <v>0.47916666666666669</v>
      </c>
      <c r="D181" t="s">
        <v>136</v>
      </c>
      <c r="E181" t="s">
        <v>42</v>
      </c>
      <c r="F181" t="s">
        <v>155</v>
      </c>
      <c r="G181" t="s">
        <v>29</v>
      </c>
      <c r="H181" t="s">
        <v>30</v>
      </c>
      <c r="I181" t="s">
        <v>490</v>
      </c>
      <c r="J181" t="s">
        <v>86</v>
      </c>
      <c r="K181" t="s">
        <v>33</v>
      </c>
      <c r="L181">
        <v>46</v>
      </c>
      <c r="M181" t="s">
        <v>183</v>
      </c>
      <c r="N181" t="s">
        <v>240</v>
      </c>
      <c r="O181" t="s">
        <v>241</v>
      </c>
      <c r="P181" t="s">
        <v>52</v>
      </c>
      <c r="Q181" t="s">
        <v>38</v>
      </c>
      <c r="R181">
        <v>6</v>
      </c>
      <c r="S181">
        <v>15</v>
      </c>
      <c r="T181">
        <v>650</v>
      </c>
      <c r="U181" t="s">
        <v>39</v>
      </c>
      <c r="V181" t="s">
        <v>70</v>
      </c>
      <c r="X181" t="s">
        <v>71</v>
      </c>
      <c r="Y181" t="s">
        <v>183</v>
      </c>
      <c r="Z181" t="str">
        <f>_xlfn.XLOOKUP(Appointment_Transactions[[#This Row],[Doctor_ID]],Doctor_Master[Doctor_ID],Doctor_Master[Doctor_Name],,0)</f>
        <v>Dr. Naveen C</v>
      </c>
    </row>
    <row r="182" spans="1:26" x14ac:dyDescent="0.3">
      <c r="A182" t="s">
        <v>491</v>
      </c>
      <c r="B182" s="1">
        <v>45830</v>
      </c>
      <c r="C182" s="2">
        <v>0.61458333333333337</v>
      </c>
      <c r="D182" t="s">
        <v>81</v>
      </c>
      <c r="E182" t="s">
        <v>42</v>
      </c>
      <c r="F182" t="s">
        <v>54</v>
      </c>
      <c r="G182" t="s">
        <v>103</v>
      </c>
      <c r="H182" t="s">
        <v>104</v>
      </c>
      <c r="I182" t="s">
        <v>111</v>
      </c>
      <c r="J182" t="s">
        <v>32</v>
      </c>
      <c r="K182" t="s">
        <v>33</v>
      </c>
      <c r="L182">
        <v>84</v>
      </c>
      <c r="M182" t="s">
        <v>67</v>
      </c>
      <c r="N182" t="s">
        <v>68</v>
      </c>
      <c r="O182" t="s">
        <v>69</v>
      </c>
      <c r="P182" t="s">
        <v>52</v>
      </c>
      <c r="Q182" t="s">
        <v>38</v>
      </c>
      <c r="R182">
        <v>31</v>
      </c>
      <c r="S182">
        <v>15</v>
      </c>
      <c r="T182">
        <v>800</v>
      </c>
      <c r="U182" t="s">
        <v>39</v>
      </c>
      <c r="V182" t="s">
        <v>70</v>
      </c>
      <c r="W182">
        <v>3</v>
      </c>
      <c r="X182" t="s">
        <v>71</v>
      </c>
      <c r="Y182" t="s">
        <v>67</v>
      </c>
      <c r="Z182" t="str">
        <f>_xlfn.XLOOKUP(Appointment_Transactions[[#This Row],[Doctor_ID]],Doctor_Master[Doctor_ID],Doctor_Master[Doctor_Name],,0)</f>
        <v>Dr. Nisha T</v>
      </c>
    </row>
    <row r="183" spans="1:26" x14ac:dyDescent="0.3">
      <c r="A183" t="s">
        <v>492</v>
      </c>
      <c r="B183" s="1">
        <v>45754</v>
      </c>
      <c r="C183" s="2">
        <v>0.34375</v>
      </c>
      <c r="D183" t="s">
        <v>41</v>
      </c>
      <c r="E183" t="s">
        <v>42</v>
      </c>
      <c r="F183" t="s">
        <v>155</v>
      </c>
      <c r="G183" t="s">
        <v>74</v>
      </c>
      <c r="H183" t="s">
        <v>75</v>
      </c>
      <c r="I183" t="s">
        <v>493</v>
      </c>
      <c r="J183" t="s">
        <v>32</v>
      </c>
      <c r="K183" t="s">
        <v>33</v>
      </c>
      <c r="L183">
        <v>2</v>
      </c>
      <c r="M183" t="s">
        <v>131</v>
      </c>
      <c r="N183" t="s">
        <v>144</v>
      </c>
      <c r="O183" t="s">
        <v>145</v>
      </c>
      <c r="P183" t="s">
        <v>37</v>
      </c>
      <c r="Q183" t="s">
        <v>89</v>
      </c>
      <c r="R183">
        <v>10</v>
      </c>
      <c r="S183">
        <v>15</v>
      </c>
      <c r="T183">
        <v>600</v>
      </c>
      <c r="U183" t="s">
        <v>39</v>
      </c>
      <c r="V183" t="s">
        <v>134</v>
      </c>
      <c r="X183" t="s">
        <v>71</v>
      </c>
      <c r="Y183" t="s">
        <v>131</v>
      </c>
      <c r="Z183" t="str">
        <f>_xlfn.XLOOKUP(Appointment_Transactions[[#This Row],[Doctor_ID]],Doctor_Master[Doctor_ID],Doctor_Master[Doctor_Name],,0)</f>
        <v>Dr. Meena S</v>
      </c>
    </row>
    <row r="184" spans="1:26" x14ac:dyDescent="0.3">
      <c r="A184" t="s">
        <v>494</v>
      </c>
      <c r="B184" s="1">
        <v>45816</v>
      </c>
      <c r="C184" s="2">
        <v>0.5</v>
      </c>
      <c r="D184" t="s">
        <v>81</v>
      </c>
      <c r="E184" t="s">
        <v>42</v>
      </c>
      <c r="F184" t="s">
        <v>54</v>
      </c>
      <c r="G184" t="s">
        <v>83</v>
      </c>
      <c r="H184" t="s">
        <v>84</v>
      </c>
      <c r="I184" t="s">
        <v>495</v>
      </c>
      <c r="J184" t="s">
        <v>97</v>
      </c>
      <c r="K184" t="s">
        <v>33</v>
      </c>
      <c r="L184">
        <v>20</v>
      </c>
      <c r="M184" t="s">
        <v>49</v>
      </c>
      <c r="N184" t="s">
        <v>50</v>
      </c>
      <c r="O184" t="s">
        <v>51</v>
      </c>
      <c r="P184" t="s">
        <v>52</v>
      </c>
      <c r="Q184" t="s">
        <v>38</v>
      </c>
      <c r="R184">
        <v>43</v>
      </c>
      <c r="S184">
        <v>20</v>
      </c>
      <c r="T184">
        <v>1000</v>
      </c>
      <c r="U184" t="s">
        <v>71</v>
      </c>
      <c r="V184" t="s">
        <v>134</v>
      </c>
      <c r="W184">
        <v>4</v>
      </c>
      <c r="X184" t="s">
        <v>39</v>
      </c>
      <c r="Y184" t="s">
        <v>49</v>
      </c>
      <c r="Z184" t="str">
        <f>_xlfn.XLOOKUP(Appointment_Transactions[[#This Row],[Doctor_ID]],Doctor_Master[Doctor_ID],Doctor_Master[Doctor_Name],,0)</f>
        <v>Dr. Priya Nair</v>
      </c>
    </row>
    <row r="185" spans="1:26" x14ac:dyDescent="0.3">
      <c r="A185" t="s">
        <v>496</v>
      </c>
      <c r="B185" s="1">
        <v>45767</v>
      </c>
      <c r="C185" s="2">
        <v>0.46875</v>
      </c>
      <c r="D185" t="s">
        <v>41</v>
      </c>
      <c r="E185" t="s">
        <v>42</v>
      </c>
      <c r="F185" t="s">
        <v>54</v>
      </c>
      <c r="G185" t="s">
        <v>29</v>
      </c>
      <c r="H185" t="s">
        <v>30</v>
      </c>
      <c r="I185" t="s">
        <v>497</v>
      </c>
      <c r="J185" t="s">
        <v>112</v>
      </c>
      <c r="K185" t="s">
        <v>33</v>
      </c>
      <c r="L185">
        <v>35</v>
      </c>
      <c r="M185" t="s">
        <v>92</v>
      </c>
      <c r="N185" t="s">
        <v>215</v>
      </c>
      <c r="O185" t="s">
        <v>216</v>
      </c>
      <c r="P185" t="s">
        <v>37</v>
      </c>
      <c r="Q185" t="s">
        <v>38</v>
      </c>
      <c r="R185">
        <v>26</v>
      </c>
      <c r="S185">
        <v>25</v>
      </c>
      <c r="T185">
        <v>1200</v>
      </c>
      <c r="U185" t="s">
        <v>39</v>
      </c>
      <c r="V185" t="s">
        <v>134</v>
      </c>
      <c r="W185">
        <v>4</v>
      </c>
      <c r="X185" t="s">
        <v>39</v>
      </c>
      <c r="Y185" t="s">
        <v>92</v>
      </c>
      <c r="Z185" t="str">
        <f>_xlfn.XLOOKUP(Appointment_Transactions[[#This Row],[Doctor_ID]],Doctor_Master[Doctor_ID],Doctor_Master[Doctor_Name],,0)</f>
        <v>Dr. Vignesh M</v>
      </c>
    </row>
    <row r="186" spans="1:26" x14ac:dyDescent="0.3">
      <c r="A186" t="s">
        <v>498</v>
      </c>
      <c r="B186" s="1">
        <v>45768</v>
      </c>
      <c r="C186" s="2">
        <v>0.84375</v>
      </c>
      <c r="D186" t="s">
        <v>41</v>
      </c>
      <c r="E186" t="s">
        <v>42</v>
      </c>
      <c r="F186" t="s">
        <v>155</v>
      </c>
      <c r="G186" t="s">
        <v>83</v>
      </c>
      <c r="H186" t="s">
        <v>84</v>
      </c>
      <c r="I186" t="s">
        <v>499</v>
      </c>
      <c r="J186" t="s">
        <v>126</v>
      </c>
      <c r="K186" t="s">
        <v>33</v>
      </c>
      <c r="L186">
        <v>22</v>
      </c>
      <c r="M186" t="s">
        <v>77</v>
      </c>
      <c r="N186" t="s">
        <v>127</v>
      </c>
      <c r="O186" t="s">
        <v>128</v>
      </c>
      <c r="P186" t="s">
        <v>123</v>
      </c>
      <c r="Q186" t="s">
        <v>38</v>
      </c>
      <c r="R186">
        <v>34</v>
      </c>
      <c r="S186">
        <v>30</v>
      </c>
      <c r="T186">
        <v>1300</v>
      </c>
      <c r="U186" t="s">
        <v>71</v>
      </c>
      <c r="V186" t="s">
        <v>100</v>
      </c>
      <c r="W186">
        <v>5</v>
      </c>
      <c r="X186" t="s">
        <v>71</v>
      </c>
      <c r="Y186" t="s">
        <v>77</v>
      </c>
      <c r="Z186" t="str">
        <f>_xlfn.XLOOKUP(Appointment_Transactions[[#This Row],[Doctor_ID]],Doctor_Master[Doctor_ID],Doctor_Master[Doctor_Name],,0)</f>
        <v>Dr. Vinoth K</v>
      </c>
    </row>
    <row r="187" spans="1:26" x14ac:dyDescent="0.3">
      <c r="A187" t="s">
        <v>500</v>
      </c>
      <c r="B187" s="1">
        <v>45825</v>
      </c>
      <c r="C187" s="2">
        <v>0.76041666666666663</v>
      </c>
      <c r="D187" t="s">
        <v>81</v>
      </c>
      <c r="E187" t="s">
        <v>42</v>
      </c>
      <c r="F187" t="s">
        <v>82</v>
      </c>
      <c r="G187" t="s">
        <v>29</v>
      </c>
      <c r="H187" t="s">
        <v>30</v>
      </c>
      <c r="I187" t="s">
        <v>475</v>
      </c>
      <c r="J187" t="s">
        <v>143</v>
      </c>
      <c r="K187" t="s">
        <v>33</v>
      </c>
      <c r="L187">
        <v>21</v>
      </c>
      <c r="M187" t="s">
        <v>34</v>
      </c>
      <c r="N187" t="s">
        <v>148</v>
      </c>
      <c r="O187" t="s">
        <v>149</v>
      </c>
      <c r="P187" t="s">
        <v>52</v>
      </c>
      <c r="Q187" t="s">
        <v>38</v>
      </c>
      <c r="R187">
        <v>31</v>
      </c>
      <c r="S187">
        <v>15</v>
      </c>
      <c r="T187">
        <v>700</v>
      </c>
      <c r="U187" t="s">
        <v>39</v>
      </c>
      <c r="V187" t="s">
        <v>134</v>
      </c>
      <c r="X187" t="s">
        <v>71</v>
      </c>
      <c r="Y187" t="s">
        <v>34</v>
      </c>
      <c r="Z187" t="str">
        <f>_xlfn.XLOOKUP(Appointment_Transactions[[#This Row],[Doctor_ID]],Doctor_Master[Doctor_ID],Doctor_Master[Doctor_Name],,0)</f>
        <v>Dr. Sanjay P</v>
      </c>
    </row>
    <row r="188" spans="1:26" x14ac:dyDescent="0.3">
      <c r="A188" t="s">
        <v>501</v>
      </c>
      <c r="B188" s="1">
        <v>45659</v>
      </c>
      <c r="C188" s="2">
        <v>0.66666666666666663</v>
      </c>
      <c r="D188" t="s">
        <v>109</v>
      </c>
      <c r="E188" t="s">
        <v>27</v>
      </c>
      <c r="F188" t="s">
        <v>102</v>
      </c>
      <c r="G188" t="s">
        <v>74</v>
      </c>
      <c r="H188" t="s">
        <v>75</v>
      </c>
      <c r="I188" t="s">
        <v>502</v>
      </c>
      <c r="J188" t="s">
        <v>138</v>
      </c>
      <c r="K188" t="s">
        <v>33</v>
      </c>
      <c r="L188">
        <v>6</v>
      </c>
      <c r="M188" t="s">
        <v>49</v>
      </c>
      <c r="N188" t="s">
        <v>106</v>
      </c>
      <c r="O188" t="s">
        <v>107</v>
      </c>
      <c r="P188" t="s">
        <v>52</v>
      </c>
      <c r="Q188" t="s">
        <v>203</v>
      </c>
      <c r="R188">
        <v>34</v>
      </c>
      <c r="S188">
        <v>20</v>
      </c>
      <c r="T188">
        <v>1000</v>
      </c>
      <c r="U188" t="s">
        <v>39</v>
      </c>
      <c r="V188" t="s">
        <v>70</v>
      </c>
      <c r="X188" t="s">
        <v>39</v>
      </c>
      <c r="Y188" t="s">
        <v>49</v>
      </c>
      <c r="Z188" t="str">
        <f>_xlfn.XLOOKUP(Appointment_Transactions[[#This Row],[Doctor_ID]],Doctor_Master[Doctor_ID],Doctor_Master[Doctor_Name],,0)</f>
        <v>Dr. Kavitha M</v>
      </c>
    </row>
    <row r="189" spans="1:26" x14ac:dyDescent="0.3">
      <c r="A189" t="s">
        <v>503</v>
      </c>
      <c r="B189" s="1">
        <v>45837</v>
      </c>
      <c r="C189" s="2">
        <v>0.375</v>
      </c>
      <c r="D189" t="s">
        <v>81</v>
      </c>
      <c r="E189" t="s">
        <v>42</v>
      </c>
      <c r="F189" t="s">
        <v>54</v>
      </c>
      <c r="G189" t="s">
        <v>117</v>
      </c>
      <c r="H189" t="s">
        <v>118</v>
      </c>
      <c r="I189" t="s">
        <v>504</v>
      </c>
      <c r="J189" t="s">
        <v>66</v>
      </c>
      <c r="K189" t="s">
        <v>48</v>
      </c>
      <c r="L189">
        <v>11</v>
      </c>
      <c r="M189" t="s">
        <v>183</v>
      </c>
      <c r="N189" t="s">
        <v>233</v>
      </c>
      <c r="O189" t="s">
        <v>234</v>
      </c>
      <c r="P189" t="s">
        <v>123</v>
      </c>
      <c r="Q189" t="s">
        <v>38</v>
      </c>
      <c r="R189">
        <v>27</v>
      </c>
      <c r="S189">
        <v>15</v>
      </c>
      <c r="T189">
        <v>650</v>
      </c>
      <c r="U189" t="s">
        <v>71</v>
      </c>
      <c r="V189" t="s">
        <v>20</v>
      </c>
      <c r="W189">
        <v>4</v>
      </c>
      <c r="X189" t="s">
        <v>39</v>
      </c>
      <c r="Y189" t="s">
        <v>183</v>
      </c>
      <c r="Z189" t="str">
        <f>_xlfn.XLOOKUP(Appointment_Transactions[[#This Row],[Doctor_ID]],Doctor_Master[Doctor_ID],Doctor_Master[Doctor_Name],,0)</f>
        <v>Dr. Jennifer A</v>
      </c>
    </row>
    <row r="190" spans="1:26" x14ac:dyDescent="0.3">
      <c r="A190" t="s">
        <v>505</v>
      </c>
      <c r="B190" s="1">
        <v>45736</v>
      </c>
      <c r="C190" s="2">
        <v>0.55208333333333337</v>
      </c>
      <c r="D190" t="s">
        <v>73</v>
      </c>
      <c r="E190" t="s">
        <v>27</v>
      </c>
      <c r="F190" t="s">
        <v>102</v>
      </c>
      <c r="G190" t="s">
        <v>103</v>
      </c>
      <c r="H190" t="s">
        <v>104</v>
      </c>
      <c r="I190" t="s">
        <v>506</v>
      </c>
      <c r="J190" t="s">
        <v>32</v>
      </c>
      <c r="K190" t="s">
        <v>48</v>
      </c>
      <c r="L190">
        <v>67</v>
      </c>
      <c r="M190" t="s">
        <v>92</v>
      </c>
      <c r="N190" t="s">
        <v>215</v>
      </c>
      <c r="O190" t="s">
        <v>216</v>
      </c>
      <c r="P190" t="s">
        <v>123</v>
      </c>
      <c r="Q190" t="s">
        <v>38</v>
      </c>
      <c r="R190">
        <v>67</v>
      </c>
      <c r="S190">
        <v>25</v>
      </c>
      <c r="T190">
        <v>1200</v>
      </c>
      <c r="U190" t="s">
        <v>39</v>
      </c>
      <c r="V190" t="s">
        <v>134</v>
      </c>
      <c r="W190">
        <v>4</v>
      </c>
      <c r="X190" t="s">
        <v>39</v>
      </c>
      <c r="Y190" t="s">
        <v>92</v>
      </c>
      <c r="Z190" t="str">
        <f>_xlfn.XLOOKUP(Appointment_Transactions[[#This Row],[Doctor_ID]],Doctor_Master[Doctor_ID],Doctor_Master[Doctor_Name],,0)</f>
        <v>Dr. Vignesh M</v>
      </c>
    </row>
    <row r="191" spans="1:26" x14ac:dyDescent="0.3">
      <c r="A191" t="s">
        <v>507</v>
      </c>
      <c r="B191" s="1">
        <v>45787</v>
      </c>
      <c r="C191" s="2">
        <v>0.39583333333333331</v>
      </c>
      <c r="D191" t="s">
        <v>136</v>
      </c>
      <c r="E191" t="s">
        <v>42</v>
      </c>
      <c r="F191" t="s">
        <v>110</v>
      </c>
      <c r="G191" t="s">
        <v>44</v>
      </c>
      <c r="H191" t="s">
        <v>45</v>
      </c>
      <c r="I191" t="s">
        <v>508</v>
      </c>
      <c r="J191" t="s">
        <v>112</v>
      </c>
      <c r="K191" t="s">
        <v>33</v>
      </c>
      <c r="L191">
        <v>8</v>
      </c>
      <c r="M191" t="s">
        <v>113</v>
      </c>
      <c r="N191" t="s">
        <v>152</v>
      </c>
      <c r="O191" t="s">
        <v>153</v>
      </c>
      <c r="P191" t="s">
        <v>37</v>
      </c>
      <c r="Q191" t="s">
        <v>89</v>
      </c>
      <c r="R191">
        <v>11</v>
      </c>
      <c r="S191">
        <v>15</v>
      </c>
      <c r="T191">
        <v>700</v>
      </c>
      <c r="U191" t="s">
        <v>71</v>
      </c>
      <c r="V191" t="s">
        <v>20</v>
      </c>
      <c r="X191" t="s">
        <v>71</v>
      </c>
      <c r="Y191" t="s">
        <v>113</v>
      </c>
      <c r="Z191" t="str">
        <f>_xlfn.XLOOKUP(Appointment_Transactions[[#This Row],[Doctor_ID]],Doctor_Master[Doctor_ID],Doctor_Master[Doctor_Name],,0)</f>
        <v>Dr. Harini V</v>
      </c>
    </row>
    <row r="192" spans="1:26" x14ac:dyDescent="0.3">
      <c r="A192" t="s">
        <v>509</v>
      </c>
      <c r="B192" s="1">
        <v>45746</v>
      </c>
      <c r="C192" s="2">
        <v>0.36458333333333331</v>
      </c>
      <c r="D192" t="s">
        <v>73</v>
      </c>
      <c r="E192" t="s">
        <v>27</v>
      </c>
      <c r="F192" t="s">
        <v>54</v>
      </c>
      <c r="G192" t="s">
        <v>74</v>
      </c>
      <c r="H192" t="s">
        <v>75</v>
      </c>
      <c r="I192" t="s">
        <v>140</v>
      </c>
      <c r="J192" t="s">
        <v>138</v>
      </c>
      <c r="K192" t="s">
        <v>33</v>
      </c>
      <c r="L192">
        <v>38</v>
      </c>
      <c r="M192" t="s">
        <v>59</v>
      </c>
      <c r="N192" t="s">
        <v>98</v>
      </c>
      <c r="O192" t="s">
        <v>99</v>
      </c>
      <c r="P192" t="s">
        <v>52</v>
      </c>
      <c r="Q192" t="s">
        <v>38</v>
      </c>
      <c r="R192">
        <v>10</v>
      </c>
      <c r="S192">
        <v>15</v>
      </c>
      <c r="T192">
        <v>500</v>
      </c>
      <c r="U192" t="s">
        <v>39</v>
      </c>
      <c r="V192" t="s">
        <v>134</v>
      </c>
      <c r="W192">
        <v>4</v>
      </c>
      <c r="X192" t="s">
        <v>71</v>
      </c>
      <c r="Y192" t="s">
        <v>59</v>
      </c>
      <c r="Z192" t="str">
        <f>_xlfn.XLOOKUP(Appointment_Transactions[[#This Row],[Doctor_ID]],Doctor_Master[Doctor_ID],Doctor_Master[Doctor_Name],,0)</f>
        <v>Dr. Vivek S</v>
      </c>
    </row>
    <row r="193" spans="1:26" x14ac:dyDescent="0.3">
      <c r="A193" t="s">
        <v>510</v>
      </c>
      <c r="B193" s="1">
        <v>45813</v>
      </c>
      <c r="C193" s="2">
        <v>0.79166666666666663</v>
      </c>
      <c r="D193" t="s">
        <v>81</v>
      </c>
      <c r="E193" t="s">
        <v>42</v>
      </c>
      <c r="F193" t="s">
        <v>102</v>
      </c>
      <c r="G193" t="s">
        <v>63</v>
      </c>
      <c r="H193" t="s">
        <v>64</v>
      </c>
      <c r="I193" t="s">
        <v>511</v>
      </c>
      <c r="J193" t="s">
        <v>143</v>
      </c>
      <c r="K193" t="s">
        <v>48</v>
      </c>
      <c r="L193">
        <v>31</v>
      </c>
      <c r="M193" t="s">
        <v>92</v>
      </c>
      <c r="N193" t="s">
        <v>256</v>
      </c>
      <c r="O193" t="s">
        <v>257</v>
      </c>
      <c r="P193" t="s">
        <v>52</v>
      </c>
      <c r="Q193" t="s">
        <v>38</v>
      </c>
      <c r="R193">
        <v>39</v>
      </c>
      <c r="S193">
        <v>25</v>
      </c>
      <c r="T193">
        <v>1200</v>
      </c>
      <c r="U193" t="s">
        <v>39</v>
      </c>
      <c r="V193" t="s">
        <v>100</v>
      </c>
      <c r="W193">
        <v>4</v>
      </c>
      <c r="X193" t="s">
        <v>71</v>
      </c>
      <c r="Y193" t="s">
        <v>92</v>
      </c>
      <c r="Z193" t="str">
        <f>_xlfn.XLOOKUP(Appointment_Transactions[[#This Row],[Doctor_ID]],Doctor_Master[Doctor_ID],Doctor_Master[Doctor_Name],,0)</f>
        <v>Dr. Ramesh G</v>
      </c>
    </row>
    <row r="194" spans="1:26" x14ac:dyDescent="0.3">
      <c r="A194" t="s">
        <v>512</v>
      </c>
      <c r="B194" s="1">
        <v>45832</v>
      </c>
      <c r="C194" s="2">
        <v>0.8125</v>
      </c>
      <c r="D194" t="s">
        <v>81</v>
      </c>
      <c r="E194" t="s">
        <v>42</v>
      </c>
      <c r="F194" t="s">
        <v>82</v>
      </c>
      <c r="G194" t="s">
        <v>74</v>
      </c>
      <c r="H194" t="s">
        <v>75</v>
      </c>
      <c r="I194" t="s">
        <v>200</v>
      </c>
      <c r="J194" t="s">
        <v>138</v>
      </c>
      <c r="K194" t="s">
        <v>48</v>
      </c>
      <c r="L194">
        <v>59</v>
      </c>
      <c r="M194" t="s">
        <v>113</v>
      </c>
      <c r="N194" t="s">
        <v>152</v>
      </c>
      <c r="O194" t="s">
        <v>153</v>
      </c>
      <c r="P194" t="s">
        <v>123</v>
      </c>
      <c r="Q194" t="s">
        <v>38</v>
      </c>
      <c r="R194">
        <v>40</v>
      </c>
      <c r="S194">
        <v>15</v>
      </c>
      <c r="T194">
        <v>700</v>
      </c>
      <c r="U194" t="s">
        <v>71</v>
      </c>
      <c r="V194" t="s">
        <v>134</v>
      </c>
      <c r="X194" t="s">
        <v>71</v>
      </c>
      <c r="Y194" t="s">
        <v>113</v>
      </c>
      <c r="Z194" t="str">
        <f>_xlfn.XLOOKUP(Appointment_Transactions[[#This Row],[Doctor_ID]],Doctor_Master[Doctor_ID],Doctor_Master[Doctor_Name],,0)</f>
        <v>Dr. Harini V</v>
      </c>
    </row>
    <row r="195" spans="1:26" x14ac:dyDescent="0.3">
      <c r="A195" t="s">
        <v>513</v>
      </c>
      <c r="B195" s="1">
        <v>45775</v>
      </c>
      <c r="C195" s="2">
        <v>0.75</v>
      </c>
      <c r="D195" t="s">
        <v>41</v>
      </c>
      <c r="E195" t="s">
        <v>42</v>
      </c>
      <c r="F195" t="s">
        <v>155</v>
      </c>
      <c r="G195" t="s">
        <v>83</v>
      </c>
      <c r="H195" t="s">
        <v>84</v>
      </c>
      <c r="I195" t="s">
        <v>514</v>
      </c>
      <c r="J195" t="s">
        <v>97</v>
      </c>
      <c r="K195" t="s">
        <v>48</v>
      </c>
      <c r="L195">
        <v>15</v>
      </c>
      <c r="M195" t="s">
        <v>113</v>
      </c>
      <c r="N195" t="s">
        <v>157</v>
      </c>
      <c r="O195" t="s">
        <v>158</v>
      </c>
      <c r="P195" t="s">
        <v>37</v>
      </c>
      <c r="Q195" t="s">
        <v>38</v>
      </c>
      <c r="R195">
        <v>18</v>
      </c>
      <c r="S195">
        <v>15</v>
      </c>
      <c r="T195">
        <v>700</v>
      </c>
      <c r="U195" t="s">
        <v>71</v>
      </c>
      <c r="V195" t="s">
        <v>20</v>
      </c>
      <c r="W195">
        <v>4</v>
      </c>
      <c r="X195" t="s">
        <v>71</v>
      </c>
      <c r="Y195" t="s">
        <v>113</v>
      </c>
      <c r="Z195" t="str">
        <f>_xlfn.XLOOKUP(Appointment_Transactions[[#This Row],[Doctor_ID]],Doctor_Master[Doctor_ID],Doctor_Master[Doctor_Name],,0)</f>
        <v>Dr. Mahesh R</v>
      </c>
    </row>
    <row r="196" spans="1:26" x14ac:dyDescent="0.3">
      <c r="A196" t="s">
        <v>515</v>
      </c>
      <c r="B196" s="1">
        <v>45750</v>
      </c>
      <c r="C196" s="2">
        <v>0.64583333333333337</v>
      </c>
      <c r="D196" t="s">
        <v>41</v>
      </c>
      <c r="E196" t="s">
        <v>42</v>
      </c>
      <c r="F196" t="s">
        <v>102</v>
      </c>
      <c r="G196" t="s">
        <v>44</v>
      </c>
      <c r="H196" t="s">
        <v>45</v>
      </c>
      <c r="I196" t="s">
        <v>473</v>
      </c>
      <c r="J196" t="s">
        <v>47</v>
      </c>
      <c r="K196" t="s">
        <v>48</v>
      </c>
      <c r="L196">
        <v>50</v>
      </c>
      <c r="M196" t="s">
        <v>92</v>
      </c>
      <c r="N196" t="s">
        <v>93</v>
      </c>
      <c r="O196" t="s">
        <v>94</v>
      </c>
      <c r="P196" t="s">
        <v>123</v>
      </c>
      <c r="Q196" t="s">
        <v>38</v>
      </c>
      <c r="R196">
        <v>75</v>
      </c>
      <c r="S196">
        <v>25</v>
      </c>
      <c r="T196">
        <v>1200</v>
      </c>
      <c r="U196" t="s">
        <v>39</v>
      </c>
      <c r="V196" t="s">
        <v>134</v>
      </c>
      <c r="X196" t="s">
        <v>71</v>
      </c>
      <c r="Y196" t="s">
        <v>92</v>
      </c>
      <c r="Z196" t="str">
        <f>_xlfn.XLOOKUP(Appointment_Transactions[[#This Row],[Doctor_ID]],Doctor_Master[Doctor_ID],Doctor_Master[Doctor_Name],,0)</f>
        <v>Dr. Arun Kumar</v>
      </c>
    </row>
    <row r="197" spans="1:26" x14ac:dyDescent="0.3">
      <c r="A197" t="s">
        <v>516</v>
      </c>
      <c r="B197" s="1">
        <v>45726</v>
      </c>
      <c r="C197" s="2">
        <v>0.71875</v>
      </c>
      <c r="D197" t="s">
        <v>73</v>
      </c>
      <c r="E197" t="s">
        <v>27</v>
      </c>
      <c r="F197" t="s">
        <v>155</v>
      </c>
      <c r="G197" t="s">
        <v>44</v>
      </c>
      <c r="H197" t="s">
        <v>45</v>
      </c>
      <c r="I197" t="s">
        <v>517</v>
      </c>
      <c r="J197" t="s">
        <v>47</v>
      </c>
      <c r="K197" t="s">
        <v>48</v>
      </c>
      <c r="L197">
        <v>79</v>
      </c>
      <c r="M197" t="s">
        <v>131</v>
      </c>
      <c r="N197" t="s">
        <v>132</v>
      </c>
      <c r="O197" t="s">
        <v>133</v>
      </c>
      <c r="P197" t="s">
        <v>123</v>
      </c>
      <c r="Q197" t="s">
        <v>38</v>
      </c>
      <c r="R197">
        <v>18</v>
      </c>
      <c r="S197">
        <v>15</v>
      </c>
      <c r="T197">
        <v>600</v>
      </c>
      <c r="U197" t="s">
        <v>71</v>
      </c>
      <c r="V197" t="s">
        <v>20</v>
      </c>
      <c r="W197">
        <v>4</v>
      </c>
      <c r="X197" t="s">
        <v>71</v>
      </c>
      <c r="Y197" t="s">
        <v>131</v>
      </c>
      <c r="Z197" t="str">
        <f>_xlfn.XLOOKUP(Appointment_Transactions[[#This Row],[Doctor_ID]],Doctor_Master[Doctor_ID],Doctor_Master[Doctor_Name],,0)</f>
        <v>Dr. Abinaya K</v>
      </c>
    </row>
    <row r="198" spans="1:26" x14ac:dyDescent="0.3">
      <c r="A198" t="s">
        <v>518</v>
      </c>
      <c r="B198" s="1">
        <v>45803</v>
      </c>
      <c r="C198" s="2">
        <v>0.54166666666666663</v>
      </c>
      <c r="D198" t="s">
        <v>136</v>
      </c>
      <c r="E198" t="s">
        <v>42</v>
      </c>
      <c r="F198" t="s">
        <v>155</v>
      </c>
      <c r="G198" t="s">
        <v>63</v>
      </c>
      <c r="H198" t="s">
        <v>64</v>
      </c>
      <c r="I198" t="s">
        <v>519</v>
      </c>
      <c r="J198" t="s">
        <v>126</v>
      </c>
      <c r="K198" t="s">
        <v>33</v>
      </c>
      <c r="L198">
        <v>27</v>
      </c>
      <c r="M198" t="s">
        <v>59</v>
      </c>
      <c r="N198" t="s">
        <v>98</v>
      </c>
      <c r="O198" t="s">
        <v>99</v>
      </c>
      <c r="P198" t="s">
        <v>123</v>
      </c>
      <c r="Q198" t="s">
        <v>203</v>
      </c>
      <c r="R198">
        <v>10</v>
      </c>
      <c r="S198">
        <v>15</v>
      </c>
      <c r="T198">
        <v>500</v>
      </c>
      <c r="U198" t="s">
        <v>39</v>
      </c>
      <c r="V198" t="s">
        <v>134</v>
      </c>
      <c r="X198" t="s">
        <v>71</v>
      </c>
      <c r="Y198" t="s">
        <v>59</v>
      </c>
      <c r="Z198" t="str">
        <f>_xlfn.XLOOKUP(Appointment_Transactions[[#This Row],[Doctor_ID]],Doctor_Master[Doctor_ID],Doctor_Master[Doctor_Name],,0)</f>
        <v>Dr. Vivek S</v>
      </c>
    </row>
    <row r="199" spans="1:26" x14ac:dyDescent="0.3">
      <c r="A199" t="s">
        <v>520</v>
      </c>
      <c r="B199" s="1">
        <v>45792</v>
      </c>
      <c r="C199" s="2">
        <v>0.44791666666666669</v>
      </c>
      <c r="D199" t="s">
        <v>136</v>
      </c>
      <c r="E199" t="s">
        <v>42</v>
      </c>
      <c r="F199" t="s">
        <v>102</v>
      </c>
      <c r="G199" t="s">
        <v>83</v>
      </c>
      <c r="H199" t="s">
        <v>84</v>
      </c>
      <c r="I199" t="s">
        <v>502</v>
      </c>
      <c r="J199" t="s">
        <v>143</v>
      </c>
      <c r="K199" t="s">
        <v>48</v>
      </c>
      <c r="L199">
        <v>41</v>
      </c>
      <c r="M199" t="s">
        <v>131</v>
      </c>
      <c r="N199" t="s">
        <v>132</v>
      </c>
      <c r="O199" t="s">
        <v>133</v>
      </c>
      <c r="P199" t="s">
        <v>37</v>
      </c>
      <c r="Q199" t="s">
        <v>38</v>
      </c>
      <c r="R199">
        <v>13</v>
      </c>
      <c r="S199">
        <v>15</v>
      </c>
      <c r="T199">
        <v>600</v>
      </c>
      <c r="U199" t="s">
        <v>39</v>
      </c>
      <c r="V199" t="s">
        <v>70</v>
      </c>
      <c r="X199" t="s">
        <v>71</v>
      </c>
      <c r="Y199" t="s">
        <v>131</v>
      </c>
      <c r="Z199" t="str">
        <f>_xlfn.XLOOKUP(Appointment_Transactions[[#This Row],[Doctor_ID]],Doctor_Master[Doctor_ID],Doctor_Master[Doctor_Name],,0)</f>
        <v>Dr. Abinaya K</v>
      </c>
    </row>
    <row r="200" spans="1:26" x14ac:dyDescent="0.3">
      <c r="A200" t="s">
        <v>521</v>
      </c>
      <c r="B200" s="1">
        <v>45718</v>
      </c>
      <c r="C200" s="2">
        <v>0.6875</v>
      </c>
      <c r="D200" t="s">
        <v>73</v>
      </c>
      <c r="E200" t="s">
        <v>27</v>
      </c>
      <c r="F200" t="s">
        <v>54</v>
      </c>
      <c r="G200" t="s">
        <v>44</v>
      </c>
      <c r="H200" t="s">
        <v>45</v>
      </c>
      <c r="I200" t="s">
        <v>522</v>
      </c>
      <c r="J200" t="s">
        <v>143</v>
      </c>
      <c r="K200" t="s">
        <v>33</v>
      </c>
      <c r="L200">
        <v>16</v>
      </c>
      <c r="M200" t="s">
        <v>92</v>
      </c>
      <c r="N200" t="s">
        <v>215</v>
      </c>
      <c r="O200" t="s">
        <v>216</v>
      </c>
      <c r="P200" t="s">
        <v>52</v>
      </c>
      <c r="Q200" t="s">
        <v>203</v>
      </c>
      <c r="R200">
        <v>49</v>
      </c>
      <c r="S200">
        <v>25</v>
      </c>
      <c r="T200">
        <v>1200</v>
      </c>
      <c r="U200" t="s">
        <v>39</v>
      </c>
      <c r="V200" t="s">
        <v>134</v>
      </c>
      <c r="X200" t="s">
        <v>71</v>
      </c>
      <c r="Y200" t="s">
        <v>92</v>
      </c>
      <c r="Z200" t="str">
        <f>_xlfn.XLOOKUP(Appointment_Transactions[[#This Row],[Doctor_ID]],Doctor_Master[Doctor_ID],Doctor_Master[Doctor_Name],,0)</f>
        <v>Dr. Vignesh M</v>
      </c>
    </row>
    <row r="201" spans="1:26" x14ac:dyDescent="0.3">
      <c r="A201" t="s">
        <v>523</v>
      </c>
      <c r="B201" s="1">
        <v>45768</v>
      </c>
      <c r="C201" s="2">
        <v>0.73958333333333337</v>
      </c>
      <c r="D201" t="s">
        <v>41</v>
      </c>
      <c r="E201" t="s">
        <v>42</v>
      </c>
      <c r="F201" t="s">
        <v>155</v>
      </c>
      <c r="G201" t="s">
        <v>103</v>
      </c>
      <c r="H201" t="s">
        <v>104</v>
      </c>
      <c r="I201" t="s">
        <v>524</v>
      </c>
      <c r="J201" t="s">
        <v>97</v>
      </c>
      <c r="K201" t="s">
        <v>33</v>
      </c>
      <c r="L201">
        <v>65</v>
      </c>
      <c r="M201" t="s">
        <v>34</v>
      </c>
      <c r="N201" t="s">
        <v>148</v>
      </c>
      <c r="O201" t="s">
        <v>149</v>
      </c>
      <c r="P201" t="s">
        <v>37</v>
      </c>
      <c r="Q201" t="s">
        <v>89</v>
      </c>
      <c r="R201">
        <v>33</v>
      </c>
      <c r="S201">
        <v>15</v>
      </c>
      <c r="T201">
        <v>700</v>
      </c>
      <c r="U201" t="s">
        <v>39</v>
      </c>
      <c r="V201" t="s">
        <v>134</v>
      </c>
      <c r="X201" t="s">
        <v>71</v>
      </c>
      <c r="Y201" t="s">
        <v>34</v>
      </c>
      <c r="Z201" t="str">
        <f>_xlfn.XLOOKUP(Appointment_Transactions[[#This Row],[Doctor_ID]],Doctor_Master[Doctor_ID],Doctor_Master[Doctor_Name],,0)</f>
        <v>Dr. Sanjay P</v>
      </c>
    </row>
    <row r="202" spans="1:26" x14ac:dyDescent="0.3">
      <c r="A202" t="s">
        <v>525</v>
      </c>
      <c r="B202" s="1">
        <v>45723</v>
      </c>
      <c r="C202" s="2">
        <v>0.69791666666666663</v>
      </c>
      <c r="D202" t="s">
        <v>73</v>
      </c>
      <c r="E202" t="s">
        <v>27</v>
      </c>
      <c r="F202" t="s">
        <v>28</v>
      </c>
      <c r="G202" t="s">
        <v>83</v>
      </c>
      <c r="H202" t="s">
        <v>84</v>
      </c>
      <c r="I202" t="s">
        <v>408</v>
      </c>
      <c r="J202" t="s">
        <v>97</v>
      </c>
      <c r="K202" t="s">
        <v>33</v>
      </c>
      <c r="L202">
        <v>44</v>
      </c>
      <c r="M202" t="s">
        <v>59</v>
      </c>
      <c r="N202" t="s">
        <v>167</v>
      </c>
      <c r="O202" t="s">
        <v>168</v>
      </c>
      <c r="P202" t="s">
        <v>37</v>
      </c>
      <c r="Q202" t="s">
        <v>203</v>
      </c>
      <c r="R202">
        <v>44</v>
      </c>
      <c r="S202">
        <v>15</v>
      </c>
      <c r="T202">
        <v>500</v>
      </c>
      <c r="U202" t="s">
        <v>71</v>
      </c>
      <c r="V202" t="s">
        <v>134</v>
      </c>
      <c r="X202" t="s">
        <v>71</v>
      </c>
      <c r="Y202" t="s">
        <v>59</v>
      </c>
      <c r="Z202" t="str">
        <f>_xlfn.XLOOKUP(Appointment_Transactions[[#This Row],[Doctor_ID]],Doctor_Master[Doctor_ID],Doctor_Master[Doctor_Name],,0)</f>
        <v>Dr. Prakash R</v>
      </c>
    </row>
    <row r="203" spans="1:26" x14ac:dyDescent="0.3">
      <c r="A203" t="s">
        <v>526</v>
      </c>
      <c r="B203" s="1">
        <v>45801</v>
      </c>
      <c r="C203" s="2">
        <v>0.5</v>
      </c>
      <c r="D203" t="s">
        <v>136</v>
      </c>
      <c r="E203" t="s">
        <v>42</v>
      </c>
      <c r="F203" t="s">
        <v>110</v>
      </c>
      <c r="G203" t="s">
        <v>44</v>
      </c>
      <c r="H203" t="s">
        <v>45</v>
      </c>
      <c r="I203" t="s">
        <v>527</v>
      </c>
      <c r="J203" t="s">
        <v>66</v>
      </c>
      <c r="K203" t="s">
        <v>48</v>
      </c>
      <c r="L203">
        <v>5</v>
      </c>
      <c r="M203" t="s">
        <v>77</v>
      </c>
      <c r="N203" t="s">
        <v>127</v>
      </c>
      <c r="O203" t="s">
        <v>128</v>
      </c>
      <c r="P203" t="s">
        <v>123</v>
      </c>
      <c r="Q203" t="s">
        <v>203</v>
      </c>
      <c r="R203">
        <v>41</v>
      </c>
      <c r="S203">
        <v>30</v>
      </c>
      <c r="T203">
        <v>1300</v>
      </c>
      <c r="U203" t="s">
        <v>71</v>
      </c>
      <c r="V203" t="s">
        <v>20</v>
      </c>
      <c r="X203" t="s">
        <v>71</v>
      </c>
      <c r="Y203" t="s">
        <v>77</v>
      </c>
      <c r="Z203" t="str">
        <f>_xlfn.XLOOKUP(Appointment_Transactions[[#This Row],[Doctor_ID]],Doctor_Master[Doctor_ID],Doctor_Master[Doctor_Name],,0)</f>
        <v>Dr. Vinoth K</v>
      </c>
    </row>
    <row r="204" spans="1:26" x14ac:dyDescent="0.3">
      <c r="A204" t="s">
        <v>528</v>
      </c>
      <c r="B204" s="1">
        <v>45771</v>
      </c>
      <c r="C204" s="2">
        <v>0.67708333333333337</v>
      </c>
      <c r="D204" t="s">
        <v>41</v>
      </c>
      <c r="E204" t="s">
        <v>42</v>
      </c>
      <c r="F204" t="s">
        <v>102</v>
      </c>
      <c r="G204" t="s">
        <v>29</v>
      </c>
      <c r="H204" t="s">
        <v>30</v>
      </c>
      <c r="I204" t="s">
        <v>529</v>
      </c>
      <c r="J204" t="s">
        <v>86</v>
      </c>
      <c r="K204" t="s">
        <v>33</v>
      </c>
      <c r="L204">
        <v>23</v>
      </c>
      <c r="M204" t="s">
        <v>113</v>
      </c>
      <c r="N204" t="s">
        <v>152</v>
      </c>
      <c r="O204" t="s">
        <v>153</v>
      </c>
      <c r="P204" t="s">
        <v>123</v>
      </c>
      <c r="Q204" t="s">
        <v>38</v>
      </c>
      <c r="R204">
        <v>20</v>
      </c>
      <c r="S204">
        <v>15</v>
      </c>
      <c r="T204">
        <v>700</v>
      </c>
      <c r="U204" t="s">
        <v>39</v>
      </c>
      <c r="V204" t="s">
        <v>134</v>
      </c>
      <c r="X204" t="s">
        <v>39</v>
      </c>
      <c r="Y204" t="s">
        <v>113</v>
      </c>
      <c r="Z204" t="str">
        <f>_xlfn.XLOOKUP(Appointment_Transactions[[#This Row],[Doctor_ID]],Doctor_Master[Doctor_ID],Doctor_Master[Doctor_Name],,0)</f>
        <v>Dr. Harini V</v>
      </c>
    </row>
    <row r="205" spans="1:26" x14ac:dyDescent="0.3">
      <c r="A205" t="s">
        <v>530</v>
      </c>
      <c r="B205" s="1">
        <v>45660</v>
      </c>
      <c r="C205" s="2">
        <v>0.5</v>
      </c>
      <c r="D205" t="s">
        <v>109</v>
      </c>
      <c r="E205" t="s">
        <v>27</v>
      </c>
      <c r="F205" t="s">
        <v>28</v>
      </c>
      <c r="G205" t="s">
        <v>63</v>
      </c>
      <c r="H205" t="s">
        <v>64</v>
      </c>
      <c r="I205" t="s">
        <v>531</v>
      </c>
      <c r="J205" t="s">
        <v>97</v>
      </c>
      <c r="K205" t="s">
        <v>48</v>
      </c>
      <c r="L205">
        <v>57</v>
      </c>
      <c r="M205" t="s">
        <v>49</v>
      </c>
      <c r="N205" t="s">
        <v>106</v>
      </c>
      <c r="O205" t="s">
        <v>107</v>
      </c>
      <c r="P205" t="s">
        <v>52</v>
      </c>
      <c r="Q205" t="s">
        <v>38</v>
      </c>
      <c r="R205">
        <v>6</v>
      </c>
      <c r="S205">
        <v>20</v>
      </c>
      <c r="T205">
        <v>1000</v>
      </c>
      <c r="U205" t="s">
        <v>39</v>
      </c>
      <c r="V205" t="s">
        <v>134</v>
      </c>
      <c r="W205">
        <v>3</v>
      </c>
      <c r="X205" t="s">
        <v>39</v>
      </c>
      <c r="Y205" t="s">
        <v>49</v>
      </c>
      <c r="Z205" t="str">
        <f>_xlfn.XLOOKUP(Appointment_Transactions[[#This Row],[Doctor_ID]],Doctor_Master[Doctor_ID],Doctor_Master[Doctor_Name],,0)</f>
        <v>Dr. Kavitha M</v>
      </c>
    </row>
    <row r="206" spans="1:26" x14ac:dyDescent="0.3">
      <c r="A206" t="s">
        <v>532</v>
      </c>
      <c r="B206" s="1">
        <v>45770</v>
      </c>
      <c r="C206" s="2">
        <v>0.39583333333333331</v>
      </c>
      <c r="D206" t="s">
        <v>41</v>
      </c>
      <c r="E206" t="s">
        <v>42</v>
      </c>
      <c r="F206" t="s">
        <v>43</v>
      </c>
      <c r="G206" t="s">
        <v>29</v>
      </c>
      <c r="H206" t="s">
        <v>30</v>
      </c>
      <c r="I206" t="s">
        <v>533</v>
      </c>
      <c r="J206" t="s">
        <v>66</v>
      </c>
      <c r="K206" t="s">
        <v>48</v>
      </c>
      <c r="L206">
        <v>15</v>
      </c>
      <c r="M206" t="s">
        <v>67</v>
      </c>
      <c r="N206" t="s">
        <v>68</v>
      </c>
      <c r="O206" t="s">
        <v>69</v>
      </c>
      <c r="P206" t="s">
        <v>52</v>
      </c>
      <c r="Q206" t="s">
        <v>203</v>
      </c>
      <c r="R206">
        <v>11</v>
      </c>
      <c r="S206">
        <v>15</v>
      </c>
      <c r="T206">
        <v>800</v>
      </c>
      <c r="U206" t="s">
        <v>39</v>
      </c>
      <c r="V206" t="s">
        <v>70</v>
      </c>
      <c r="X206" t="s">
        <v>39</v>
      </c>
      <c r="Y206" t="s">
        <v>67</v>
      </c>
      <c r="Z206" t="str">
        <f>_xlfn.XLOOKUP(Appointment_Transactions[[#This Row],[Doctor_ID]],Doctor_Master[Doctor_ID],Doctor_Master[Doctor_Name],,0)</f>
        <v>Dr. Nisha T</v>
      </c>
    </row>
    <row r="207" spans="1:26" x14ac:dyDescent="0.3">
      <c r="A207" t="s">
        <v>534</v>
      </c>
      <c r="B207" s="1">
        <v>45662</v>
      </c>
      <c r="C207" s="2">
        <v>0.80208333333333337</v>
      </c>
      <c r="D207" t="s">
        <v>109</v>
      </c>
      <c r="E207" t="s">
        <v>27</v>
      </c>
      <c r="F207" t="s">
        <v>54</v>
      </c>
      <c r="G207" t="s">
        <v>63</v>
      </c>
      <c r="H207" t="s">
        <v>64</v>
      </c>
      <c r="I207" t="s">
        <v>535</v>
      </c>
      <c r="J207" t="s">
        <v>32</v>
      </c>
      <c r="K207" t="s">
        <v>48</v>
      </c>
      <c r="L207">
        <v>21</v>
      </c>
      <c r="M207" t="s">
        <v>113</v>
      </c>
      <c r="N207" t="s">
        <v>114</v>
      </c>
      <c r="O207" t="s">
        <v>115</v>
      </c>
      <c r="P207" t="s">
        <v>37</v>
      </c>
      <c r="Q207" t="s">
        <v>38</v>
      </c>
      <c r="R207">
        <v>15</v>
      </c>
      <c r="S207">
        <v>15</v>
      </c>
      <c r="T207">
        <v>700</v>
      </c>
      <c r="U207" t="s">
        <v>39</v>
      </c>
      <c r="V207" t="s">
        <v>70</v>
      </c>
      <c r="W207">
        <v>4</v>
      </c>
      <c r="X207" t="s">
        <v>71</v>
      </c>
      <c r="Y207" t="s">
        <v>113</v>
      </c>
      <c r="Z207" t="str">
        <f>_xlfn.XLOOKUP(Appointment_Transactions[[#This Row],[Doctor_ID]],Doctor_Master[Doctor_ID],Doctor_Master[Doctor_Name],,0)</f>
        <v>Dr. Divya R</v>
      </c>
    </row>
    <row r="208" spans="1:26" x14ac:dyDescent="0.3">
      <c r="A208" t="s">
        <v>536</v>
      </c>
      <c r="B208" s="1">
        <v>45684</v>
      </c>
      <c r="C208" s="2">
        <v>0.64583333333333337</v>
      </c>
      <c r="D208" t="s">
        <v>109</v>
      </c>
      <c r="E208" t="s">
        <v>27</v>
      </c>
      <c r="F208" t="s">
        <v>155</v>
      </c>
      <c r="G208" t="s">
        <v>55</v>
      </c>
      <c r="H208" t="s">
        <v>56</v>
      </c>
      <c r="I208" t="s">
        <v>537</v>
      </c>
      <c r="J208" t="s">
        <v>143</v>
      </c>
      <c r="K208" t="s">
        <v>48</v>
      </c>
      <c r="L208">
        <v>51</v>
      </c>
      <c r="M208" t="s">
        <v>67</v>
      </c>
      <c r="N208" t="s">
        <v>208</v>
      </c>
      <c r="O208" t="s">
        <v>209</v>
      </c>
      <c r="P208" t="s">
        <v>123</v>
      </c>
      <c r="Q208" t="s">
        <v>89</v>
      </c>
      <c r="R208">
        <v>22</v>
      </c>
      <c r="S208">
        <v>15</v>
      </c>
      <c r="T208">
        <v>800</v>
      </c>
      <c r="U208" t="s">
        <v>39</v>
      </c>
      <c r="V208" t="s">
        <v>134</v>
      </c>
      <c r="X208" t="s">
        <v>71</v>
      </c>
      <c r="Y208" t="s">
        <v>67</v>
      </c>
      <c r="Z208" t="str">
        <f>_xlfn.XLOOKUP(Appointment_Transactions[[#This Row],[Doctor_ID]],Doctor_Master[Doctor_ID],Doctor_Master[Doctor_Name],,0)</f>
        <v>Dr. Balaji V</v>
      </c>
    </row>
    <row r="209" spans="1:26" x14ac:dyDescent="0.3">
      <c r="A209" t="s">
        <v>538</v>
      </c>
      <c r="B209" s="1">
        <v>45679</v>
      </c>
      <c r="C209" s="2">
        <v>0.67708333333333337</v>
      </c>
      <c r="D209" t="s">
        <v>109</v>
      </c>
      <c r="E209" t="s">
        <v>27</v>
      </c>
      <c r="F209" t="s">
        <v>43</v>
      </c>
      <c r="G209" t="s">
        <v>29</v>
      </c>
      <c r="H209" t="s">
        <v>30</v>
      </c>
      <c r="I209" t="s">
        <v>469</v>
      </c>
      <c r="J209" t="s">
        <v>32</v>
      </c>
      <c r="K209" t="s">
        <v>48</v>
      </c>
      <c r="L209">
        <v>68</v>
      </c>
      <c r="M209" t="s">
        <v>131</v>
      </c>
      <c r="N209" t="s">
        <v>283</v>
      </c>
      <c r="O209" t="s">
        <v>284</v>
      </c>
      <c r="P209" t="s">
        <v>37</v>
      </c>
      <c r="Q209" t="s">
        <v>38</v>
      </c>
      <c r="R209">
        <v>40</v>
      </c>
      <c r="S209">
        <v>15</v>
      </c>
      <c r="T209">
        <v>600</v>
      </c>
      <c r="U209" t="s">
        <v>71</v>
      </c>
      <c r="V209" t="s">
        <v>100</v>
      </c>
      <c r="W209">
        <v>4</v>
      </c>
      <c r="X209" t="s">
        <v>71</v>
      </c>
      <c r="Y209" t="s">
        <v>131</v>
      </c>
      <c r="Z209" t="str">
        <f>_xlfn.XLOOKUP(Appointment_Transactions[[#This Row],[Doctor_ID]],Doctor_Master[Doctor_ID],Doctor_Master[Doctor_Name],,0)</f>
        <v>Dr. Saranya S</v>
      </c>
    </row>
    <row r="210" spans="1:26" x14ac:dyDescent="0.3">
      <c r="A210" t="s">
        <v>539</v>
      </c>
      <c r="B210" s="1">
        <v>45797</v>
      </c>
      <c r="C210" s="2">
        <v>0.5625</v>
      </c>
      <c r="D210" t="s">
        <v>136</v>
      </c>
      <c r="E210" t="s">
        <v>42</v>
      </c>
      <c r="F210" t="s">
        <v>82</v>
      </c>
      <c r="G210" t="s">
        <v>74</v>
      </c>
      <c r="H210" t="s">
        <v>75</v>
      </c>
      <c r="I210" t="s">
        <v>540</v>
      </c>
      <c r="J210" t="s">
        <v>66</v>
      </c>
      <c r="K210" t="s">
        <v>48</v>
      </c>
      <c r="L210">
        <v>44</v>
      </c>
      <c r="M210" t="s">
        <v>131</v>
      </c>
      <c r="N210" t="s">
        <v>283</v>
      </c>
      <c r="O210" t="s">
        <v>284</v>
      </c>
      <c r="P210" t="s">
        <v>52</v>
      </c>
      <c r="Q210" t="s">
        <v>38</v>
      </c>
      <c r="R210">
        <v>32</v>
      </c>
      <c r="S210">
        <v>15</v>
      </c>
      <c r="T210">
        <v>600</v>
      </c>
      <c r="U210" t="s">
        <v>39</v>
      </c>
      <c r="V210" t="s">
        <v>134</v>
      </c>
      <c r="W210">
        <v>4</v>
      </c>
      <c r="X210" t="s">
        <v>39</v>
      </c>
      <c r="Y210" t="s">
        <v>131</v>
      </c>
      <c r="Z210" t="str">
        <f>_xlfn.XLOOKUP(Appointment_Transactions[[#This Row],[Doctor_ID]],Doctor_Master[Doctor_ID],Doctor_Master[Doctor_Name],,0)</f>
        <v>Dr. Saranya S</v>
      </c>
    </row>
    <row r="211" spans="1:26" x14ac:dyDescent="0.3">
      <c r="A211" t="s">
        <v>541</v>
      </c>
      <c r="B211" s="1">
        <v>45759</v>
      </c>
      <c r="C211" s="2">
        <v>0.80208333333333337</v>
      </c>
      <c r="D211" t="s">
        <v>41</v>
      </c>
      <c r="E211" t="s">
        <v>42</v>
      </c>
      <c r="F211" t="s">
        <v>110</v>
      </c>
      <c r="G211" t="s">
        <v>117</v>
      </c>
      <c r="H211" t="s">
        <v>118</v>
      </c>
      <c r="I211" t="s">
        <v>542</v>
      </c>
      <c r="J211" t="s">
        <v>112</v>
      </c>
      <c r="K211" t="s">
        <v>33</v>
      </c>
      <c r="L211">
        <v>43</v>
      </c>
      <c r="M211" t="s">
        <v>92</v>
      </c>
      <c r="N211" t="s">
        <v>215</v>
      </c>
      <c r="O211" t="s">
        <v>216</v>
      </c>
      <c r="P211" t="s">
        <v>37</v>
      </c>
      <c r="Q211" t="s">
        <v>89</v>
      </c>
      <c r="R211">
        <v>54</v>
      </c>
      <c r="S211">
        <v>25</v>
      </c>
      <c r="T211">
        <v>1200</v>
      </c>
      <c r="U211" t="s">
        <v>39</v>
      </c>
      <c r="V211" t="s">
        <v>134</v>
      </c>
      <c r="X211" t="s">
        <v>39</v>
      </c>
      <c r="Y211" t="s">
        <v>92</v>
      </c>
      <c r="Z211" t="str">
        <f>_xlfn.XLOOKUP(Appointment_Transactions[[#This Row],[Doctor_ID]],Doctor_Master[Doctor_ID],Doctor_Master[Doctor_Name],,0)</f>
        <v>Dr. Vignesh M</v>
      </c>
    </row>
    <row r="212" spans="1:26" x14ac:dyDescent="0.3">
      <c r="A212" t="s">
        <v>543</v>
      </c>
      <c r="B212" s="1">
        <v>45821</v>
      </c>
      <c r="C212" s="2">
        <v>0.8125</v>
      </c>
      <c r="D212" t="s">
        <v>81</v>
      </c>
      <c r="E212" t="s">
        <v>42</v>
      </c>
      <c r="F212" t="s">
        <v>28</v>
      </c>
      <c r="G212" t="s">
        <v>29</v>
      </c>
      <c r="H212" t="s">
        <v>30</v>
      </c>
      <c r="I212" t="s">
        <v>544</v>
      </c>
      <c r="J212" t="s">
        <v>58</v>
      </c>
      <c r="K212" t="s">
        <v>33</v>
      </c>
      <c r="L212">
        <v>24</v>
      </c>
      <c r="M212" t="s">
        <v>183</v>
      </c>
      <c r="N212" t="s">
        <v>233</v>
      </c>
      <c r="O212" t="s">
        <v>234</v>
      </c>
      <c r="P212" t="s">
        <v>123</v>
      </c>
      <c r="Q212" t="s">
        <v>89</v>
      </c>
      <c r="R212">
        <v>26</v>
      </c>
      <c r="S212">
        <v>15</v>
      </c>
      <c r="T212">
        <v>650</v>
      </c>
      <c r="U212" t="s">
        <v>71</v>
      </c>
      <c r="V212" t="s">
        <v>20</v>
      </c>
      <c r="X212" t="s">
        <v>39</v>
      </c>
      <c r="Y212" t="s">
        <v>183</v>
      </c>
      <c r="Z212" t="str">
        <f>_xlfn.XLOOKUP(Appointment_Transactions[[#This Row],[Doctor_ID]],Doctor_Master[Doctor_ID],Doctor_Master[Doctor_Name],,0)</f>
        <v>Dr. Jennifer A</v>
      </c>
    </row>
    <row r="213" spans="1:26" x14ac:dyDescent="0.3">
      <c r="A213" t="s">
        <v>545</v>
      </c>
      <c r="B213" s="1">
        <v>45836</v>
      </c>
      <c r="C213" s="2">
        <v>0.58333333333333337</v>
      </c>
      <c r="D213" t="s">
        <v>81</v>
      </c>
      <c r="E213" t="s">
        <v>42</v>
      </c>
      <c r="F213" t="s">
        <v>110</v>
      </c>
      <c r="G213" t="s">
        <v>29</v>
      </c>
      <c r="H213" t="s">
        <v>30</v>
      </c>
      <c r="I213" t="s">
        <v>438</v>
      </c>
      <c r="J213" t="s">
        <v>126</v>
      </c>
      <c r="K213" t="s">
        <v>33</v>
      </c>
      <c r="L213">
        <v>30</v>
      </c>
      <c r="M213" t="s">
        <v>120</v>
      </c>
      <c r="N213" t="s">
        <v>193</v>
      </c>
      <c r="O213" t="s">
        <v>194</v>
      </c>
      <c r="P213" t="s">
        <v>123</v>
      </c>
      <c r="Q213" t="s">
        <v>38</v>
      </c>
      <c r="R213">
        <v>22</v>
      </c>
      <c r="S213">
        <v>15</v>
      </c>
      <c r="T213">
        <v>900</v>
      </c>
      <c r="U213" t="s">
        <v>71</v>
      </c>
      <c r="V213" t="s">
        <v>134</v>
      </c>
      <c r="W213">
        <v>3</v>
      </c>
      <c r="X213" t="s">
        <v>39</v>
      </c>
      <c r="Y213" t="s">
        <v>120</v>
      </c>
      <c r="Z213" t="str">
        <f>_xlfn.XLOOKUP(Appointment_Transactions[[#This Row],[Doctor_ID]],Doctor_Master[Doctor_ID],Doctor_Master[Doctor_Name],,0)</f>
        <v>Dr. Mohan V</v>
      </c>
    </row>
    <row r="214" spans="1:26" x14ac:dyDescent="0.3">
      <c r="A214" t="s">
        <v>546</v>
      </c>
      <c r="B214" s="1">
        <v>45810</v>
      </c>
      <c r="C214" s="2">
        <v>0.52083333333333337</v>
      </c>
      <c r="D214" t="s">
        <v>81</v>
      </c>
      <c r="E214" t="s">
        <v>42</v>
      </c>
      <c r="F214" t="s">
        <v>155</v>
      </c>
      <c r="G214" t="s">
        <v>63</v>
      </c>
      <c r="H214" t="s">
        <v>64</v>
      </c>
      <c r="I214" t="s">
        <v>547</v>
      </c>
      <c r="J214" t="s">
        <v>86</v>
      </c>
      <c r="K214" t="s">
        <v>33</v>
      </c>
      <c r="L214">
        <v>8</v>
      </c>
      <c r="M214" t="s">
        <v>120</v>
      </c>
      <c r="N214" t="s">
        <v>121</v>
      </c>
      <c r="O214" t="s">
        <v>122</v>
      </c>
      <c r="P214" t="s">
        <v>37</v>
      </c>
      <c r="Q214" t="s">
        <v>38</v>
      </c>
      <c r="R214">
        <v>26</v>
      </c>
      <c r="S214">
        <v>15</v>
      </c>
      <c r="T214">
        <v>900</v>
      </c>
      <c r="U214" t="s">
        <v>39</v>
      </c>
      <c r="V214" t="s">
        <v>134</v>
      </c>
      <c r="W214">
        <v>3</v>
      </c>
      <c r="X214" t="s">
        <v>71</v>
      </c>
      <c r="Y214" t="s">
        <v>120</v>
      </c>
      <c r="Z214" t="str">
        <f>_xlfn.XLOOKUP(Appointment_Transactions[[#This Row],[Doctor_ID]],Doctor_Master[Doctor_ID],Doctor_Master[Doctor_Name],,0)</f>
        <v>Dr. Siva Kumar</v>
      </c>
    </row>
    <row r="215" spans="1:26" x14ac:dyDescent="0.3">
      <c r="A215" t="s">
        <v>548</v>
      </c>
      <c r="B215" s="1">
        <v>45799</v>
      </c>
      <c r="C215" s="2">
        <v>0.86458333333333337</v>
      </c>
      <c r="D215" t="s">
        <v>136</v>
      </c>
      <c r="E215" t="s">
        <v>42</v>
      </c>
      <c r="F215" t="s">
        <v>102</v>
      </c>
      <c r="G215" t="s">
        <v>55</v>
      </c>
      <c r="H215" t="s">
        <v>56</v>
      </c>
      <c r="I215" t="s">
        <v>287</v>
      </c>
      <c r="J215" t="s">
        <v>97</v>
      </c>
      <c r="K215" t="s">
        <v>48</v>
      </c>
      <c r="L215">
        <v>58</v>
      </c>
      <c r="M215" t="s">
        <v>183</v>
      </c>
      <c r="N215" t="s">
        <v>330</v>
      </c>
      <c r="O215" t="s">
        <v>331</v>
      </c>
      <c r="P215" t="s">
        <v>52</v>
      </c>
      <c r="Q215" t="s">
        <v>203</v>
      </c>
      <c r="R215">
        <v>48</v>
      </c>
      <c r="S215">
        <v>15</v>
      </c>
      <c r="T215">
        <v>650</v>
      </c>
      <c r="U215" t="s">
        <v>71</v>
      </c>
      <c r="V215" t="s">
        <v>100</v>
      </c>
      <c r="X215" t="s">
        <v>71</v>
      </c>
      <c r="Y215" t="s">
        <v>183</v>
      </c>
      <c r="Z215" t="str">
        <f>_xlfn.XLOOKUP(Appointment_Transactions[[#This Row],[Doctor_ID]],Doctor_Master[Doctor_ID],Doctor_Master[Doctor_Name],,0)</f>
        <v>Dr. Ajith K</v>
      </c>
    </row>
    <row r="216" spans="1:26" x14ac:dyDescent="0.3">
      <c r="A216" t="s">
        <v>549</v>
      </c>
      <c r="B216" s="1">
        <v>45708</v>
      </c>
      <c r="C216" s="2">
        <v>0.51041666666666663</v>
      </c>
      <c r="D216" t="s">
        <v>26</v>
      </c>
      <c r="E216" t="s">
        <v>27</v>
      </c>
      <c r="F216" t="s">
        <v>102</v>
      </c>
      <c r="G216" t="s">
        <v>29</v>
      </c>
      <c r="H216" t="s">
        <v>30</v>
      </c>
      <c r="I216" t="s">
        <v>550</v>
      </c>
      <c r="J216" t="s">
        <v>66</v>
      </c>
      <c r="K216" t="s">
        <v>48</v>
      </c>
      <c r="L216">
        <v>11</v>
      </c>
      <c r="M216" t="s">
        <v>113</v>
      </c>
      <c r="N216" t="s">
        <v>157</v>
      </c>
      <c r="O216" t="s">
        <v>158</v>
      </c>
      <c r="P216" t="s">
        <v>52</v>
      </c>
      <c r="Q216" t="s">
        <v>38</v>
      </c>
      <c r="R216">
        <v>6</v>
      </c>
      <c r="S216">
        <v>15</v>
      </c>
      <c r="T216">
        <v>700</v>
      </c>
      <c r="U216" t="s">
        <v>39</v>
      </c>
      <c r="V216" t="s">
        <v>134</v>
      </c>
      <c r="W216">
        <v>4</v>
      </c>
      <c r="X216" t="s">
        <v>71</v>
      </c>
      <c r="Y216" t="s">
        <v>113</v>
      </c>
      <c r="Z216" t="str">
        <f>_xlfn.XLOOKUP(Appointment_Transactions[[#This Row],[Doctor_ID]],Doctor_Master[Doctor_ID],Doctor_Master[Doctor_Name],,0)</f>
        <v>Dr. Mahesh R</v>
      </c>
    </row>
    <row r="217" spans="1:26" x14ac:dyDescent="0.3">
      <c r="A217" t="s">
        <v>551</v>
      </c>
      <c r="B217" s="1">
        <v>45836</v>
      </c>
      <c r="C217" s="2">
        <v>0.86458333333333337</v>
      </c>
      <c r="D217" t="s">
        <v>81</v>
      </c>
      <c r="E217" t="s">
        <v>42</v>
      </c>
      <c r="F217" t="s">
        <v>110</v>
      </c>
      <c r="G217" t="s">
        <v>83</v>
      </c>
      <c r="H217" t="s">
        <v>84</v>
      </c>
      <c r="I217" t="s">
        <v>552</v>
      </c>
      <c r="J217" t="s">
        <v>138</v>
      </c>
      <c r="K217" t="s">
        <v>48</v>
      </c>
      <c r="L217">
        <v>67</v>
      </c>
      <c r="M217" t="s">
        <v>131</v>
      </c>
      <c r="N217" t="s">
        <v>144</v>
      </c>
      <c r="O217" t="s">
        <v>145</v>
      </c>
      <c r="P217" t="s">
        <v>123</v>
      </c>
      <c r="Q217" t="s">
        <v>203</v>
      </c>
      <c r="R217">
        <v>27</v>
      </c>
      <c r="S217">
        <v>15</v>
      </c>
      <c r="T217">
        <v>600</v>
      </c>
      <c r="U217" t="s">
        <v>39</v>
      </c>
      <c r="V217" t="s">
        <v>134</v>
      </c>
      <c r="X217" t="s">
        <v>71</v>
      </c>
      <c r="Y217" t="s">
        <v>131</v>
      </c>
      <c r="Z217" t="str">
        <f>_xlfn.XLOOKUP(Appointment_Transactions[[#This Row],[Doctor_ID]],Doctor_Master[Doctor_ID],Doctor_Master[Doctor_Name],,0)</f>
        <v>Dr. Meena S</v>
      </c>
    </row>
    <row r="218" spans="1:26" x14ac:dyDescent="0.3">
      <c r="A218" t="s">
        <v>553</v>
      </c>
      <c r="B218" s="1">
        <v>45758</v>
      </c>
      <c r="C218" s="2">
        <v>0.47916666666666669</v>
      </c>
      <c r="D218" t="s">
        <v>41</v>
      </c>
      <c r="E218" t="s">
        <v>42</v>
      </c>
      <c r="F218" t="s">
        <v>28</v>
      </c>
      <c r="G218" t="s">
        <v>117</v>
      </c>
      <c r="H218" t="s">
        <v>118</v>
      </c>
      <c r="I218" t="s">
        <v>554</v>
      </c>
      <c r="J218" t="s">
        <v>86</v>
      </c>
      <c r="K218" t="s">
        <v>33</v>
      </c>
      <c r="L218">
        <v>20</v>
      </c>
      <c r="M218" t="s">
        <v>49</v>
      </c>
      <c r="N218" t="s">
        <v>106</v>
      </c>
      <c r="O218" t="s">
        <v>107</v>
      </c>
      <c r="P218" t="s">
        <v>52</v>
      </c>
      <c r="Q218" t="s">
        <v>89</v>
      </c>
      <c r="R218">
        <v>29</v>
      </c>
      <c r="S218">
        <v>20</v>
      </c>
      <c r="T218">
        <v>1000</v>
      </c>
      <c r="U218" t="s">
        <v>71</v>
      </c>
      <c r="V218" t="s">
        <v>134</v>
      </c>
      <c r="X218" t="s">
        <v>71</v>
      </c>
      <c r="Y218" t="s">
        <v>49</v>
      </c>
      <c r="Z218" t="str">
        <f>_xlfn.XLOOKUP(Appointment_Transactions[[#This Row],[Doctor_ID]],Doctor_Master[Doctor_ID],Doctor_Master[Doctor_Name],,0)</f>
        <v>Dr. Kavitha M</v>
      </c>
    </row>
    <row r="219" spans="1:26" x14ac:dyDescent="0.3">
      <c r="A219" t="s">
        <v>555</v>
      </c>
      <c r="B219" s="1">
        <v>45810</v>
      </c>
      <c r="C219" s="2">
        <v>0.51041666666666663</v>
      </c>
      <c r="D219" t="s">
        <v>81</v>
      </c>
      <c r="E219" t="s">
        <v>42</v>
      </c>
      <c r="F219" t="s">
        <v>155</v>
      </c>
      <c r="G219" t="s">
        <v>117</v>
      </c>
      <c r="H219" t="s">
        <v>118</v>
      </c>
      <c r="I219" t="s">
        <v>556</v>
      </c>
      <c r="J219" t="s">
        <v>97</v>
      </c>
      <c r="K219" t="s">
        <v>33</v>
      </c>
      <c r="L219">
        <v>66</v>
      </c>
      <c r="M219" t="s">
        <v>59</v>
      </c>
      <c r="N219" t="s">
        <v>308</v>
      </c>
      <c r="O219" t="s">
        <v>309</v>
      </c>
      <c r="P219" t="s">
        <v>123</v>
      </c>
      <c r="Q219" t="s">
        <v>203</v>
      </c>
      <c r="R219">
        <v>12</v>
      </c>
      <c r="S219">
        <v>15</v>
      </c>
      <c r="T219">
        <v>500</v>
      </c>
      <c r="U219" t="s">
        <v>39</v>
      </c>
      <c r="V219" t="s">
        <v>70</v>
      </c>
      <c r="X219" t="s">
        <v>71</v>
      </c>
      <c r="Y219" t="s">
        <v>59</v>
      </c>
      <c r="Z219" t="str">
        <f>_xlfn.XLOOKUP(Appointment_Transactions[[#This Row],[Doctor_ID]],Doctor_Master[Doctor_ID],Doctor_Master[Doctor_Name],,0)</f>
        <v>Dr. Karthik Raj</v>
      </c>
    </row>
    <row r="220" spans="1:26" x14ac:dyDescent="0.3">
      <c r="A220" t="s">
        <v>557</v>
      </c>
      <c r="B220" s="1">
        <v>45717</v>
      </c>
      <c r="C220" s="2">
        <v>0.75</v>
      </c>
      <c r="D220" t="s">
        <v>73</v>
      </c>
      <c r="E220" t="s">
        <v>27</v>
      </c>
      <c r="F220" t="s">
        <v>110</v>
      </c>
      <c r="G220" t="s">
        <v>74</v>
      </c>
      <c r="H220" t="s">
        <v>75</v>
      </c>
      <c r="I220" t="s">
        <v>160</v>
      </c>
      <c r="J220" t="s">
        <v>47</v>
      </c>
      <c r="K220" t="s">
        <v>33</v>
      </c>
      <c r="L220">
        <v>56</v>
      </c>
      <c r="M220" t="s">
        <v>120</v>
      </c>
      <c r="N220" t="s">
        <v>121</v>
      </c>
      <c r="O220" t="s">
        <v>122</v>
      </c>
      <c r="P220" t="s">
        <v>37</v>
      </c>
      <c r="Q220" t="s">
        <v>203</v>
      </c>
      <c r="R220">
        <v>8</v>
      </c>
      <c r="S220">
        <v>15</v>
      </c>
      <c r="T220">
        <v>900</v>
      </c>
      <c r="U220" t="s">
        <v>39</v>
      </c>
      <c r="V220" t="s">
        <v>100</v>
      </c>
      <c r="X220" t="s">
        <v>71</v>
      </c>
      <c r="Y220" t="s">
        <v>120</v>
      </c>
      <c r="Z220" t="str">
        <f>_xlfn.XLOOKUP(Appointment_Transactions[[#This Row],[Doctor_ID]],Doctor_Master[Doctor_ID],Doctor_Master[Doctor_Name],,0)</f>
        <v>Dr. Siva Kumar</v>
      </c>
    </row>
    <row r="221" spans="1:26" x14ac:dyDescent="0.3">
      <c r="A221" t="s">
        <v>558</v>
      </c>
      <c r="B221" s="1">
        <v>45766</v>
      </c>
      <c r="C221" s="2">
        <v>0.44791666666666669</v>
      </c>
      <c r="D221" t="s">
        <v>41</v>
      </c>
      <c r="E221" t="s">
        <v>42</v>
      </c>
      <c r="F221" t="s">
        <v>110</v>
      </c>
      <c r="G221" t="s">
        <v>83</v>
      </c>
      <c r="H221" t="s">
        <v>84</v>
      </c>
      <c r="I221" t="s">
        <v>559</v>
      </c>
      <c r="J221" t="s">
        <v>112</v>
      </c>
      <c r="K221" t="s">
        <v>48</v>
      </c>
      <c r="L221">
        <v>10</v>
      </c>
      <c r="M221" t="s">
        <v>183</v>
      </c>
      <c r="N221" t="s">
        <v>233</v>
      </c>
      <c r="O221" t="s">
        <v>234</v>
      </c>
      <c r="P221" t="s">
        <v>123</v>
      </c>
      <c r="Q221" t="s">
        <v>38</v>
      </c>
      <c r="R221">
        <v>8</v>
      </c>
      <c r="S221">
        <v>15</v>
      </c>
      <c r="T221">
        <v>650</v>
      </c>
      <c r="U221" t="s">
        <v>39</v>
      </c>
      <c r="V221" t="s">
        <v>134</v>
      </c>
      <c r="W221">
        <v>5</v>
      </c>
      <c r="X221" t="s">
        <v>71</v>
      </c>
      <c r="Y221" t="s">
        <v>183</v>
      </c>
      <c r="Z221" t="str">
        <f>_xlfn.XLOOKUP(Appointment_Transactions[[#This Row],[Doctor_ID]],Doctor_Master[Doctor_ID],Doctor_Master[Doctor_Name],,0)</f>
        <v>Dr. Jennifer A</v>
      </c>
    </row>
    <row r="222" spans="1:26" x14ac:dyDescent="0.3">
      <c r="A222" t="s">
        <v>560</v>
      </c>
      <c r="B222" s="1">
        <v>45751</v>
      </c>
      <c r="C222" s="2">
        <v>0.79166666666666663</v>
      </c>
      <c r="D222" t="s">
        <v>41</v>
      </c>
      <c r="E222" t="s">
        <v>42</v>
      </c>
      <c r="F222" t="s">
        <v>28</v>
      </c>
      <c r="G222" t="s">
        <v>63</v>
      </c>
      <c r="H222" t="s">
        <v>64</v>
      </c>
      <c r="I222" t="s">
        <v>561</v>
      </c>
      <c r="J222" t="s">
        <v>112</v>
      </c>
      <c r="K222" t="s">
        <v>48</v>
      </c>
      <c r="L222">
        <v>4</v>
      </c>
      <c r="M222" t="s">
        <v>67</v>
      </c>
      <c r="N222" t="s">
        <v>163</v>
      </c>
      <c r="O222" t="s">
        <v>164</v>
      </c>
      <c r="P222" t="s">
        <v>37</v>
      </c>
      <c r="Q222" t="s">
        <v>203</v>
      </c>
      <c r="R222">
        <v>16</v>
      </c>
      <c r="S222">
        <v>15</v>
      </c>
      <c r="T222">
        <v>800</v>
      </c>
      <c r="U222" t="s">
        <v>39</v>
      </c>
      <c r="V222" t="s">
        <v>134</v>
      </c>
      <c r="X222" t="s">
        <v>39</v>
      </c>
      <c r="Y222" t="s">
        <v>67</v>
      </c>
      <c r="Z222" t="str">
        <f>_xlfn.XLOOKUP(Appointment_Transactions[[#This Row],[Doctor_ID]],Doctor_Master[Doctor_ID],Doctor_Master[Doctor_Name],,0)</f>
        <v>Dr. Ashwin D</v>
      </c>
    </row>
    <row r="223" spans="1:26" x14ac:dyDescent="0.3">
      <c r="A223" t="s">
        <v>562</v>
      </c>
      <c r="B223" s="1">
        <v>45791</v>
      </c>
      <c r="C223" s="2">
        <v>0.42708333333333331</v>
      </c>
      <c r="D223" t="s">
        <v>136</v>
      </c>
      <c r="E223" t="s">
        <v>42</v>
      </c>
      <c r="F223" t="s">
        <v>43</v>
      </c>
      <c r="G223" t="s">
        <v>55</v>
      </c>
      <c r="H223" t="s">
        <v>56</v>
      </c>
      <c r="I223" t="s">
        <v>225</v>
      </c>
      <c r="J223" t="s">
        <v>138</v>
      </c>
      <c r="K223" t="s">
        <v>33</v>
      </c>
      <c r="L223">
        <v>4</v>
      </c>
      <c r="M223" t="s">
        <v>131</v>
      </c>
      <c r="N223" t="s">
        <v>283</v>
      </c>
      <c r="O223" t="s">
        <v>284</v>
      </c>
      <c r="P223" t="s">
        <v>52</v>
      </c>
      <c r="Q223" t="s">
        <v>38</v>
      </c>
      <c r="R223">
        <v>29</v>
      </c>
      <c r="S223">
        <v>15</v>
      </c>
      <c r="T223">
        <v>600</v>
      </c>
      <c r="U223" t="s">
        <v>39</v>
      </c>
      <c r="V223" t="s">
        <v>134</v>
      </c>
      <c r="W223">
        <v>4</v>
      </c>
      <c r="X223" t="s">
        <v>71</v>
      </c>
      <c r="Y223" t="s">
        <v>131</v>
      </c>
      <c r="Z223" t="str">
        <f>_xlfn.XLOOKUP(Appointment_Transactions[[#This Row],[Doctor_ID]],Doctor_Master[Doctor_ID],Doctor_Master[Doctor_Name],,0)</f>
        <v>Dr. Saranya S</v>
      </c>
    </row>
    <row r="224" spans="1:26" x14ac:dyDescent="0.3">
      <c r="A224" t="s">
        <v>563</v>
      </c>
      <c r="B224" s="1">
        <v>45742</v>
      </c>
      <c r="C224" s="2">
        <v>0.44791666666666669</v>
      </c>
      <c r="D224" t="s">
        <v>73</v>
      </c>
      <c r="E224" t="s">
        <v>27</v>
      </c>
      <c r="F224" t="s">
        <v>43</v>
      </c>
      <c r="G224" t="s">
        <v>83</v>
      </c>
      <c r="H224" t="s">
        <v>84</v>
      </c>
      <c r="I224" t="s">
        <v>564</v>
      </c>
      <c r="J224" t="s">
        <v>66</v>
      </c>
      <c r="K224" t="s">
        <v>33</v>
      </c>
      <c r="L224">
        <v>66</v>
      </c>
      <c r="M224" t="s">
        <v>120</v>
      </c>
      <c r="N224" t="s">
        <v>193</v>
      </c>
      <c r="O224" t="s">
        <v>194</v>
      </c>
      <c r="P224" t="s">
        <v>52</v>
      </c>
      <c r="Q224" t="s">
        <v>38</v>
      </c>
      <c r="R224">
        <v>42</v>
      </c>
      <c r="S224">
        <v>15</v>
      </c>
      <c r="T224">
        <v>900</v>
      </c>
      <c r="U224" t="s">
        <v>71</v>
      </c>
      <c r="V224" t="s">
        <v>100</v>
      </c>
      <c r="W224">
        <v>4</v>
      </c>
      <c r="X224" t="s">
        <v>39</v>
      </c>
      <c r="Y224" t="s">
        <v>120</v>
      </c>
      <c r="Z224" t="str">
        <f>_xlfn.XLOOKUP(Appointment_Transactions[[#This Row],[Doctor_ID]],Doctor_Master[Doctor_ID],Doctor_Master[Doctor_Name],,0)</f>
        <v>Dr. Mohan V</v>
      </c>
    </row>
    <row r="225" spans="1:26" x14ac:dyDescent="0.3">
      <c r="A225" t="s">
        <v>565</v>
      </c>
      <c r="B225" s="1">
        <v>45697</v>
      </c>
      <c r="C225" s="2">
        <v>0.375</v>
      </c>
      <c r="D225" t="s">
        <v>26</v>
      </c>
      <c r="E225" t="s">
        <v>27</v>
      </c>
      <c r="F225" t="s">
        <v>54</v>
      </c>
      <c r="G225" t="s">
        <v>29</v>
      </c>
      <c r="H225" t="s">
        <v>30</v>
      </c>
      <c r="I225" t="s">
        <v>370</v>
      </c>
      <c r="J225" t="s">
        <v>143</v>
      </c>
      <c r="K225" t="s">
        <v>33</v>
      </c>
      <c r="L225">
        <v>51</v>
      </c>
      <c r="M225" t="s">
        <v>77</v>
      </c>
      <c r="N225" t="s">
        <v>78</v>
      </c>
      <c r="O225" t="s">
        <v>79</v>
      </c>
      <c r="P225" t="s">
        <v>52</v>
      </c>
      <c r="Q225" t="s">
        <v>203</v>
      </c>
      <c r="R225">
        <v>35</v>
      </c>
      <c r="S225">
        <v>30</v>
      </c>
      <c r="T225">
        <v>1300</v>
      </c>
      <c r="U225" t="s">
        <v>71</v>
      </c>
      <c r="V225" t="s">
        <v>100</v>
      </c>
      <c r="X225" t="s">
        <v>39</v>
      </c>
      <c r="Y225" t="s">
        <v>77</v>
      </c>
      <c r="Z225" t="str">
        <f>_xlfn.XLOOKUP(Appointment_Transactions[[#This Row],[Doctor_ID]],Doctor_Master[Doctor_ID],Doctor_Master[Doctor_Name],,0)</f>
        <v>Dr. Bharathi K</v>
      </c>
    </row>
    <row r="226" spans="1:26" x14ac:dyDescent="0.3">
      <c r="A226" t="s">
        <v>566</v>
      </c>
      <c r="B226" s="1">
        <v>45669</v>
      </c>
      <c r="C226" s="2">
        <v>0.5625</v>
      </c>
      <c r="D226" t="s">
        <v>109</v>
      </c>
      <c r="E226" t="s">
        <v>27</v>
      </c>
      <c r="F226" t="s">
        <v>54</v>
      </c>
      <c r="G226" t="s">
        <v>117</v>
      </c>
      <c r="H226" t="s">
        <v>118</v>
      </c>
      <c r="I226" t="s">
        <v>567</v>
      </c>
      <c r="J226" t="s">
        <v>47</v>
      </c>
      <c r="K226" t="s">
        <v>33</v>
      </c>
      <c r="L226">
        <v>49</v>
      </c>
      <c r="M226" t="s">
        <v>49</v>
      </c>
      <c r="N226" t="s">
        <v>50</v>
      </c>
      <c r="O226" t="s">
        <v>51</v>
      </c>
      <c r="P226" t="s">
        <v>123</v>
      </c>
      <c r="Q226" t="s">
        <v>38</v>
      </c>
      <c r="R226">
        <v>33</v>
      </c>
      <c r="S226">
        <v>20</v>
      </c>
      <c r="T226">
        <v>1000</v>
      </c>
      <c r="U226" t="s">
        <v>39</v>
      </c>
      <c r="V226" t="s">
        <v>100</v>
      </c>
      <c r="X226" t="s">
        <v>39</v>
      </c>
      <c r="Y226" t="s">
        <v>49</v>
      </c>
      <c r="Z226" t="str">
        <f>_xlfn.XLOOKUP(Appointment_Transactions[[#This Row],[Doctor_ID]],Doctor_Master[Doctor_ID],Doctor_Master[Doctor_Name],,0)</f>
        <v>Dr. Priya Nair</v>
      </c>
    </row>
    <row r="227" spans="1:26" x14ac:dyDescent="0.3">
      <c r="A227" t="s">
        <v>568</v>
      </c>
      <c r="B227" s="1">
        <v>45767</v>
      </c>
      <c r="C227" s="2">
        <v>0.42708333333333331</v>
      </c>
      <c r="D227" t="s">
        <v>41</v>
      </c>
      <c r="E227" t="s">
        <v>42</v>
      </c>
      <c r="F227" t="s">
        <v>54</v>
      </c>
      <c r="G227" t="s">
        <v>83</v>
      </c>
      <c r="H227" t="s">
        <v>84</v>
      </c>
      <c r="I227" t="s">
        <v>372</v>
      </c>
      <c r="J227" t="s">
        <v>138</v>
      </c>
      <c r="K227" t="s">
        <v>33</v>
      </c>
      <c r="L227">
        <v>85</v>
      </c>
      <c r="M227" t="s">
        <v>67</v>
      </c>
      <c r="N227" t="s">
        <v>419</v>
      </c>
      <c r="O227" t="s">
        <v>420</v>
      </c>
      <c r="P227" t="s">
        <v>52</v>
      </c>
      <c r="Q227" t="s">
        <v>38</v>
      </c>
      <c r="R227">
        <v>26</v>
      </c>
      <c r="S227">
        <v>15</v>
      </c>
      <c r="T227">
        <v>800</v>
      </c>
      <c r="U227" t="s">
        <v>39</v>
      </c>
      <c r="V227" t="s">
        <v>134</v>
      </c>
      <c r="W227">
        <v>4</v>
      </c>
      <c r="X227" t="s">
        <v>39</v>
      </c>
      <c r="Y227" t="s">
        <v>67</v>
      </c>
      <c r="Z227" t="str">
        <f>_xlfn.XLOOKUP(Appointment_Transactions[[#This Row],[Doctor_ID]],Doctor_Master[Doctor_ID],Doctor_Master[Doctor_Name],,0)</f>
        <v>Dr. Rekha N</v>
      </c>
    </row>
    <row r="228" spans="1:26" x14ac:dyDescent="0.3">
      <c r="A228" t="s">
        <v>569</v>
      </c>
      <c r="B228" s="1">
        <v>45762</v>
      </c>
      <c r="C228" s="2">
        <v>0.67708333333333337</v>
      </c>
      <c r="D228" t="s">
        <v>41</v>
      </c>
      <c r="E228" t="s">
        <v>42</v>
      </c>
      <c r="F228" t="s">
        <v>82</v>
      </c>
      <c r="G228" t="s">
        <v>117</v>
      </c>
      <c r="H228" t="s">
        <v>118</v>
      </c>
      <c r="I228" t="s">
        <v>570</v>
      </c>
      <c r="J228" t="s">
        <v>138</v>
      </c>
      <c r="K228" t="s">
        <v>48</v>
      </c>
      <c r="L228">
        <v>80</v>
      </c>
      <c r="M228" t="s">
        <v>49</v>
      </c>
      <c r="N228" t="s">
        <v>106</v>
      </c>
      <c r="O228" t="s">
        <v>107</v>
      </c>
      <c r="P228" t="s">
        <v>37</v>
      </c>
      <c r="Q228" t="s">
        <v>203</v>
      </c>
      <c r="R228">
        <v>5</v>
      </c>
      <c r="S228">
        <v>20</v>
      </c>
      <c r="T228">
        <v>1000</v>
      </c>
      <c r="U228" t="s">
        <v>39</v>
      </c>
      <c r="V228" t="s">
        <v>134</v>
      </c>
      <c r="X228" t="s">
        <v>71</v>
      </c>
      <c r="Y228" t="s">
        <v>49</v>
      </c>
      <c r="Z228" t="str">
        <f>_xlfn.XLOOKUP(Appointment_Transactions[[#This Row],[Doctor_ID]],Doctor_Master[Doctor_ID],Doctor_Master[Doctor_Name],,0)</f>
        <v>Dr. Kavitha M</v>
      </c>
    </row>
    <row r="229" spans="1:26" x14ac:dyDescent="0.3">
      <c r="A229" t="s">
        <v>571</v>
      </c>
      <c r="B229" s="1">
        <v>45672</v>
      </c>
      <c r="C229" s="2">
        <v>0.76041666666666663</v>
      </c>
      <c r="D229" t="s">
        <v>109</v>
      </c>
      <c r="E229" t="s">
        <v>27</v>
      </c>
      <c r="F229" t="s">
        <v>43</v>
      </c>
      <c r="G229" t="s">
        <v>83</v>
      </c>
      <c r="H229" t="s">
        <v>84</v>
      </c>
      <c r="I229" t="s">
        <v>424</v>
      </c>
      <c r="J229" t="s">
        <v>126</v>
      </c>
      <c r="K229" t="s">
        <v>33</v>
      </c>
      <c r="L229">
        <v>63</v>
      </c>
      <c r="M229" t="s">
        <v>113</v>
      </c>
      <c r="N229" t="s">
        <v>157</v>
      </c>
      <c r="O229" t="s">
        <v>158</v>
      </c>
      <c r="P229" t="s">
        <v>123</v>
      </c>
      <c r="Q229" t="s">
        <v>89</v>
      </c>
      <c r="R229">
        <v>32</v>
      </c>
      <c r="S229">
        <v>15</v>
      </c>
      <c r="T229">
        <v>700</v>
      </c>
      <c r="U229" t="s">
        <v>39</v>
      </c>
      <c r="V229" t="s">
        <v>134</v>
      </c>
      <c r="X229" t="s">
        <v>71</v>
      </c>
      <c r="Y229" t="s">
        <v>113</v>
      </c>
      <c r="Z229" t="str">
        <f>_xlfn.XLOOKUP(Appointment_Transactions[[#This Row],[Doctor_ID]],Doctor_Master[Doctor_ID],Doctor_Master[Doctor_Name],,0)</f>
        <v>Dr. Mahesh R</v>
      </c>
    </row>
    <row r="230" spans="1:26" x14ac:dyDescent="0.3">
      <c r="A230" t="s">
        <v>572</v>
      </c>
      <c r="B230" s="1">
        <v>45695</v>
      </c>
      <c r="C230" s="2">
        <v>0.85416666666666663</v>
      </c>
      <c r="D230" t="s">
        <v>26</v>
      </c>
      <c r="E230" t="s">
        <v>27</v>
      </c>
      <c r="F230" t="s">
        <v>28</v>
      </c>
      <c r="G230" t="s">
        <v>44</v>
      </c>
      <c r="H230" t="s">
        <v>45</v>
      </c>
      <c r="I230" t="s">
        <v>182</v>
      </c>
      <c r="J230" t="s">
        <v>138</v>
      </c>
      <c r="K230" t="s">
        <v>48</v>
      </c>
      <c r="L230">
        <v>40</v>
      </c>
      <c r="M230" t="s">
        <v>67</v>
      </c>
      <c r="N230" t="s">
        <v>68</v>
      </c>
      <c r="O230" t="s">
        <v>69</v>
      </c>
      <c r="P230" t="s">
        <v>123</v>
      </c>
      <c r="Q230" t="s">
        <v>89</v>
      </c>
      <c r="R230">
        <v>16</v>
      </c>
      <c r="S230">
        <v>15</v>
      </c>
      <c r="T230">
        <v>800</v>
      </c>
      <c r="U230" t="s">
        <v>39</v>
      </c>
      <c r="V230" t="s">
        <v>134</v>
      </c>
      <c r="X230" t="s">
        <v>39</v>
      </c>
      <c r="Y230" t="s">
        <v>67</v>
      </c>
      <c r="Z230" t="str">
        <f>_xlfn.XLOOKUP(Appointment_Transactions[[#This Row],[Doctor_ID]],Doctor_Master[Doctor_ID],Doctor_Master[Doctor_Name],,0)</f>
        <v>Dr. Nisha T</v>
      </c>
    </row>
    <row r="231" spans="1:26" x14ac:dyDescent="0.3">
      <c r="A231" t="s">
        <v>573</v>
      </c>
      <c r="B231" s="1">
        <v>45803</v>
      </c>
      <c r="C231" s="2">
        <v>0.45833333333333331</v>
      </c>
      <c r="D231" t="s">
        <v>136</v>
      </c>
      <c r="E231" t="s">
        <v>42</v>
      </c>
      <c r="F231" t="s">
        <v>155</v>
      </c>
      <c r="G231" t="s">
        <v>29</v>
      </c>
      <c r="H231" t="s">
        <v>30</v>
      </c>
      <c r="I231" t="s">
        <v>574</v>
      </c>
      <c r="J231" t="s">
        <v>126</v>
      </c>
      <c r="K231" t="s">
        <v>48</v>
      </c>
      <c r="L231">
        <v>48</v>
      </c>
      <c r="M231" t="s">
        <v>67</v>
      </c>
      <c r="N231" t="s">
        <v>163</v>
      </c>
      <c r="O231" t="s">
        <v>164</v>
      </c>
      <c r="P231" t="s">
        <v>52</v>
      </c>
      <c r="Q231" t="s">
        <v>38</v>
      </c>
      <c r="R231">
        <v>27</v>
      </c>
      <c r="S231">
        <v>15</v>
      </c>
      <c r="T231">
        <v>800</v>
      </c>
      <c r="U231" t="s">
        <v>39</v>
      </c>
      <c r="V231" t="s">
        <v>134</v>
      </c>
      <c r="W231">
        <v>4</v>
      </c>
      <c r="X231" t="s">
        <v>71</v>
      </c>
      <c r="Y231" t="s">
        <v>67</v>
      </c>
      <c r="Z231" t="str">
        <f>_xlfn.XLOOKUP(Appointment_Transactions[[#This Row],[Doctor_ID]],Doctor_Master[Doctor_ID],Doctor_Master[Doctor_Name],,0)</f>
        <v>Dr. Ashwin D</v>
      </c>
    </row>
    <row r="232" spans="1:26" x14ac:dyDescent="0.3">
      <c r="A232" t="s">
        <v>575</v>
      </c>
      <c r="B232" s="1">
        <v>45669</v>
      </c>
      <c r="C232" s="2">
        <v>0.61458333333333337</v>
      </c>
      <c r="D232" t="s">
        <v>109</v>
      </c>
      <c r="E232" t="s">
        <v>27</v>
      </c>
      <c r="F232" t="s">
        <v>54</v>
      </c>
      <c r="G232" t="s">
        <v>29</v>
      </c>
      <c r="H232" t="s">
        <v>30</v>
      </c>
      <c r="I232" t="s">
        <v>338</v>
      </c>
      <c r="J232" t="s">
        <v>66</v>
      </c>
      <c r="K232" t="s">
        <v>33</v>
      </c>
      <c r="L232">
        <v>41</v>
      </c>
      <c r="M232" t="s">
        <v>34</v>
      </c>
      <c r="N232" t="s">
        <v>35</v>
      </c>
      <c r="O232" t="s">
        <v>36</v>
      </c>
      <c r="P232" t="s">
        <v>123</v>
      </c>
      <c r="Q232" t="s">
        <v>89</v>
      </c>
      <c r="R232">
        <v>8</v>
      </c>
      <c r="S232">
        <v>15</v>
      </c>
      <c r="T232">
        <v>700</v>
      </c>
      <c r="U232" t="s">
        <v>71</v>
      </c>
      <c r="V232" t="s">
        <v>20</v>
      </c>
      <c r="X232" t="s">
        <v>39</v>
      </c>
      <c r="Y232" t="s">
        <v>34</v>
      </c>
      <c r="Z232" t="str">
        <f>_xlfn.XLOOKUP(Appointment_Transactions[[#This Row],[Doctor_ID]],Doctor_Master[Doctor_ID],Doctor_Master[Doctor_Name],,0)</f>
        <v>Dr. Keerthana L</v>
      </c>
    </row>
    <row r="233" spans="1:26" x14ac:dyDescent="0.3">
      <c r="A233" t="s">
        <v>576</v>
      </c>
      <c r="B233" s="1">
        <v>45806</v>
      </c>
      <c r="C233" s="2">
        <v>0.60416666666666663</v>
      </c>
      <c r="D233" t="s">
        <v>136</v>
      </c>
      <c r="E233" t="s">
        <v>42</v>
      </c>
      <c r="F233" t="s">
        <v>102</v>
      </c>
      <c r="G233" t="s">
        <v>103</v>
      </c>
      <c r="H233" t="s">
        <v>104</v>
      </c>
      <c r="I233" t="s">
        <v>577</v>
      </c>
      <c r="J233" t="s">
        <v>112</v>
      </c>
      <c r="K233" t="s">
        <v>48</v>
      </c>
      <c r="L233">
        <v>85</v>
      </c>
      <c r="M233" t="s">
        <v>67</v>
      </c>
      <c r="N233" t="s">
        <v>68</v>
      </c>
      <c r="O233" t="s">
        <v>69</v>
      </c>
      <c r="P233" t="s">
        <v>123</v>
      </c>
      <c r="Q233" t="s">
        <v>89</v>
      </c>
      <c r="R233">
        <v>24</v>
      </c>
      <c r="S233">
        <v>15</v>
      </c>
      <c r="T233">
        <v>800</v>
      </c>
      <c r="U233" t="s">
        <v>39</v>
      </c>
      <c r="V233" t="s">
        <v>134</v>
      </c>
      <c r="X233" t="s">
        <v>39</v>
      </c>
      <c r="Y233" t="s">
        <v>67</v>
      </c>
      <c r="Z233" t="str">
        <f>_xlfn.XLOOKUP(Appointment_Transactions[[#This Row],[Doctor_ID]],Doctor_Master[Doctor_ID],Doctor_Master[Doctor_Name],,0)</f>
        <v>Dr. Nisha T</v>
      </c>
    </row>
    <row r="234" spans="1:26" x14ac:dyDescent="0.3">
      <c r="A234" t="s">
        <v>578</v>
      </c>
      <c r="B234" s="1">
        <v>45661</v>
      </c>
      <c r="C234" s="2">
        <v>0.34375</v>
      </c>
      <c r="D234" t="s">
        <v>109</v>
      </c>
      <c r="E234" t="s">
        <v>27</v>
      </c>
      <c r="F234" t="s">
        <v>110</v>
      </c>
      <c r="G234" t="s">
        <v>63</v>
      </c>
      <c r="H234" t="s">
        <v>64</v>
      </c>
      <c r="I234" t="s">
        <v>579</v>
      </c>
      <c r="J234" t="s">
        <v>47</v>
      </c>
      <c r="K234" t="s">
        <v>48</v>
      </c>
      <c r="L234">
        <v>40</v>
      </c>
      <c r="M234" t="s">
        <v>67</v>
      </c>
      <c r="N234" t="s">
        <v>163</v>
      </c>
      <c r="O234" t="s">
        <v>164</v>
      </c>
      <c r="P234" t="s">
        <v>37</v>
      </c>
      <c r="Q234" t="s">
        <v>89</v>
      </c>
      <c r="R234">
        <v>39</v>
      </c>
      <c r="S234">
        <v>15</v>
      </c>
      <c r="T234">
        <v>800</v>
      </c>
      <c r="U234" t="s">
        <v>71</v>
      </c>
      <c r="V234" t="s">
        <v>134</v>
      </c>
      <c r="X234" t="s">
        <v>71</v>
      </c>
      <c r="Y234" t="s">
        <v>67</v>
      </c>
      <c r="Z234" t="str">
        <f>_xlfn.XLOOKUP(Appointment_Transactions[[#This Row],[Doctor_ID]],Doctor_Master[Doctor_ID],Doctor_Master[Doctor_Name],,0)</f>
        <v>Dr. Ashwin D</v>
      </c>
    </row>
    <row r="235" spans="1:26" x14ac:dyDescent="0.3">
      <c r="A235" t="s">
        <v>580</v>
      </c>
      <c r="B235" s="1">
        <v>45725</v>
      </c>
      <c r="C235" s="2">
        <v>0.79166666666666663</v>
      </c>
      <c r="D235" t="s">
        <v>73</v>
      </c>
      <c r="E235" t="s">
        <v>27</v>
      </c>
      <c r="F235" t="s">
        <v>54</v>
      </c>
      <c r="G235" t="s">
        <v>29</v>
      </c>
      <c r="H235" t="s">
        <v>30</v>
      </c>
      <c r="I235" t="s">
        <v>205</v>
      </c>
      <c r="J235" t="s">
        <v>112</v>
      </c>
      <c r="K235" t="s">
        <v>33</v>
      </c>
      <c r="L235">
        <v>67</v>
      </c>
      <c r="M235" t="s">
        <v>92</v>
      </c>
      <c r="N235" t="s">
        <v>335</v>
      </c>
      <c r="O235" t="s">
        <v>336</v>
      </c>
      <c r="P235" t="s">
        <v>123</v>
      </c>
      <c r="Q235" t="s">
        <v>203</v>
      </c>
      <c r="R235">
        <v>44</v>
      </c>
      <c r="S235">
        <v>25</v>
      </c>
      <c r="T235">
        <v>1200</v>
      </c>
      <c r="U235" t="s">
        <v>71</v>
      </c>
      <c r="V235" t="s">
        <v>134</v>
      </c>
      <c r="X235" t="s">
        <v>71</v>
      </c>
      <c r="Y235" t="s">
        <v>92</v>
      </c>
      <c r="Z235" t="str">
        <f>_xlfn.XLOOKUP(Appointment_Transactions[[#This Row],[Doctor_ID]],Doctor_Master[Doctor_ID],Doctor_Master[Doctor_Name],,0)</f>
        <v>Dr. Senthil M</v>
      </c>
    </row>
    <row r="236" spans="1:26" x14ac:dyDescent="0.3">
      <c r="A236" t="s">
        <v>581</v>
      </c>
      <c r="B236" s="1">
        <v>45739</v>
      </c>
      <c r="C236" s="2">
        <v>0.47916666666666669</v>
      </c>
      <c r="D236" t="s">
        <v>73</v>
      </c>
      <c r="E236" t="s">
        <v>27</v>
      </c>
      <c r="F236" t="s">
        <v>54</v>
      </c>
      <c r="G236" t="s">
        <v>103</v>
      </c>
      <c r="H236" t="s">
        <v>104</v>
      </c>
      <c r="I236" t="s">
        <v>490</v>
      </c>
      <c r="J236" t="s">
        <v>66</v>
      </c>
      <c r="K236" t="s">
        <v>33</v>
      </c>
      <c r="L236">
        <v>62</v>
      </c>
      <c r="M236" t="s">
        <v>131</v>
      </c>
      <c r="N236" t="s">
        <v>132</v>
      </c>
      <c r="O236" t="s">
        <v>133</v>
      </c>
      <c r="P236" t="s">
        <v>37</v>
      </c>
      <c r="Q236" t="s">
        <v>38</v>
      </c>
      <c r="R236">
        <v>23</v>
      </c>
      <c r="S236">
        <v>15</v>
      </c>
      <c r="T236">
        <v>600</v>
      </c>
      <c r="U236" t="s">
        <v>39</v>
      </c>
      <c r="V236" t="s">
        <v>134</v>
      </c>
      <c r="W236">
        <v>4</v>
      </c>
      <c r="X236" t="s">
        <v>71</v>
      </c>
      <c r="Y236" t="s">
        <v>131</v>
      </c>
      <c r="Z236" t="str">
        <f>_xlfn.XLOOKUP(Appointment_Transactions[[#This Row],[Doctor_ID]],Doctor_Master[Doctor_ID],Doctor_Master[Doctor_Name],,0)</f>
        <v>Dr. Abinaya K</v>
      </c>
    </row>
    <row r="237" spans="1:26" x14ac:dyDescent="0.3">
      <c r="A237" t="s">
        <v>582</v>
      </c>
      <c r="B237" s="1">
        <v>45757</v>
      </c>
      <c r="C237" s="2">
        <v>0.54166666666666663</v>
      </c>
      <c r="D237" t="s">
        <v>41</v>
      </c>
      <c r="E237" t="s">
        <v>42</v>
      </c>
      <c r="F237" t="s">
        <v>102</v>
      </c>
      <c r="G237" t="s">
        <v>55</v>
      </c>
      <c r="H237" t="s">
        <v>56</v>
      </c>
      <c r="I237" t="s">
        <v>583</v>
      </c>
      <c r="J237" t="s">
        <v>86</v>
      </c>
      <c r="K237" t="s">
        <v>48</v>
      </c>
      <c r="L237">
        <v>85</v>
      </c>
      <c r="M237" t="s">
        <v>34</v>
      </c>
      <c r="N237" t="s">
        <v>270</v>
      </c>
      <c r="O237" t="s">
        <v>271</v>
      </c>
      <c r="P237" t="s">
        <v>123</v>
      </c>
      <c r="Q237" t="s">
        <v>38</v>
      </c>
      <c r="R237">
        <v>27</v>
      </c>
      <c r="S237">
        <v>15</v>
      </c>
      <c r="T237">
        <v>700</v>
      </c>
      <c r="U237" t="s">
        <v>39</v>
      </c>
      <c r="V237" t="s">
        <v>100</v>
      </c>
      <c r="W237">
        <v>3</v>
      </c>
      <c r="X237" t="s">
        <v>39</v>
      </c>
      <c r="Y237" t="s">
        <v>34</v>
      </c>
      <c r="Z237" t="str">
        <f>_xlfn.XLOOKUP(Appointment_Transactions[[#This Row],[Doctor_ID]],Doctor_Master[Doctor_ID],Doctor_Master[Doctor_Name],,0)</f>
        <v>Dr. Manoj T</v>
      </c>
    </row>
    <row r="238" spans="1:26" x14ac:dyDescent="0.3">
      <c r="A238" t="s">
        <v>584</v>
      </c>
      <c r="B238" s="1">
        <v>45725</v>
      </c>
      <c r="C238" s="2">
        <v>0.69791666666666663</v>
      </c>
      <c r="D238" t="s">
        <v>73</v>
      </c>
      <c r="E238" t="s">
        <v>27</v>
      </c>
      <c r="F238" t="s">
        <v>54</v>
      </c>
      <c r="G238" t="s">
        <v>44</v>
      </c>
      <c r="H238" t="s">
        <v>45</v>
      </c>
      <c r="I238" t="s">
        <v>365</v>
      </c>
      <c r="J238" t="s">
        <v>66</v>
      </c>
      <c r="K238" t="s">
        <v>48</v>
      </c>
      <c r="L238">
        <v>71</v>
      </c>
      <c r="M238" t="s">
        <v>77</v>
      </c>
      <c r="N238" t="s">
        <v>197</v>
      </c>
      <c r="O238" t="s">
        <v>198</v>
      </c>
      <c r="P238" t="s">
        <v>123</v>
      </c>
      <c r="Q238" t="s">
        <v>38</v>
      </c>
      <c r="R238">
        <v>15</v>
      </c>
      <c r="S238">
        <v>30</v>
      </c>
      <c r="T238">
        <v>1300</v>
      </c>
      <c r="U238" t="s">
        <v>71</v>
      </c>
      <c r="V238" t="s">
        <v>134</v>
      </c>
      <c r="W238">
        <v>4</v>
      </c>
      <c r="X238" t="s">
        <v>71</v>
      </c>
      <c r="Y238" t="s">
        <v>77</v>
      </c>
      <c r="Z238" t="str">
        <f>_xlfn.XLOOKUP(Appointment_Transactions[[#This Row],[Doctor_ID]],Doctor_Master[Doctor_ID],Doctor_Master[Doctor_Name],,0)</f>
        <v>Dr. Dinesh P</v>
      </c>
    </row>
    <row r="239" spans="1:26" x14ac:dyDescent="0.3">
      <c r="A239" t="s">
        <v>585</v>
      </c>
      <c r="B239" s="1">
        <v>45734</v>
      </c>
      <c r="C239" s="2">
        <v>0.79166666666666663</v>
      </c>
      <c r="D239" t="s">
        <v>73</v>
      </c>
      <c r="E239" t="s">
        <v>27</v>
      </c>
      <c r="F239" t="s">
        <v>82</v>
      </c>
      <c r="G239" t="s">
        <v>55</v>
      </c>
      <c r="H239" t="s">
        <v>56</v>
      </c>
      <c r="I239" t="s">
        <v>586</v>
      </c>
      <c r="J239" t="s">
        <v>138</v>
      </c>
      <c r="K239" t="s">
        <v>48</v>
      </c>
      <c r="L239">
        <v>59</v>
      </c>
      <c r="M239" t="s">
        <v>59</v>
      </c>
      <c r="N239" t="s">
        <v>98</v>
      </c>
      <c r="O239" t="s">
        <v>99</v>
      </c>
      <c r="P239" t="s">
        <v>52</v>
      </c>
      <c r="Q239" t="s">
        <v>89</v>
      </c>
      <c r="R239">
        <v>46</v>
      </c>
      <c r="S239">
        <v>15</v>
      </c>
      <c r="T239">
        <v>500</v>
      </c>
      <c r="U239" t="s">
        <v>71</v>
      </c>
      <c r="V239" t="s">
        <v>20</v>
      </c>
      <c r="X239" t="s">
        <v>39</v>
      </c>
      <c r="Y239" t="s">
        <v>59</v>
      </c>
      <c r="Z239" t="str">
        <f>_xlfn.XLOOKUP(Appointment_Transactions[[#This Row],[Doctor_ID]],Doctor_Master[Doctor_ID],Doctor_Master[Doctor_Name],,0)</f>
        <v>Dr. Vivek S</v>
      </c>
    </row>
    <row r="240" spans="1:26" x14ac:dyDescent="0.3">
      <c r="A240" t="s">
        <v>587</v>
      </c>
      <c r="B240" s="1">
        <v>45709</v>
      </c>
      <c r="C240" s="2">
        <v>0.39583333333333331</v>
      </c>
      <c r="D240" t="s">
        <v>26</v>
      </c>
      <c r="E240" t="s">
        <v>27</v>
      </c>
      <c r="F240" t="s">
        <v>28</v>
      </c>
      <c r="G240" t="s">
        <v>83</v>
      </c>
      <c r="H240" t="s">
        <v>84</v>
      </c>
      <c r="I240" t="s">
        <v>162</v>
      </c>
      <c r="J240" t="s">
        <v>112</v>
      </c>
      <c r="K240" t="s">
        <v>33</v>
      </c>
      <c r="L240">
        <v>67</v>
      </c>
      <c r="M240" t="s">
        <v>131</v>
      </c>
      <c r="N240" t="s">
        <v>132</v>
      </c>
      <c r="O240" t="s">
        <v>133</v>
      </c>
      <c r="P240" t="s">
        <v>52</v>
      </c>
      <c r="Q240" t="s">
        <v>38</v>
      </c>
      <c r="R240">
        <v>6</v>
      </c>
      <c r="S240">
        <v>15</v>
      </c>
      <c r="T240">
        <v>600</v>
      </c>
      <c r="U240" t="s">
        <v>39</v>
      </c>
      <c r="V240" t="s">
        <v>70</v>
      </c>
      <c r="W240">
        <v>5</v>
      </c>
      <c r="X240" t="s">
        <v>71</v>
      </c>
      <c r="Y240" t="s">
        <v>131</v>
      </c>
      <c r="Z240" t="str">
        <f>_xlfn.XLOOKUP(Appointment_Transactions[[#This Row],[Doctor_ID]],Doctor_Master[Doctor_ID],Doctor_Master[Doctor_Name],,0)</f>
        <v>Dr. Abinaya K</v>
      </c>
    </row>
    <row r="241" spans="1:26" x14ac:dyDescent="0.3">
      <c r="A241" t="s">
        <v>588</v>
      </c>
      <c r="B241" s="1">
        <v>45804</v>
      </c>
      <c r="C241" s="2">
        <v>0.52083333333333337</v>
      </c>
      <c r="D241" t="s">
        <v>136</v>
      </c>
      <c r="E241" t="s">
        <v>42</v>
      </c>
      <c r="F241" t="s">
        <v>82</v>
      </c>
      <c r="G241" t="s">
        <v>83</v>
      </c>
      <c r="H241" t="s">
        <v>84</v>
      </c>
      <c r="I241" t="s">
        <v>589</v>
      </c>
      <c r="J241" t="s">
        <v>112</v>
      </c>
      <c r="K241" t="s">
        <v>48</v>
      </c>
      <c r="L241">
        <v>66</v>
      </c>
      <c r="M241" t="s">
        <v>120</v>
      </c>
      <c r="N241" t="s">
        <v>193</v>
      </c>
      <c r="O241" t="s">
        <v>194</v>
      </c>
      <c r="P241" t="s">
        <v>123</v>
      </c>
      <c r="Q241" t="s">
        <v>203</v>
      </c>
      <c r="R241">
        <v>29</v>
      </c>
      <c r="S241">
        <v>15</v>
      </c>
      <c r="T241">
        <v>900</v>
      </c>
      <c r="U241" t="s">
        <v>39</v>
      </c>
      <c r="V241" t="s">
        <v>134</v>
      </c>
      <c r="X241" t="s">
        <v>39</v>
      </c>
      <c r="Y241" t="s">
        <v>120</v>
      </c>
      <c r="Z241" t="str">
        <f>_xlfn.XLOOKUP(Appointment_Transactions[[#This Row],[Doctor_ID]],Doctor_Master[Doctor_ID],Doctor_Master[Doctor_Name],,0)</f>
        <v>Dr. Mohan V</v>
      </c>
    </row>
    <row r="242" spans="1:26" x14ac:dyDescent="0.3">
      <c r="A242" t="s">
        <v>590</v>
      </c>
      <c r="B242" s="1">
        <v>45767</v>
      </c>
      <c r="C242" s="2">
        <v>0.375</v>
      </c>
      <c r="D242" t="s">
        <v>41</v>
      </c>
      <c r="E242" t="s">
        <v>42</v>
      </c>
      <c r="F242" t="s">
        <v>54</v>
      </c>
      <c r="G242" t="s">
        <v>83</v>
      </c>
      <c r="H242" t="s">
        <v>84</v>
      </c>
      <c r="I242" t="s">
        <v>591</v>
      </c>
      <c r="J242" t="s">
        <v>126</v>
      </c>
      <c r="K242" t="s">
        <v>33</v>
      </c>
      <c r="L242">
        <v>1</v>
      </c>
      <c r="M242" t="s">
        <v>77</v>
      </c>
      <c r="N242" t="s">
        <v>466</v>
      </c>
      <c r="O242" t="s">
        <v>467</v>
      </c>
      <c r="P242" t="s">
        <v>52</v>
      </c>
      <c r="Q242" t="s">
        <v>89</v>
      </c>
      <c r="R242">
        <v>24</v>
      </c>
      <c r="S242">
        <v>30</v>
      </c>
      <c r="T242">
        <v>1300</v>
      </c>
      <c r="U242" t="s">
        <v>71</v>
      </c>
      <c r="V242" t="s">
        <v>20</v>
      </c>
      <c r="X242" t="s">
        <v>71</v>
      </c>
      <c r="Y242" t="s">
        <v>77</v>
      </c>
      <c r="Z242" t="str">
        <f>_xlfn.XLOOKUP(Appointment_Transactions[[#This Row],[Doctor_ID]],Doctor_Master[Doctor_ID],Doctor_Master[Doctor_Name],,0)</f>
        <v>Dr. Hari Prasad</v>
      </c>
    </row>
    <row r="243" spans="1:26" x14ac:dyDescent="0.3">
      <c r="A243" t="s">
        <v>592</v>
      </c>
      <c r="B243" s="1">
        <v>45661</v>
      </c>
      <c r="C243" s="2">
        <v>0.36458333333333331</v>
      </c>
      <c r="D243" t="s">
        <v>109</v>
      </c>
      <c r="E243" t="s">
        <v>27</v>
      </c>
      <c r="F243" t="s">
        <v>110</v>
      </c>
      <c r="G243" t="s">
        <v>29</v>
      </c>
      <c r="H243" t="s">
        <v>30</v>
      </c>
      <c r="I243" t="s">
        <v>511</v>
      </c>
      <c r="J243" t="s">
        <v>86</v>
      </c>
      <c r="K243" t="s">
        <v>48</v>
      </c>
      <c r="L243">
        <v>40</v>
      </c>
      <c r="M243" t="s">
        <v>131</v>
      </c>
      <c r="N243" t="s">
        <v>222</v>
      </c>
      <c r="O243" t="s">
        <v>223</v>
      </c>
      <c r="P243" t="s">
        <v>52</v>
      </c>
      <c r="Q243" t="s">
        <v>203</v>
      </c>
      <c r="R243">
        <v>35</v>
      </c>
      <c r="S243">
        <v>15</v>
      </c>
      <c r="T243">
        <v>600</v>
      </c>
      <c r="U243" t="s">
        <v>39</v>
      </c>
      <c r="V243" t="s">
        <v>100</v>
      </c>
      <c r="X243" t="s">
        <v>71</v>
      </c>
      <c r="Y243" t="s">
        <v>131</v>
      </c>
      <c r="Z243" t="str">
        <f>_xlfn.XLOOKUP(Appointment_Transactions[[#This Row],[Doctor_ID]],Doctor_Master[Doctor_ID],Doctor_Master[Doctor_Name],,0)</f>
        <v>Dr. Anand S</v>
      </c>
    </row>
    <row r="244" spans="1:26" x14ac:dyDescent="0.3">
      <c r="A244" t="s">
        <v>593</v>
      </c>
      <c r="B244" s="1">
        <v>45663</v>
      </c>
      <c r="C244" s="2">
        <v>0.78125</v>
      </c>
      <c r="D244" t="s">
        <v>109</v>
      </c>
      <c r="E244" t="s">
        <v>27</v>
      </c>
      <c r="F244" t="s">
        <v>155</v>
      </c>
      <c r="G244" t="s">
        <v>63</v>
      </c>
      <c r="H244" t="s">
        <v>64</v>
      </c>
      <c r="I244" t="s">
        <v>594</v>
      </c>
      <c r="J244" t="s">
        <v>58</v>
      </c>
      <c r="K244" t="s">
        <v>33</v>
      </c>
      <c r="L244">
        <v>45</v>
      </c>
      <c r="M244" t="s">
        <v>92</v>
      </c>
      <c r="N244" t="s">
        <v>256</v>
      </c>
      <c r="O244" t="s">
        <v>257</v>
      </c>
      <c r="P244" t="s">
        <v>37</v>
      </c>
      <c r="Q244" t="s">
        <v>38</v>
      </c>
      <c r="R244">
        <v>64</v>
      </c>
      <c r="S244">
        <v>25</v>
      </c>
      <c r="T244">
        <v>1200</v>
      </c>
      <c r="U244" t="s">
        <v>71</v>
      </c>
      <c r="V244" t="s">
        <v>134</v>
      </c>
      <c r="W244">
        <v>5</v>
      </c>
      <c r="X244" t="s">
        <v>71</v>
      </c>
      <c r="Y244" t="s">
        <v>92</v>
      </c>
      <c r="Z244" t="str">
        <f>_xlfn.XLOOKUP(Appointment_Transactions[[#This Row],[Doctor_ID]],Doctor_Master[Doctor_ID],Doctor_Master[Doctor_Name],,0)</f>
        <v>Dr. Ramesh G</v>
      </c>
    </row>
    <row r="245" spans="1:26" x14ac:dyDescent="0.3">
      <c r="A245" t="s">
        <v>595</v>
      </c>
      <c r="B245" s="1">
        <v>45748</v>
      </c>
      <c r="C245" s="2">
        <v>0.33333333333333331</v>
      </c>
      <c r="D245" t="s">
        <v>41</v>
      </c>
      <c r="E245" t="s">
        <v>42</v>
      </c>
      <c r="F245" t="s">
        <v>82</v>
      </c>
      <c r="G245" t="s">
        <v>44</v>
      </c>
      <c r="H245" t="s">
        <v>45</v>
      </c>
      <c r="I245" t="s">
        <v>363</v>
      </c>
      <c r="J245" t="s">
        <v>126</v>
      </c>
      <c r="K245" t="s">
        <v>33</v>
      </c>
      <c r="L245">
        <v>38</v>
      </c>
      <c r="M245" t="s">
        <v>49</v>
      </c>
      <c r="N245" t="s">
        <v>50</v>
      </c>
      <c r="O245" t="s">
        <v>51</v>
      </c>
      <c r="P245" t="s">
        <v>37</v>
      </c>
      <c r="Q245" t="s">
        <v>38</v>
      </c>
      <c r="R245">
        <v>12</v>
      </c>
      <c r="S245">
        <v>20</v>
      </c>
      <c r="T245">
        <v>1000</v>
      </c>
      <c r="U245" t="s">
        <v>39</v>
      </c>
      <c r="V245" t="s">
        <v>134</v>
      </c>
      <c r="W245">
        <v>3</v>
      </c>
      <c r="X245" t="s">
        <v>39</v>
      </c>
      <c r="Y245" t="s">
        <v>49</v>
      </c>
      <c r="Z245" t="str">
        <f>_xlfn.XLOOKUP(Appointment_Transactions[[#This Row],[Doctor_ID]],Doctor_Master[Doctor_ID],Doctor_Master[Doctor_Name],,0)</f>
        <v>Dr. Priya Nair</v>
      </c>
    </row>
    <row r="246" spans="1:26" x14ac:dyDescent="0.3">
      <c r="A246" t="s">
        <v>596</v>
      </c>
      <c r="B246" s="1">
        <v>45696</v>
      </c>
      <c r="C246" s="2">
        <v>0.76041666666666663</v>
      </c>
      <c r="D246" t="s">
        <v>26</v>
      </c>
      <c r="E246" t="s">
        <v>27</v>
      </c>
      <c r="F246" t="s">
        <v>110</v>
      </c>
      <c r="G246" t="s">
        <v>83</v>
      </c>
      <c r="H246" t="s">
        <v>84</v>
      </c>
      <c r="I246" t="s">
        <v>597</v>
      </c>
      <c r="J246" t="s">
        <v>143</v>
      </c>
      <c r="K246" t="s">
        <v>48</v>
      </c>
      <c r="L246">
        <v>35</v>
      </c>
      <c r="M246" t="s">
        <v>77</v>
      </c>
      <c r="N246" t="s">
        <v>127</v>
      </c>
      <c r="O246" t="s">
        <v>128</v>
      </c>
      <c r="P246" t="s">
        <v>52</v>
      </c>
      <c r="Q246" t="s">
        <v>38</v>
      </c>
      <c r="R246">
        <v>28</v>
      </c>
      <c r="S246">
        <v>30</v>
      </c>
      <c r="T246">
        <v>1300</v>
      </c>
      <c r="U246" t="s">
        <v>71</v>
      </c>
      <c r="V246" t="s">
        <v>134</v>
      </c>
      <c r="X246" t="s">
        <v>39</v>
      </c>
      <c r="Y246" t="s">
        <v>77</v>
      </c>
      <c r="Z246" t="str">
        <f>_xlfn.XLOOKUP(Appointment_Transactions[[#This Row],[Doctor_ID]],Doctor_Master[Doctor_ID],Doctor_Master[Doctor_Name],,0)</f>
        <v>Dr. Vinoth K</v>
      </c>
    </row>
    <row r="247" spans="1:26" x14ac:dyDescent="0.3">
      <c r="A247" t="s">
        <v>598</v>
      </c>
      <c r="B247" s="1">
        <v>45780</v>
      </c>
      <c r="C247" s="2">
        <v>0.5625</v>
      </c>
      <c r="D247" t="s">
        <v>136</v>
      </c>
      <c r="E247" t="s">
        <v>42</v>
      </c>
      <c r="F247" t="s">
        <v>110</v>
      </c>
      <c r="G247" t="s">
        <v>74</v>
      </c>
      <c r="H247" t="s">
        <v>75</v>
      </c>
      <c r="I247" t="s">
        <v>262</v>
      </c>
      <c r="J247" t="s">
        <v>112</v>
      </c>
      <c r="K247" t="s">
        <v>33</v>
      </c>
      <c r="L247">
        <v>5</v>
      </c>
      <c r="M247" t="s">
        <v>183</v>
      </c>
      <c r="N247" t="s">
        <v>184</v>
      </c>
      <c r="O247" t="s">
        <v>185</v>
      </c>
      <c r="P247" t="s">
        <v>52</v>
      </c>
      <c r="Q247" t="s">
        <v>38</v>
      </c>
      <c r="R247">
        <v>35</v>
      </c>
      <c r="S247">
        <v>15</v>
      </c>
      <c r="T247">
        <v>650</v>
      </c>
      <c r="U247" t="s">
        <v>71</v>
      </c>
      <c r="V247" t="s">
        <v>134</v>
      </c>
      <c r="W247">
        <v>3</v>
      </c>
      <c r="X247" t="s">
        <v>39</v>
      </c>
      <c r="Y247" t="s">
        <v>183</v>
      </c>
      <c r="Z247" t="str">
        <f>_xlfn.XLOOKUP(Appointment_Transactions[[#This Row],[Doctor_ID]],Doctor_Master[Doctor_ID],Doctor_Master[Doctor_Name],,0)</f>
        <v>Dr. Lakshmi K</v>
      </c>
    </row>
    <row r="248" spans="1:26" x14ac:dyDescent="0.3">
      <c r="A248" t="s">
        <v>599</v>
      </c>
      <c r="B248" s="1">
        <v>45780</v>
      </c>
      <c r="C248" s="2">
        <v>0.73958333333333337</v>
      </c>
      <c r="D248" t="s">
        <v>136</v>
      </c>
      <c r="E248" t="s">
        <v>42</v>
      </c>
      <c r="F248" t="s">
        <v>110</v>
      </c>
      <c r="G248" t="s">
        <v>55</v>
      </c>
      <c r="H248" t="s">
        <v>56</v>
      </c>
      <c r="I248" t="s">
        <v>600</v>
      </c>
      <c r="J248" t="s">
        <v>32</v>
      </c>
      <c r="K248" t="s">
        <v>48</v>
      </c>
      <c r="L248">
        <v>19</v>
      </c>
      <c r="M248" t="s">
        <v>92</v>
      </c>
      <c r="N248" t="s">
        <v>93</v>
      </c>
      <c r="O248" t="s">
        <v>94</v>
      </c>
      <c r="P248" t="s">
        <v>37</v>
      </c>
      <c r="Q248" t="s">
        <v>38</v>
      </c>
      <c r="R248">
        <v>49</v>
      </c>
      <c r="S248">
        <v>25</v>
      </c>
      <c r="T248">
        <v>1200</v>
      </c>
      <c r="U248" t="s">
        <v>39</v>
      </c>
      <c r="V248" t="s">
        <v>134</v>
      </c>
      <c r="X248" t="s">
        <v>71</v>
      </c>
      <c r="Y248" t="s">
        <v>92</v>
      </c>
      <c r="Z248" t="str">
        <f>_xlfn.XLOOKUP(Appointment_Transactions[[#This Row],[Doctor_ID]],Doctor_Master[Doctor_ID],Doctor_Master[Doctor_Name],,0)</f>
        <v>Dr. Arun Kumar</v>
      </c>
    </row>
    <row r="249" spans="1:26" x14ac:dyDescent="0.3">
      <c r="A249" t="s">
        <v>601</v>
      </c>
      <c r="B249" s="1">
        <v>45661</v>
      </c>
      <c r="C249" s="2">
        <v>0.41666666666666669</v>
      </c>
      <c r="D249" t="s">
        <v>109</v>
      </c>
      <c r="E249" t="s">
        <v>27</v>
      </c>
      <c r="F249" t="s">
        <v>110</v>
      </c>
      <c r="G249" t="s">
        <v>55</v>
      </c>
      <c r="H249" t="s">
        <v>56</v>
      </c>
      <c r="I249" t="s">
        <v>602</v>
      </c>
      <c r="J249" t="s">
        <v>66</v>
      </c>
      <c r="K249" t="s">
        <v>48</v>
      </c>
      <c r="L249">
        <v>36</v>
      </c>
      <c r="M249" t="s">
        <v>34</v>
      </c>
      <c r="N249" t="s">
        <v>148</v>
      </c>
      <c r="O249" t="s">
        <v>149</v>
      </c>
      <c r="P249" t="s">
        <v>123</v>
      </c>
      <c r="Q249" t="s">
        <v>38</v>
      </c>
      <c r="R249">
        <v>30</v>
      </c>
      <c r="S249">
        <v>15</v>
      </c>
      <c r="T249">
        <v>700</v>
      </c>
      <c r="U249" t="s">
        <v>39</v>
      </c>
      <c r="V249" t="s">
        <v>100</v>
      </c>
      <c r="X249" t="s">
        <v>39</v>
      </c>
      <c r="Y249" t="s">
        <v>34</v>
      </c>
      <c r="Z249" t="str">
        <f>_xlfn.XLOOKUP(Appointment_Transactions[[#This Row],[Doctor_ID]],Doctor_Master[Doctor_ID],Doctor_Master[Doctor_Name],,0)</f>
        <v>Dr. Sanjay P</v>
      </c>
    </row>
    <row r="250" spans="1:26" x14ac:dyDescent="0.3">
      <c r="A250" t="s">
        <v>603</v>
      </c>
      <c r="B250" s="1">
        <v>45694</v>
      </c>
      <c r="C250" s="2">
        <v>0.625</v>
      </c>
      <c r="D250" t="s">
        <v>26</v>
      </c>
      <c r="E250" t="s">
        <v>27</v>
      </c>
      <c r="F250" t="s">
        <v>102</v>
      </c>
      <c r="G250" t="s">
        <v>44</v>
      </c>
      <c r="H250" t="s">
        <v>45</v>
      </c>
      <c r="I250" t="s">
        <v>604</v>
      </c>
      <c r="J250" t="s">
        <v>58</v>
      </c>
      <c r="K250" t="s">
        <v>48</v>
      </c>
      <c r="L250">
        <v>26</v>
      </c>
      <c r="M250" t="s">
        <v>34</v>
      </c>
      <c r="N250" t="s">
        <v>270</v>
      </c>
      <c r="O250" t="s">
        <v>271</v>
      </c>
      <c r="P250" t="s">
        <v>123</v>
      </c>
      <c r="Q250" t="s">
        <v>38</v>
      </c>
      <c r="R250">
        <v>23</v>
      </c>
      <c r="S250">
        <v>15</v>
      </c>
      <c r="T250">
        <v>700</v>
      </c>
      <c r="U250" t="s">
        <v>39</v>
      </c>
      <c r="V250" t="s">
        <v>100</v>
      </c>
      <c r="X250" t="s">
        <v>39</v>
      </c>
      <c r="Y250" t="s">
        <v>34</v>
      </c>
      <c r="Z250" t="str">
        <f>_xlfn.XLOOKUP(Appointment_Transactions[[#This Row],[Doctor_ID]],Doctor_Master[Doctor_ID],Doctor_Master[Doctor_Name],,0)</f>
        <v>Dr. Manoj T</v>
      </c>
    </row>
    <row r="251" spans="1:26" x14ac:dyDescent="0.3">
      <c r="A251" t="s">
        <v>605</v>
      </c>
      <c r="B251" s="1">
        <v>45694</v>
      </c>
      <c r="C251" s="2">
        <v>0.375</v>
      </c>
      <c r="D251" t="s">
        <v>26</v>
      </c>
      <c r="E251" t="s">
        <v>27</v>
      </c>
      <c r="F251" t="s">
        <v>102</v>
      </c>
      <c r="G251" t="s">
        <v>55</v>
      </c>
      <c r="H251" t="s">
        <v>56</v>
      </c>
      <c r="I251" t="s">
        <v>606</v>
      </c>
      <c r="J251" t="s">
        <v>58</v>
      </c>
      <c r="K251" t="s">
        <v>48</v>
      </c>
      <c r="L251">
        <v>12</v>
      </c>
      <c r="M251" t="s">
        <v>113</v>
      </c>
      <c r="N251" t="s">
        <v>152</v>
      </c>
      <c r="O251" t="s">
        <v>153</v>
      </c>
      <c r="P251" t="s">
        <v>37</v>
      </c>
      <c r="Q251" t="s">
        <v>203</v>
      </c>
      <c r="R251">
        <v>28</v>
      </c>
      <c r="S251">
        <v>15</v>
      </c>
      <c r="T251">
        <v>700</v>
      </c>
      <c r="U251" t="s">
        <v>39</v>
      </c>
      <c r="V251" t="s">
        <v>134</v>
      </c>
      <c r="X251" t="s">
        <v>39</v>
      </c>
      <c r="Y251" t="s">
        <v>113</v>
      </c>
      <c r="Z251" t="str">
        <f>_xlfn.XLOOKUP(Appointment_Transactions[[#This Row],[Doctor_ID]],Doctor_Master[Doctor_ID],Doctor_Master[Doctor_Name],,0)</f>
        <v>Dr. Harini V</v>
      </c>
    </row>
    <row r="252" spans="1:26" x14ac:dyDescent="0.3">
      <c r="A252" t="s">
        <v>607</v>
      </c>
      <c r="B252" s="1">
        <v>45806</v>
      </c>
      <c r="C252" s="2">
        <v>0.83333333333333337</v>
      </c>
      <c r="D252" t="s">
        <v>136</v>
      </c>
      <c r="E252" t="s">
        <v>42</v>
      </c>
      <c r="F252" t="s">
        <v>102</v>
      </c>
      <c r="G252" t="s">
        <v>55</v>
      </c>
      <c r="H252" t="s">
        <v>56</v>
      </c>
      <c r="I252" t="s">
        <v>608</v>
      </c>
      <c r="J252" t="s">
        <v>58</v>
      </c>
      <c r="K252" t="s">
        <v>33</v>
      </c>
      <c r="L252">
        <v>59</v>
      </c>
      <c r="M252" t="s">
        <v>113</v>
      </c>
      <c r="N252" t="s">
        <v>114</v>
      </c>
      <c r="O252" t="s">
        <v>115</v>
      </c>
      <c r="P252" t="s">
        <v>52</v>
      </c>
      <c r="Q252" t="s">
        <v>203</v>
      </c>
      <c r="R252">
        <v>29</v>
      </c>
      <c r="S252">
        <v>15</v>
      </c>
      <c r="T252">
        <v>700</v>
      </c>
      <c r="U252" t="s">
        <v>39</v>
      </c>
      <c r="V252" t="s">
        <v>70</v>
      </c>
      <c r="X252" t="s">
        <v>71</v>
      </c>
      <c r="Y252" t="s">
        <v>113</v>
      </c>
      <c r="Z252" t="str">
        <f>_xlfn.XLOOKUP(Appointment_Transactions[[#This Row],[Doctor_ID]],Doctor_Master[Doctor_ID],Doctor_Master[Doctor_Name],,0)</f>
        <v>Dr. Divya R</v>
      </c>
    </row>
    <row r="253" spans="1:26" x14ac:dyDescent="0.3">
      <c r="A253" t="s">
        <v>609</v>
      </c>
      <c r="B253" s="1">
        <v>45810</v>
      </c>
      <c r="C253" s="2">
        <v>0.53125</v>
      </c>
      <c r="D253" t="s">
        <v>81</v>
      </c>
      <c r="E253" t="s">
        <v>42</v>
      </c>
      <c r="F253" t="s">
        <v>155</v>
      </c>
      <c r="G253" t="s">
        <v>44</v>
      </c>
      <c r="H253" t="s">
        <v>45</v>
      </c>
      <c r="I253" t="s">
        <v>202</v>
      </c>
      <c r="J253" t="s">
        <v>138</v>
      </c>
      <c r="K253" t="s">
        <v>48</v>
      </c>
      <c r="L253">
        <v>22</v>
      </c>
      <c r="M253" t="s">
        <v>92</v>
      </c>
      <c r="N253" t="s">
        <v>335</v>
      </c>
      <c r="O253" t="s">
        <v>336</v>
      </c>
      <c r="P253" t="s">
        <v>123</v>
      </c>
      <c r="Q253" t="s">
        <v>38</v>
      </c>
      <c r="R253">
        <v>27</v>
      </c>
      <c r="S253">
        <v>25</v>
      </c>
      <c r="T253">
        <v>1200</v>
      </c>
      <c r="U253" t="s">
        <v>39</v>
      </c>
      <c r="V253" t="s">
        <v>100</v>
      </c>
      <c r="X253" t="s">
        <v>71</v>
      </c>
      <c r="Y253" t="s">
        <v>92</v>
      </c>
      <c r="Z253" t="str">
        <f>_xlfn.XLOOKUP(Appointment_Transactions[[#This Row],[Doctor_ID]],Doctor_Master[Doctor_ID],Doctor_Master[Doctor_Name],,0)</f>
        <v>Dr. Senthil M</v>
      </c>
    </row>
    <row r="254" spans="1:26" x14ac:dyDescent="0.3">
      <c r="A254" t="s">
        <v>610</v>
      </c>
      <c r="B254" s="1">
        <v>45716</v>
      </c>
      <c r="C254" s="2">
        <v>0.8125</v>
      </c>
      <c r="D254" t="s">
        <v>26</v>
      </c>
      <c r="E254" t="s">
        <v>27</v>
      </c>
      <c r="F254" t="s">
        <v>28</v>
      </c>
      <c r="G254" t="s">
        <v>29</v>
      </c>
      <c r="H254" t="s">
        <v>30</v>
      </c>
      <c r="I254" t="s">
        <v>611</v>
      </c>
      <c r="J254" t="s">
        <v>47</v>
      </c>
      <c r="K254" t="s">
        <v>33</v>
      </c>
      <c r="L254">
        <v>79</v>
      </c>
      <c r="M254" t="s">
        <v>92</v>
      </c>
      <c r="N254" t="s">
        <v>256</v>
      </c>
      <c r="O254" t="s">
        <v>257</v>
      </c>
      <c r="P254" t="s">
        <v>37</v>
      </c>
      <c r="Q254" t="s">
        <v>89</v>
      </c>
      <c r="R254">
        <v>68</v>
      </c>
      <c r="S254">
        <v>25</v>
      </c>
      <c r="T254">
        <v>1200</v>
      </c>
      <c r="U254" t="s">
        <v>71</v>
      </c>
      <c r="V254" t="s">
        <v>70</v>
      </c>
      <c r="X254" t="s">
        <v>39</v>
      </c>
      <c r="Y254" t="s">
        <v>92</v>
      </c>
      <c r="Z254" t="str">
        <f>_xlfn.XLOOKUP(Appointment_Transactions[[#This Row],[Doctor_ID]],Doctor_Master[Doctor_ID],Doctor_Master[Doctor_Name],,0)</f>
        <v>Dr. Ramesh G</v>
      </c>
    </row>
    <row r="255" spans="1:26" x14ac:dyDescent="0.3">
      <c r="A255" t="s">
        <v>612</v>
      </c>
      <c r="B255" s="1">
        <v>45721</v>
      </c>
      <c r="C255" s="2">
        <v>0.77083333333333337</v>
      </c>
      <c r="D255" t="s">
        <v>73</v>
      </c>
      <c r="E255" t="s">
        <v>27</v>
      </c>
      <c r="F255" t="s">
        <v>43</v>
      </c>
      <c r="G255" t="s">
        <v>55</v>
      </c>
      <c r="H255" t="s">
        <v>56</v>
      </c>
      <c r="I255" t="s">
        <v>96</v>
      </c>
      <c r="J255" t="s">
        <v>58</v>
      </c>
      <c r="K255" t="s">
        <v>48</v>
      </c>
      <c r="L255">
        <v>49</v>
      </c>
      <c r="M255" t="s">
        <v>92</v>
      </c>
      <c r="N255" t="s">
        <v>215</v>
      </c>
      <c r="O255" t="s">
        <v>216</v>
      </c>
      <c r="P255" t="s">
        <v>37</v>
      </c>
      <c r="Q255" t="s">
        <v>38</v>
      </c>
      <c r="R255">
        <v>35</v>
      </c>
      <c r="S255">
        <v>25</v>
      </c>
      <c r="T255">
        <v>1200</v>
      </c>
      <c r="U255" t="s">
        <v>39</v>
      </c>
      <c r="V255" t="s">
        <v>100</v>
      </c>
      <c r="W255">
        <v>4</v>
      </c>
      <c r="X255" t="s">
        <v>39</v>
      </c>
      <c r="Y255" t="s">
        <v>92</v>
      </c>
      <c r="Z255" t="str">
        <f>_xlfn.XLOOKUP(Appointment_Transactions[[#This Row],[Doctor_ID]],Doctor_Master[Doctor_ID],Doctor_Master[Doctor_Name],,0)</f>
        <v>Dr. Vignesh M</v>
      </c>
    </row>
    <row r="256" spans="1:26" x14ac:dyDescent="0.3">
      <c r="A256" t="s">
        <v>613</v>
      </c>
      <c r="B256" s="1">
        <v>45784</v>
      </c>
      <c r="C256" s="2">
        <v>0.79166666666666663</v>
      </c>
      <c r="D256" t="s">
        <v>136</v>
      </c>
      <c r="E256" t="s">
        <v>42</v>
      </c>
      <c r="F256" t="s">
        <v>43</v>
      </c>
      <c r="G256" t="s">
        <v>29</v>
      </c>
      <c r="H256" t="s">
        <v>30</v>
      </c>
      <c r="I256" t="s">
        <v>614</v>
      </c>
      <c r="J256" t="s">
        <v>126</v>
      </c>
      <c r="K256" t="s">
        <v>48</v>
      </c>
      <c r="L256">
        <v>36</v>
      </c>
      <c r="M256" t="s">
        <v>183</v>
      </c>
      <c r="N256" t="s">
        <v>240</v>
      </c>
      <c r="O256" t="s">
        <v>241</v>
      </c>
      <c r="P256" t="s">
        <v>52</v>
      </c>
      <c r="Q256" t="s">
        <v>38</v>
      </c>
      <c r="R256">
        <v>40</v>
      </c>
      <c r="S256">
        <v>15</v>
      </c>
      <c r="T256">
        <v>650</v>
      </c>
      <c r="U256" t="s">
        <v>71</v>
      </c>
      <c r="V256" t="s">
        <v>70</v>
      </c>
      <c r="W256">
        <v>4</v>
      </c>
      <c r="X256" t="s">
        <v>39</v>
      </c>
      <c r="Y256" t="s">
        <v>183</v>
      </c>
      <c r="Z256" t="str">
        <f>_xlfn.XLOOKUP(Appointment_Transactions[[#This Row],[Doctor_ID]],Doctor_Master[Doctor_ID],Doctor_Master[Doctor_Name],,0)</f>
        <v>Dr. Naveen C</v>
      </c>
    </row>
    <row r="257" spans="1:26" x14ac:dyDescent="0.3">
      <c r="A257" t="s">
        <v>615</v>
      </c>
      <c r="B257" s="1">
        <v>45770</v>
      </c>
      <c r="C257" s="2">
        <v>0.46875</v>
      </c>
      <c r="D257" t="s">
        <v>41</v>
      </c>
      <c r="E257" t="s">
        <v>42</v>
      </c>
      <c r="F257" t="s">
        <v>43</v>
      </c>
      <c r="G257" t="s">
        <v>55</v>
      </c>
      <c r="H257" t="s">
        <v>56</v>
      </c>
      <c r="I257" t="s">
        <v>280</v>
      </c>
      <c r="J257" t="s">
        <v>126</v>
      </c>
      <c r="K257" t="s">
        <v>48</v>
      </c>
      <c r="L257">
        <v>49</v>
      </c>
      <c r="M257" t="s">
        <v>183</v>
      </c>
      <c r="N257" t="s">
        <v>233</v>
      </c>
      <c r="O257" t="s">
        <v>234</v>
      </c>
      <c r="P257" t="s">
        <v>123</v>
      </c>
      <c r="Q257" t="s">
        <v>38</v>
      </c>
      <c r="R257">
        <v>26</v>
      </c>
      <c r="S257">
        <v>15</v>
      </c>
      <c r="T257">
        <v>650</v>
      </c>
      <c r="U257" t="s">
        <v>71</v>
      </c>
      <c r="V257" t="s">
        <v>70</v>
      </c>
      <c r="W257">
        <v>4</v>
      </c>
      <c r="X257" t="s">
        <v>71</v>
      </c>
      <c r="Y257" t="s">
        <v>183</v>
      </c>
      <c r="Z257" t="str">
        <f>_xlfn.XLOOKUP(Appointment_Transactions[[#This Row],[Doctor_ID]],Doctor_Master[Doctor_ID],Doctor_Master[Doctor_Name],,0)</f>
        <v>Dr. Jennifer A</v>
      </c>
    </row>
    <row r="258" spans="1:26" x14ac:dyDescent="0.3">
      <c r="A258" t="s">
        <v>616</v>
      </c>
      <c r="B258" s="1">
        <v>45701</v>
      </c>
      <c r="C258" s="2">
        <v>0.54166666666666663</v>
      </c>
      <c r="D258" t="s">
        <v>26</v>
      </c>
      <c r="E258" t="s">
        <v>27</v>
      </c>
      <c r="F258" t="s">
        <v>102</v>
      </c>
      <c r="G258" t="s">
        <v>29</v>
      </c>
      <c r="H258" t="s">
        <v>30</v>
      </c>
      <c r="I258" t="s">
        <v>617</v>
      </c>
      <c r="J258" t="s">
        <v>97</v>
      </c>
      <c r="K258" t="s">
        <v>33</v>
      </c>
      <c r="L258">
        <v>68</v>
      </c>
      <c r="M258" t="s">
        <v>77</v>
      </c>
      <c r="N258" t="s">
        <v>197</v>
      </c>
      <c r="O258" t="s">
        <v>198</v>
      </c>
      <c r="P258" t="s">
        <v>52</v>
      </c>
      <c r="Q258" t="s">
        <v>203</v>
      </c>
      <c r="R258">
        <v>11</v>
      </c>
      <c r="S258">
        <v>30</v>
      </c>
      <c r="T258">
        <v>1300</v>
      </c>
      <c r="U258" t="s">
        <v>71</v>
      </c>
      <c r="V258" t="s">
        <v>20</v>
      </c>
      <c r="X258" t="s">
        <v>39</v>
      </c>
      <c r="Y258" t="s">
        <v>77</v>
      </c>
      <c r="Z258" t="str">
        <f>_xlfn.XLOOKUP(Appointment_Transactions[[#This Row],[Doctor_ID]],Doctor_Master[Doctor_ID],Doctor_Master[Doctor_Name],,0)</f>
        <v>Dr. Dinesh P</v>
      </c>
    </row>
    <row r="259" spans="1:26" x14ac:dyDescent="0.3">
      <c r="A259" t="s">
        <v>618</v>
      </c>
      <c r="B259" s="1">
        <v>45833</v>
      </c>
      <c r="C259" s="2">
        <v>0.35416666666666669</v>
      </c>
      <c r="D259" t="s">
        <v>81</v>
      </c>
      <c r="E259" t="s">
        <v>42</v>
      </c>
      <c r="F259" t="s">
        <v>43</v>
      </c>
      <c r="G259" t="s">
        <v>63</v>
      </c>
      <c r="H259" t="s">
        <v>64</v>
      </c>
      <c r="I259" t="s">
        <v>535</v>
      </c>
      <c r="J259" t="s">
        <v>112</v>
      </c>
      <c r="K259" t="s">
        <v>33</v>
      </c>
      <c r="L259">
        <v>84</v>
      </c>
      <c r="M259" t="s">
        <v>67</v>
      </c>
      <c r="N259" t="s">
        <v>68</v>
      </c>
      <c r="O259" t="s">
        <v>69</v>
      </c>
      <c r="P259" t="s">
        <v>123</v>
      </c>
      <c r="Q259" t="s">
        <v>38</v>
      </c>
      <c r="R259">
        <v>13</v>
      </c>
      <c r="S259">
        <v>15</v>
      </c>
      <c r="T259">
        <v>800</v>
      </c>
      <c r="U259" t="s">
        <v>71</v>
      </c>
      <c r="V259" t="s">
        <v>134</v>
      </c>
      <c r="X259" t="s">
        <v>39</v>
      </c>
      <c r="Y259" t="s">
        <v>67</v>
      </c>
      <c r="Z259" t="str">
        <f>_xlfn.XLOOKUP(Appointment_Transactions[[#This Row],[Doctor_ID]],Doctor_Master[Doctor_ID],Doctor_Master[Doctor_Name],,0)</f>
        <v>Dr. Nisha T</v>
      </c>
    </row>
    <row r="260" spans="1:26" x14ac:dyDescent="0.3">
      <c r="A260" t="s">
        <v>619</v>
      </c>
      <c r="B260" s="1">
        <v>45672</v>
      </c>
      <c r="C260" s="2">
        <v>0.51041666666666663</v>
      </c>
      <c r="D260" t="s">
        <v>109</v>
      </c>
      <c r="E260" t="s">
        <v>27</v>
      </c>
      <c r="F260" t="s">
        <v>43</v>
      </c>
      <c r="G260" t="s">
        <v>103</v>
      </c>
      <c r="H260" t="s">
        <v>104</v>
      </c>
      <c r="I260" t="s">
        <v>620</v>
      </c>
      <c r="J260" t="s">
        <v>138</v>
      </c>
      <c r="K260" t="s">
        <v>48</v>
      </c>
      <c r="L260">
        <v>2</v>
      </c>
      <c r="M260" t="s">
        <v>120</v>
      </c>
      <c r="N260" t="s">
        <v>193</v>
      </c>
      <c r="O260" t="s">
        <v>194</v>
      </c>
      <c r="P260" t="s">
        <v>37</v>
      </c>
      <c r="Q260" t="s">
        <v>38</v>
      </c>
      <c r="R260">
        <v>23</v>
      </c>
      <c r="S260">
        <v>15</v>
      </c>
      <c r="T260">
        <v>900</v>
      </c>
      <c r="U260" t="s">
        <v>71</v>
      </c>
      <c r="V260" t="s">
        <v>134</v>
      </c>
      <c r="W260">
        <v>3</v>
      </c>
      <c r="X260" t="s">
        <v>71</v>
      </c>
      <c r="Y260" t="s">
        <v>120</v>
      </c>
      <c r="Z260" t="str">
        <f>_xlfn.XLOOKUP(Appointment_Transactions[[#This Row],[Doctor_ID]],Doctor_Master[Doctor_ID],Doctor_Master[Doctor_Name],,0)</f>
        <v>Dr. Mohan V</v>
      </c>
    </row>
    <row r="261" spans="1:26" x14ac:dyDescent="0.3">
      <c r="A261" t="s">
        <v>621</v>
      </c>
      <c r="B261" s="1">
        <v>45706</v>
      </c>
      <c r="C261" s="2">
        <v>0.67708333333333337</v>
      </c>
      <c r="D261" t="s">
        <v>26</v>
      </c>
      <c r="E261" t="s">
        <v>27</v>
      </c>
      <c r="F261" t="s">
        <v>82</v>
      </c>
      <c r="G261" t="s">
        <v>103</v>
      </c>
      <c r="H261" t="s">
        <v>104</v>
      </c>
      <c r="I261" t="s">
        <v>622</v>
      </c>
      <c r="J261" t="s">
        <v>143</v>
      </c>
      <c r="K261" t="s">
        <v>48</v>
      </c>
      <c r="L261">
        <v>53</v>
      </c>
      <c r="M261" t="s">
        <v>92</v>
      </c>
      <c r="N261" t="s">
        <v>215</v>
      </c>
      <c r="O261" t="s">
        <v>216</v>
      </c>
      <c r="P261" t="s">
        <v>123</v>
      </c>
      <c r="Q261" t="s">
        <v>89</v>
      </c>
      <c r="R261">
        <v>68</v>
      </c>
      <c r="S261">
        <v>25</v>
      </c>
      <c r="T261">
        <v>1200</v>
      </c>
      <c r="U261" t="s">
        <v>39</v>
      </c>
      <c r="V261" t="s">
        <v>100</v>
      </c>
      <c r="X261" t="s">
        <v>71</v>
      </c>
      <c r="Y261" t="s">
        <v>92</v>
      </c>
      <c r="Z261" t="str">
        <f>_xlfn.XLOOKUP(Appointment_Transactions[[#This Row],[Doctor_ID]],Doctor_Master[Doctor_ID],Doctor_Master[Doctor_Name],,0)</f>
        <v>Dr. Vignesh M</v>
      </c>
    </row>
    <row r="262" spans="1:26" x14ac:dyDescent="0.3">
      <c r="A262" t="s">
        <v>623</v>
      </c>
      <c r="B262" s="1">
        <v>45836</v>
      </c>
      <c r="C262" s="2">
        <v>0.54166666666666663</v>
      </c>
      <c r="D262" t="s">
        <v>81</v>
      </c>
      <c r="E262" t="s">
        <v>42</v>
      </c>
      <c r="F262" t="s">
        <v>110</v>
      </c>
      <c r="G262" t="s">
        <v>117</v>
      </c>
      <c r="H262" t="s">
        <v>118</v>
      </c>
      <c r="I262" t="s">
        <v>307</v>
      </c>
      <c r="J262" t="s">
        <v>138</v>
      </c>
      <c r="K262" t="s">
        <v>33</v>
      </c>
      <c r="L262">
        <v>17</v>
      </c>
      <c r="M262" t="s">
        <v>59</v>
      </c>
      <c r="N262" t="s">
        <v>167</v>
      </c>
      <c r="O262" t="s">
        <v>168</v>
      </c>
      <c r="P262" t="s">
        <v>52</v>
      </c>
      <c r="Q262" t="s">
        <v>203</v>
      </c>
      <c r="R262">
        <v>5</v>
      </c>
      <c r="S262">
        <v>15</v>
      </c>
      <c r="T262">
        <v>500</v>
      </c>
      <c r="U262" t="s">
        <v>39</v>
      </c>
      <c r="V262" t="s">
        <v>134</v>
      </c>
      <c r="X262" t="s">
        <v>39</v>
      </c>
      <c r="Y262" t="s">
        <v>59</v>
      </c>
      <c r="Z262" t="str">
        <f>_xlfn.XLOOKUP(Appointment_Transactions[[#This Row],[Doctor_ID]],Doctor_Master[Doctor_ID],Doctor_Master[Doctor_Name],,0)</f>
        <v>Dr. Prakash R</v>
      </c>
    </row>
    <row r="263" spans="1:26" x14ac:dyDescent="0.3">
      <c r="A263" t="s">
        <v>624</v>
      </c>
      <c r="B263" s="1">
        <v>45683</v>
      </c>
      <c r="C263" s="2">
        <v>0.84375</v>
      </c>
      <c r="D263" t="s">
        <v>109</v>
      </c>
      <c r="E263" t="s">
        <v>27</v>
      </c>
      <c r="F263" t="s">
        <v>54</v>
      </c>
      <c r="G263" t="s">
        <v>55</v>
      </c>
      <c r="H263" t="s">
        <v>56</v>
      </c>
      <c r="I263" t="s">
        <v>540</v>
      </c>
      <c r="J263" t="s">
        <v>143</v>
      </c>
      <c r="K263" t="s">
        <v>33</v>
      </c>
      <c r="L263">
        <v>7</v>
      </c>
      <c r="M263" t="s">
        <v>113</v>
      </c>
      <c r="N263" t="s">
        <v>114</v>
      </c>
      <c r="O263" t="s">
        <v>115</v>
      </c>
      <c r="P263" t="s">
        <v>52</v>
      </c>
      <c r="Q263" t="s">
        <v>203</v>
      </c>
      <c r="R263">
        <v>46</v>
      </c>
      <c r="S263">
        <v>15</v>
      </c>
      <c r="T263">
        <v>700</v>
      </c>
      <c r="U263" t="s">
        <v>71</v>
      </c>
      <c r="V263" t="s">
        <v>70</v>
      </c>
      <c r="X263" t="s">
        <v>71</v>
      </c>
      <c r="Y263" t="s">
        <v>113</v>
      </c>
      <c r="Z263" t="str">
        <f>_xlfn.XLOOKUP(Appointment_Transactions[[#This Row],[Doctor_ID]],Doctor_Master[Doctor_ID],Doctor_Master[Doctor_Name],,0)</f>
        <v>Dr. Divya R</v>
      </c>
    </row>
    <row r="264" spans="1:26" x14ac:dyDescent="0.3">
      <c r="A264" t="s">
        <v>625</v>
      </c>
      <c r="B264" s="1">
        <v>45745</v>
      </c>
      <c r="C264" s="2">
        <v>0.86458333333333337</v>
      </c>
      <c r="D264" t="s">
        <v>73</v>
      </c>
      <c r="E264" t="s">
        <v>27</v>
      </c>
      <c r="F264" t="s">
        <v>110</v>
      </c>
      <c r="G264" t="s">
        <v>103</v>
      </c>
      <c r="H264" t="s">
        <v>104</v>
      </c>
      <c r="I264" t="s">
        <v>319</v>
      </c>
      <c r="J264" t="s">
        <v>58</v>
      </c>
      <c r="K264" t="s">
        <v>48</v>
      </c>
      <c r="L264">
        <v>28</v>
      </c>
      <c r="M264" t="s">
        <v>183</v>
      </c>
      <c r="N264" t="s">
        <v>233</v>
      </c>
      <c r="O264" t="s">
        <v>234</v>
      </c>
      <c r="P264" t="s">
        <v>123</v>
      </c>
      <c r="Q264" t="s">
        <v>38</v>
      </c>
      <c r="R264">
        <v>22</v>
      </c>
      <c r="S264">
        <v>15</v>
      </c>
      <c r="T264">
        <v>650</v>
      </c>
      <c r="U264" t="s">
        <v>39</v>
      </c>
      <c r="V264" t="s">
        <v>134</v>
      </c>
      <c r="W264">
        <v>4</v>
      </c>
      <c r="X264" t="s">
        <v>71</v>
      </c>
      <c r="Y264" t="s">
        <v>183</v>
      </c>
      <c r="Z264" t="str">
        <f>_xlfn.XLOOKUP(Appointment_Transactions[[#This Row],[Doctor_ID]],Doctor_Master[Doctor_ID],Doctor_Master[Doctor_Name],,0)</f>
        <v>Dr. Jennifer A</v>
      </c>
    </row>
    <row r="265" spans="1:26" x14ac:dyDescent="0.3">
      <c r="A265" t="s">
        <v>626</v>
      </c>
      <c r="B265" s="1">
        <v>45707</v>
      </c>
      <c r="C265" s="2">
        <v>0.375</v>
      </c>
      <c r="D265" t="s">
        <v>26</v>
      </c>
      <c r="E265" t="s">
        <v>27</v>
      </c>
      <c r="F265" t="s">
        <v>43</v>
      </c>
      <c r="G265" t="s">
        <v>83</v>
      </c>
      <c r="H265" t="s">
        <v>84</v>
      </c>
      <c r="I265" t="s">
        <v>627</v>
      </c>
      <c r="J265" t="s">
        <v>138</v>
      </c>
      <c r="K265" t="s">
        <v>33</v>
      </c>
      <c r="L265">
        <v>32</v>
      </c>
      <c r="M265" t="s">
        <v>120</v>
      </c>
      <c r="N265" t="s">
        <v>175</v>
      </c>
      <c r="O265" t="s">
        <v>176</v>
      </c>
      <c r="P265" t="s">
        <v>123</v>
      </c>
      <c r="Q265" t="s">
        <v>38</v>
      </c>
      <c r="R265">
        <v>14</v>
      </c>
      <c r="S265">
        <v>15</v>
      </c>
      <c r="T265">
        <v>900</v>
      </c>
      <c r="U265" t="s">
        <v>39</v>
      </c>
      <c r="V265" t="s">
        <v>100</v>
      </c>
      <c r="X265" t="s">
        <v>71</v>
      </c>
      <c r="Y265" t="s">
        <v>120</v>
      </c>
      <c r="Z265" t="str">
        <f>_xlfn.XLOOKUP(Appointment_Transactions[[#This Row],[Doctor_ID]],Doctor_Master[Doctor_ID],Doctor_Master[Doctor_Name],,0)</f>
        <v>Dr. Suresh B</v>
      </c>
    </row>
    <row r="266" spans="1:26" x14ac:dyDescent="0.3">
      <c r="A266" t="s">
        <v>628</v>
      </c>
      <c r="B266" s="1">
        <v>45757</v>
      </c>
      <c r="C266" s="2">
        <v>0.84375</v>
      </c>
      <c r="D266" t="s">
        <v>41</v>
      </c>
      <c r="E266" t="s">
        <v>42</v>
      </c>
      <c r="F266" t="s">
        <v>102</v>
      </c>
      <c r="G266" t="s">
        <v>63</v>
      </c>
      <c r="H266" t="s">
        <v>64</v>
      </c>
      <c r="I266" t="s">
        <v>414</v>
      </c>
      <c r="J266" t="s">
        <v>32</v>
      </c>
      <c r="K266" t="s">
        <v>48</v>
      </c>
      <c r="L266">
        <v>68</v>
      </c>
      <c r="M266" t="s">
        <v>49</v>
      </c>
      <c r="N266" t="s">
        <v>87</v>
      </c>
      <c r="O266" t="s">
        <v>88</v>
      </c>
      <c r="P266" t="s">
        <v>123</v>
      </c>
      <c r="Q266" t="s">
        <v>89</v>
      </c>
      <c r="R266">
        <v>23</v>
      </c>
      <c r="S266">
        <v>20</v>
      </c>
      <c r="T266">
        <v>1000</v>
      </c>
      <c r="U266" t="s">
        <v>39</v>
      </c>
      <c r="V266" t="s">
        <v>134</v>
      </c>
      <c r="X266" t="s">
        <v>71</v>
      </c>
      <c r="Y266" t="s">
        <v>49</v>
      </c>
      <c r="Z266" t="str">
        <f>_xlfn.XLOOKUP(Appointment_Transactions[[#This Row],[Doctor_ID]],Doctor_Master[Doctor_ID],Doctor_Master[Doctor_Name],,0)</f>
        <v>Dr. Gayathri R</v>
      </c>
    </row>
    <row r="267" spans="1:26" x14ac:dyDescent="0.3">
      <c r="A267" t="s">
        <v>629</v>
      </c>
      <c r="B267" s="1">
        <v>45776</v>
      </c>
      <c r="C267" s="2">
        <v>0.5625</v>
      </c>
      <c r="D267" t="s">
        <v>41</v>
      </c>
      <c r="E267" t="s">
        <v>42</v>
      </c>
      <c r="F267" t="s">
        <v>82</v>
      </c>
      <c r="G267" t="s">
        <v>103</v>
      </c>
      <c r="H267" t="s">
        <v>104</v>
      </c>
      <c r="I267" t="s">
        <v>172</v>
      </c>
      <c r="J267" t="s">
        <v>47</v>
      </c>
      <c r="K267" t="s">
        <v>33</v>
      </c>
      <c r="L267">
        <v>58</v>
      </c>
      <c r="M267" t="s">
        <v>34</v>
      </c>
      <c r="N267" t="s">
        <v>148</v>
      </c>
      <c r="O267" t="s">
        <v>149</v>
      </c>
      <c r="P267" t="s">
        <v>52</v>
      </c>
      <c r="Q267" t="s">
        <v>38</v>
      </c>
      <c r="R267">
        <v>9</v>
      </c>
      <c r="S267">
        <v>15</v>
      </c>
      <c r="T267">
        <v>700</v>
      </c>
      <c r="U267" t="s">
        <v>71</v>
      </c>
      <c r="V267" t="s">
        <v>20</v>
      </c>
      <c r="W267">
        <v>4</v>
      </c>
      <c r="X267" t="s">
        <v>71</v>
      </c>
      <c r="Y267" t="s">
        <v>34</v>
      </c>
      <c r="Z267" t="str">
        <f>_xlfn.XLOOKUP(Appointment_Transactions[[#This Row],[Doctor_ID]],Doctor_Master[Doctor_ID],Doctor_Master[Doctor_Name],,0)</f>
        <v>Dr. Sanjay P</v>
      </c>
    </row>
    <row r="268" spans="1:26" x14ac:dyDescent="0.3">
      <c r="A268" t="s">
        <v>630</v>
      </c>
      <c r="B268" s="1">
        <v>45814</v>
      </c>
      <c r="C268" s="2">
        <v>0.58333333333333337</v>
      </c>
      <c r="D268" t="s">
        <v>81</v>
      </c>
      <c r="E268" t="s">
        <v>42</v>
      </c>
      <c r="F268" t="s">
        <v>28</v>
      </c>
      <c r="G268" t="s">
        <v>103</v>
      </c>
      <c r="H268" t="s">
        <v>104</v>
      </c>
      <c r="I268" t="s">
        <v>273</v>
      </c>
      <c r="J268" t="s">
        <v>138</v>
      </c>
      <c r="K268" t="s">
        <v>48</v>
      </c>
      <c r="L268">
        <v>45</v>
      </c>
      <c r="M268" t="s">
        <v>59</v>
      </c>
      <c r="N268" t="s">
        <v>60</v>
      </c>
      <c r="O268" t="s">
        <v>61</v>
      </c>
      <c r="P268" t="s">
        <v>37</v>
      </c>
      <c r="Q268" t="s">
        <v>38</v>
      </c>
      <c r="R268">
        <v>8</v>
      </c>
      <c r="S268">
        <v>15</v>
      </c>
      <c r="T268">
        <v>500</v>
      </c>
      <c r="U268" t="s">
        <v>71</v>
      </c>
      <c r="V268" t="s">
        <v>20</v>
      </c>
      <c r="W268">
        <v>5</v>
      </c>
      <c r="X268" t="s">
        <v>71</v>
      </c>
      <c r="Y268" t="s">
        <v>59</v>
      </c>
      <c r="Z268" t="str">
        <f>_xlfn.XLOOKUP(Appointment_Transactions[[#This Row],[Doctor_ID]],Doctor_Master[Doctor_ID],Doctor_Master[Doctor_Name],,0)</f>
        <v>Dr. Gokul R</v>
      </c>
    </row>
    <row r="269" spans="1:26" x14ac:dyDescent="0.3">
      <c r="A269" t="s">
        <v>631</v>
      </c>
      <c r="B269" s="1">
        <v>45694</v>
      </c>
      <c r="C269" s="2">
        <v>0.55208333333333337</v>
      </c>
      <c r="D269" t="s">
        <v>26</v>
      </c>
      <c r="E269" t="s">
        <v>27</v>
      </c>
      <c r="F269" t="s">
        <v>102</v>
      </c>
      <c r="G269" t="s">
        <v>83</v>
      </c>
      <c r="H269" t="s">
        <v>84</v>
      </c>
      <c r="I269" t="s">
        <v>482</v>
      </c>
      <c r="J269" t="s">
        <v>143</v>
      </c>
      <c r="K269" t="s">
        <v>33</v>
      </c>
      <c r="L269">
        <v>75</v>
      </c>
      <c r="M269" t="s">
        <v>49</v>
      </c>
      <c r="N269" t="s">
        <v>87</v>
      </c>
      <c r="O269" t="s">
        <v>88</v>
      </c>
      <c r="P269" t="s">
        <v>123</v>
      </c>
      <c r="Q269" t="s">
        <v>38</v>
      </c>
      <c r="R269">
        <v>42</v>
      </c>
      <c r="S269">
        <v>20</v>
      </c>
      <c r="T269">
        <v>1000</v>
      </c>
      <c r="U269" t="s">
        <v>71</v>
      </c>
      <c r="V269" t="s">
        <v>70</v>
      </c>
      <c r="X269" t="s">
        <v>71</v>
      </c>
      <c r="Y269" t="s">
        <v>49</v>
      </c>
      <c r="Z269" t="str">
        <f>_xlfn.XLOOKUP(Appointment_Transactions[[#This Row],[Doctor_ID]],Doctor_Master[Doctor_ID],Doctor_Master[Doctor_Name],,0)</f>
        <v>Dr. Gayathri R</v>
      </c>
    </row>
    <row r="270" spans="1:26" x14ac:dyDescent="0.3">
      <c r="A270" t="s">
        <v>632</v>
      </c>
      <c r="B270" s="1">
        <v>45722</v>
      </c>
      <c r="C270" s="2">
        <v>0.36458333333333331</v>
      </c>
      <c r="D270" t="s">
        <v>73</v>
      </c>
      <c r="E270" t="s">
        <v>27</v>
      </c>
      <c r="F270" t="s">
        <v>102</v>
      </c>
      <c r="G270" t="s">
        <v>29</v>
      </c>
      <c r="H270" t="s">
        <v>30</v>
      </c>
      <c r="I270" t="s">
        <v>408</v>
      </c>
      <c r="J270" t="s">
        <v>97</v>
      </c>
      <c r="K270" t="s">
        <v>48</v>
      </c>
      <c r="L270">
        <v>36</v>
      </c>
      <c r="M270" t="s">
        <v>131</v>
      </c>
      <c r="N270" t="s">
        <v>144</v>
      </c>
      <c r="O270" t="s">
        <v>145</v>
      </c>
      <c r="P270" t="s">
        <v>52</v>
      </c>
      <c r="Q270" t="s">
        <v>38</v>
      </c>
      <c r="R270">
        <v>40</v>
      </c>
      <c r="S270">
        <v>15</v>
      </c>
      <c r="T270">
        <v>600</v>
      </c>
      <c r="U270" t="s">
        <v>71</v>
      </c>
      <c r="V270" t="s">
        <v>134</v>
      </c>
      <c r="W270">
        <v>4</v>
      </c>
      <c r="X270" t="s">
        <v>71</v>
      </c>
      <c r="Y270" t="s">
        <v>131</v>
      </c>
      <c r="Z270" t="str">
        <f>_xlfn.XLOOKUP(Appointment_Transactions[[#This Row],[Doctor_ID]],Doctor_Master[Doctor_ID],Doctor_Master[Doctor_Name],,0)</f>
        <v>Dr. Meena S</v>
      </c>
    </row>
    <row r="271" spans="1:26" x14ac:dyDescent="0.3">
      <c r="A271" t="s">
        <v>633</v>
      </c>
      <c r="B271" s="1">
        <v>45793</v>
      </c>
      <c r="C271" s="2">
        <v>0.375</v>
      </c>
      <c r="D271" t="s">
        <v>136</v>
      </c>
      <c r="E271" t="s">
        <v>42</v>
      </c>
      <c r="F271" t="s">
        <v>28</v>
      </c>
      <c r="G271" t="s">
        <v>83</v>
      </c>
      <c r="H271" t="s">
        <v>84</v>
      </c>
      <c r="I271" t="s">
        <v>634</v>
      </c>
      <c r="J271" t="s">
        <v>126</v>
      </c>
      <c r="K271" t="s">
        <v>33</v>
      </c>
      <c r="L271">
        <v>23</v>
      </c>
      <c r="M271" t="s">
        <v>92</v>
      </c>
      <c r="N271" t="s">
        <v>335</v>
      </c>
      <c r="O271" t="s">
        <v>336</v>
      </c>
      <c r="P271" t="s">
        <v>52</v>
      </c>
      <c r="Q271" t="s">
        <v>38</v>
      </c>
      <c r="R271">
        <v>32</v>
      </c>
      <c r="S271">
        <v>25</v>
      </c>
      <c r="T271">
        <v>1200</v>
      </c>
      <c r="U271" t="s">
        <v>39</v>
      </c>
      <c r="V271" t="s">
        <v>100</v>
      </c>
      <c r="X271" t="s">
        <v>71</v>
      </c>
      <c r="Y271" t="s">
        <v>92</v>
      </c>
      <c r="Z271" t="str">
        <f>_xlfn.XLOOKUP(Appointment_Transactions[[#This Row],[Doctor_ID]],Doctor_Master[Doctor_ID],Doctor_Master[Doctor_Name],,0)</f>
        <v>Dr. Senthil M</v>
      </c>
    </row>
    <row r="272" spans="1:26" x14ac:dyDescent="0.3">
      <c r="A272" t="s">
        <v>635</v>
      </c>
      <c r="B272" s="1">
        <v>45774</v>
      </c>
      <c r="C272" s="2">
        <v>0.33333333333333331</v>
      </c>
      <c r="D272" t="s">
        <v>41</v>
      </c>
      <c r="E272" t="s">
        <v>42</v>
      </c>
      <c r="F272" t="s">
        <v>54</v>
      </c>
      <c r="G272" t="s">
        <v>44</v>
      </c>
      <c r="H272" t="s">
        <v>45</v>
      </c>
      <c r="I272" t="s">
        <v>636</v>
      </c>
      <c r="J272" t="s">
        <v>86</v>
      </c>
      <c r="K272" t="s">
        <v>48</v>
      </c>
      <c r="L272">
        <v>22</v>
      </c>
      <c r="M272" t="s">
        <v>34</v>
      </c>
      <c r="N272" t="s">
        <v>270</v>
      </c>
      <c r="O272" t="s">
        <v>271</v>
      </c>
      <c r="P272" t="s">
        <v>37</v>
      </c>
      <c r="Q272" t="s">
        <v>38</v>
      </c>
      <c r="R272">
        <v>8</v>
      </c>
      <c r="S272">
        <v>15</v>
      </c>
      <c r="T272">
        <v>700</v>
      </c>
      <c r="U272" t="s">
        <v>39</v>
      </c>
      <c r="V272" t="s">
        <v>134</v>
      </c>
      <c r="W272">
        <v>4</v>
      </c>
      <c r="X272" t="s">
        <v>39</v>
      </c>
      <c r="Y272" t="s">
        <v>34</v>
      </c>
      <c r="Z272" t="str">
        <f>_xlfn.XLOOKUP(Appointment_Transactions[[#This Row],[Doctor_ID]],Doctor_Master[Doctor_ID],Doctor_Master[Doctor_Name],,0)</f>
        <v>Dr. Manoj T</v>
      </c>
    </row>
    <row r="273" spans="1:26" x14ac:dyDescent="0.3">
      <c r="A273" t="s">
        <v>637</v>
      </c>
      <c r="B273" s="1">
        <v>45792</v>
      </c>
      <c r="C273" s="2">
        <v>0.4375</v>
      </c>
      <c r="D273" t="s">
        <v>136</v>
      </c>
      <c r="E273" t="s">
        <v>42</v>
      </c>
      <c r="F273" t="s">
        <v>102</v>
      </c>
      <c r="G273" t="s">
        <v>74</v>
      </c>
      <c r="H273" t="s">
        <v>75</v>
      </c>
      <c r="I273" t="s">
        <v>382</v>
      </c>
      <c r="J273" t="s">
        <v>112</v>
      </c>
      <c r="K273" t="s">
        <v>33</v>
      </c>
      <c r="L273">
        <v>17</v>
      </c>
      <c r="M273" t="s">
        <v>113</v>
      </c>
      <c r="N273" t="s">
        <v>114</v>
      </c>
      <c r="O273" t="s">
        <v>115</v>
      </c>
      <c r="P273" t="s">
        <v>123</v>
      </c>
      <c r="Q273" t="s">
        <v>203</v>
      </c>
      <c r="R273">
        <v>34</v>
      </c>
      <c r="S273">
        <v>15</v>
      </c>
      <c r="T273">
        <v>700</v>
      </c>
      <c r="U273" t="s">
        <v>71</v>
      </c>
      <c r="V273" t="s">
        <v>20</v>
      </c>
      <c r="X273" t="s">
        <v>71</v>
      </c>
      <c r="Y273" t="s">
        <v>113</v>
      </c>
      <c r="Z273" t="str">
        <f>_xlfn.XLOOKUP(Appointment_Transactions[[#This Row],[Doctor_ID]],Doctor_Master[Doctor_ID],Doctor_Master[Doctor_Name],,0)</f>
        <v>Dr. Divya R</v>
      </c>
    </row>
    <row r="274" spans="1:26" x14ac:dyDescent="0.3">
      <c r="A274" t="s">
        <v>638</v>
      </c>
      <c r="B274" s="1">
        <v>45707</v>
      </c>
      <c r="C274" s="2">
        <v>0.34375</v>
      </c>
      <c r="D274" t="s">
        <v>26</v>
      </c>
      <c r="E274" t="s">
        <v>27</v>
      </c>
      <c r="F274" t="s">
        <v>43</v>
      </c>
      <c r="G274" t="s">
        <v>44</v>
      </c>
      <c r="H274" t="s">
        <v>45</v>
      </c>
      <c r="I274" t="s">
        <v>225</v>
      </c>
      <c r="J274" t="s">
        <v>138</v>
      </c>
      <c r="K274" t="s">
        <v>33</v>
      </c>
      <c r="L274">
        <v>61</v>
      </c>
      <c r="M274" t="s">
        <v>183</v>
      </c>
      <c r="N274" t="s">
        <v>233</v>
      </c>
      <c r="O274" t="s">
        <v>234</v>
      </c>
      <c r="P274" t="s">
        <v>37</v>
      </c>
      <c r="Q274" t="s">
        <v>89</v>
      </c>
      <c r="R274">
        <v>16</v>
      </c>
      <c r="S274">
        <v>15</v>
      </c>
      <c r="T274">
        <v>650</v>
      </c>
      <c r="U274" t="s">
        <v>39</v>
      </c>
      <c r="V274" t="s">
        <v>134</v>
      </c>
      <c r="X274" t="s">
        <v>39</v>
      </c>
      <c r="Y274" t="s">
        <v>183</v>
      </c>
      <c r="Z274" t="str">
        <f>_xlfn.XLOOKUP(Appointment_Transactions[[#This Row],[Doctor_ID]],Doctor_Master[Doctor_ID],Doctor_Master[Doctor_Name],,0)</f>
        <v>Dr. Jennifer A</v>
      </c>
    </row>
    <row r="275" spans="1:26" x14ac:dyDescent="0.3">
      <c r="A275" t="s">
        <v>639</v>
      </c>
      <c r="B275" s="1">
        <v>45776</v>
      </c>
      <c r="C275" s="2">
        <v>0.60416666666666663</v>
      </c>
      <c r="D275" t="s">
        <v>41</v>
      </c>
      <c r="E275" t="s">
        <v>42</v>
      </c>
      <c r="F275" t="s">
        <v>82</v>
      </c>
      <c r="G275" t="s">
        <v>83</v>
      </c>
      <c r="H275" t="s">
        <v>84</v>
      </c>
      <c r="I275" t="s">
        <v>640</v>
      </c>
      <c r="J275" t="s">
        <v>66</v>
      </c>
      <c r="K275" t="s">
        <v>48</v>
      </c>
      <c r="L275">
        <v>63</v>
      </c>
      <c r="M275" t="s">
        <v>59</v>
      </c>
      <c r="N275" t="s">
        <v>98</v>
      </c>
      <c r="O275" t="s">
        <v>99</v>
      </c>
      <c r="P275" t="s">
        <v>123</v>
      </c>
      <c r="Q275" t="s">
        <v>203</v>
      </c>
      <c r="R275">
        <v>21</v>
      </c>
      <c r="S275">
        <v>15</v>
      </c>
      <c r="T275">
        <v>500</v>
      </c>
      <c r="U275" t="s">
        <v>71</v>
      </c>
      <c r="V275" t="s">
        <v>100</v>
      </c>
      <c r="X275" t="s">
        <v>39</v>
      </c>
      <c r="Y275" t="s">
        <v>59</v>
      </c>
      <c r="Z275" t="str">
        <f>_xlfn.XLOOKUP(Appointment_Transactions[[#This Row],[Doctor_ID]],Doctor_Master[Doctor_ID],Doctor_Master[Doctor_Name],,0)</f>
        <v>Dr. Vivek S</v>
      </c>
    </row>
    <row r="276" spans="1:26" x14ac:dyDescent="0.3">
      <c r="A276" t="s">
        <v>641</v>
      </c>
      <c r="B276" s="1">
        <v>45768</v>
      </c>
      <c r="C276" s="2">
        <v>0.77083333333333337</v>
      </c>
      <c r="D276" t="s">
        <v>41</v>
      </c>
      <c r="E276" t="s">
        <v>42</v>
      </c>
      <c r="F276" t="s">
        <v>155</v>
      </c>
      <c r="G276" t="s">
        <v>55</v>
      </c>
      <c r="H276" t="s">
        <v>56</v>
      </c>
      <c r="I276" t="s">
        <v>642</v>
      </c>
      <c r="J276" t="s">
        <v>32</v>
      </c>
      <c r="K276" t="s">
        <v>33</v>
      </c>
      <c r="L276">
        <v>78</v>
      </c>
      <c r="M276" t="s">
        <v>113</v>
      </c>
      <c r="N276" t="s">
        <v>227</v>
      </c>
      <c r="O276" t="s">
        <v>228</v>
      </c>
      <c r="P276" t="s">
        <v>52</v>
      </c>
      <c r="Q276" t="s">
        <v>38</v>
      </c>
      <c r="R276">
        <v>29</v>
      </c>
      <c r="S276">
        <v>15</v>
      </c>
      <c r="T276">
        <v>700</v>
      </c>
      <c r="U276" t="s">
        <v>71</v>
      </c>
      <c r="V276" t="s">
        <v>20</v>
      </c>
      <c r="W276">
        <v>4</v>
      </c>
      <c r="X276" t="s">
        <v>39</v>
      </c>
      <c r="Y276" t="s">
        <v>113</v>
      </c>
      <c r="Z276" t="str">
        <f>_xlfn.XLOOKUP(Appointment_Transactions[[#This Row],[Doctor_ID]],Doctor_Master[Doctor_ID],Doctor_Master[Doctor_Name],,0)</f>
        <v>Dr. Deepa J</v>
      </c>
    </row>
    <row r="277" spans="1:26" x14ac:dyDescent="0.3">
      <c r="A277" t="s">
        <v>643</v>
      </c>
      <c r="B277" s="1">
        <v>45659</v>
      </c>
      <c r="C277" s="2">
        <v>0.61458333333333337</v>
      </c>
      <c r="D277" t="s">
        <v>109</v>
      </c>
      <c r="E277" t="s">
        <v>27</v>
      </c>
      <c r="F277" t="s">
        <v>102</v>
      </c>
      <c r="G277" t="s">
        <v>29</v>
      </c>
      <c r="H277" t="s">
        <v>30</v>
      </c>
      <c r="I277" t="s">
        <v>644</v>
      </c>
      <c r="J277" t="s">
        <v>66</v>
      </c>
      <c r="K277" t="s">
        <v>48</v>
      </c>
      <c r="L277">
        <v>71</v>
      </c>
      <c r="M277" t="s">
        <v>183</v>
      </c>
      <c r="N277" t="s">
        <v>330</v>
      </c>
      <c r="O277" t="s">
        <v>331</v>
      </c>
      <c r="P277" t="s">
        <v>123</v>
      </c>
      <c r="Q277" t="s">
        <v>38</v>
      </c>
      <c r="R277">
        <v>17</v>
      </c>
      <c r="S277">
        <v>15</v>
      </c>
      <c r="T277">
        <v>650</v>
      </c>
      <c r="U277" t="s">
        <v>71</v>
      </c>
      <c r="V277" t="s">
        <v>100</v>
      </c>
      <c r="W277">
        <v>5</v>
      </c>
      <c r="X277" t="s">
        <v>71</v>
      </c>
      <c r="Y277" t="s">
        <v>183</v>
      </c>
      <c r="Z277" t="str">
        <f>_xlfn.XLOOKUP(Appointment_Transactions[[#This Row],[Doctor_ID]],Doctor_Master[Doctor_ID],Doctor_Master[Doctor_Name],,0)</f>
        <v>Dr. Ajith K</v>
      </c>
    </row>
    <row r="278" spans="1:26" x14ac:dyDescent="0.3">
      <c r="A278" t="s">
        <v>645</v>
      </c>
      <c r="B278" s="1">
        <v>45824</v>
      </c>
      <c r="C278" s="2">
        <v>0.6875</v>
      </c>
      <c r="D278" t="s">
        <v>81</v>
      </c>
      <c r="E278" t="s">
        <v>42</v>
      </c>
      <c r="F278" t="s">
        <v>155</v>
      </c>
      <c r="G278" t="s">
        <v>117</v>
      </c>
      <c r="H278" t="s">
        <v>118</v>
      </c>
      <c r="I278" t="s">
        <v>646</v>
      </c>
      <c r="J278" t="s">
        <v>126</v>
      </c>
      <c r="K278" t="s">
        <v>33</v>
      </c>
      <c r="L278">
        <v>18</v>
      </c>
      <c r="M278" t="s">
        <v>113</v>
      </c>
      <c r="N278" t="s">
        <v>227</v>
      </c>
      <c r="O278" t="s">
        <v>228</v>
      </c>
      <c r="P278" t="s">
        <v>37</v>
      </c>
      <c r="Q278" t="s">
        <v>38</v>
      </c>
      <c r="R278">
        <v>31</v>
      </c>
      <c r="S278">
        <v>15</v>
      </c>
      <c r="T278">
        <v>700</v>
      </c>
      <c r="U278" t="s">
        <v>39</v>
      </c>
      <c r="V278" t="s">
        <v>134</v>
      </c>
      <c r="W278">
        <v>3</v>
      </c>
      <c r="X278" t="s">
        <v>39</v>
      </c>
      <c r="Y278" t="s">
        <v>113</v>
      </c>
      <c r="Z278" t="str">
        <f>_xlfn.XLOOKUP(Appointment_Transactions[[#This Row],[Doctor_ID]],Doctor_Master[Doctor_ID],Doctor_Master[Doctor_Name],,0)</f>
        <v>Dr. Deepa J</v>
      </c>
    </row>
    <row r="279" spans="1:26" x14ac:dyDescent="0.3">
      <c r="A279" t="s">
        <v>647</v>
      </c>
      <c r="B279" s="1">
        <v>45694</v>
      </c>
      <c r="C279" s="2">
        <v>0.33333333333333331</v>
      </c>
      <c r="D279" t="s">
        <v>26</v>
      </c>
      <c r="E279" t="s">
        <v>27</v>
      </c>
      <c r="F279" t="s">
        <v>102</v>
      </c>
      <c r="G279" t="s">
        <v>117</v>
      </c>
      <c r="H279" t="s">
        <v>118</v>
      </c>
      <c r="I279" t="s">
        <v>527</v>
      </c>
      <c r="J279" t="s">
        <v>138</v>
      </c>
      <c r="K279" t="s">
        <v>48</v>
      </c>
      <c r="L279">
        <v>80</v>
      </c>
      <c r="M279" t="s">
        <v>34</v>
      </c>
      <c r="N279" t="s">
        <v>188</v>
      </c>
      <c r="O279" t="s">
        <v>189</v>
      </c>
      <c r="P279" t="s">
        <v>37</v>
      </c>
      <c r="Q279" t="s">
        <v>38</v>
      </c>
      <c r="R279">
        <v>28</v>
      </c>
      <c r="S279">
        <v>15</v>
      </c>
      <c r="T279">
        <v>700</v>
      </c>
      <c r="U279" t="s">
        <v>39</v>
      </c>
      <c r="V279" t="s">
        <v>134</v>
      </c>
      <c r="W279">
        <v>4</v>
      </c>
      <c r="X279" t="s">
        <v>39</v>
      </c>
      <c r="Y279" t="s">
        <v>34</v>
      </c>
      <c r="Z279" t="str">
        <f>_xlfn.XLOOKUP(Appointment_Transactions[[#This Row],[Doctor_ID]],Doctor_Master[Doctor_ID],Doctor_Master[Doctor_Name],,0)</f>
        <v>Dr. Ranjani S</v>
      </c>
    </row>
    <row r="280" spans="1:26" x14ac:dyDescent="0.3">
      <c r="A280" t="s">
        <v>648</v>
      </c>
      <c r="B280" s="1">
        <v>45748</v>
      </c>
      <c r="C280" s="2">
        <v>0.5</v>
      </c>
      <c r="D280" t="s">
        <v>41</v>
      </c>
      <c r="E280" t="s">
        <v>42</v>
      </c>
      <c r="F280" t="s">
        <v>82</v>
      </c>
      <c r="G280" t="s">
        <v>117</v>
      </c>
      <c r="H280" t="s">
        <v>118</v>
      </c>
      <c r="I280" t="s">
        <v>243</v>
      </c>
      <c r="J280" t="s">
        <v>138</v>
      </c>
      <c r="K280" t="s">
        <v>33</v>
      </c>
      <c r="L280">
        <v>24</v>
      </c>
      <c r="M280" t="s">
        <v>113</v>
      </c>
      <c r="N280" t="s">
        <v>114</v>
      </c>
      <c r="O280" t="s">
        <v>115</v>
      </c>
      <c r="P280" t="s">
        <v>52</v>
      </c>
      <c r="Q280" t="s">
        <v>38</v>
      </c>
      <c r="R280">
        <v>21</v>
      </c>
      <c r="S280">
        <v>15</v>
      </c>
      <c r="T280">
        <v>700</v>
      </c>
      <c r="U280" t="s">
        <v>39</v>
      </c>
      <c r="V280" t="s">
        <v>100</v>
      </c>
      <c r="W280">
        <v>4</v>
      </c>
      <c r="X280" t="s">
        <v>71</v>
      </c>
      <c r="Y280" t="s">
        <v>113</v>
      </c>
      <c r="Z280" t="str">
        <f>_xlfn.XLOOKUP(Appointment_Transactions[[#This Row],[Doctor_ID]],Doctor_Master[Doctor_ID],Doctor_Master[Doctor_Name],,0)</f>
        <v>Dr. Divya R</v>
      </c>
    </row>
    <row r="281" spans="1:26" x14ac:dyDescent="0.3">
      <c r="A281" t="s">
        <v>649</v>
      </c>
      <c r="B281" s="1">
        <v>45694</v>
      </c>
      <c r="C281" s="2">
        <v>0.66666666666666663</v>
      </c>
      <c r="D281" t="s">
        <v>26</v>
      </c>
      <c r="E281" t="s">
        <v>27</v>
      </c>
      <c r="F281" t="s">
        <v>102</v>
      </c>
      <c r="G281" t="s">
        <v>103</v>
      </c>
      <c r="H281" t="s">
        <v>104</v>
      </c>
      <c r="I281" t="s">
        <v>506</v>
      </c>
      <c r="J281" t="s">
        <v>58</v>
      </c>
      <c r="K281" t="s">
        <v>48</v>
      </c>
      <c r="L281">
        <v>74</v>
      </c>
      <c r="M281" t="s">
        <v>59</v>
      </c>
      <c r="N281" t="s">
        <v>167</v>
      </c>
      <c r="O281" t="s">
        <v>168</v>
      </c>
      <c r="P281" t="s">
        <v>123</v>
      </c>
      <c r="Q281" t="s">
        <v>38</v>
      </c>
      <c r="R281">
        <v>30</v>
      </c>
      <c r="S281">
        <v>15</v>
      </c>
      <c r="T281">
        <v>500</v>
      </c>
      <c r="U281" t="s">
        <v>71</v>
      </c>
      <c r="V281" t="s">
        <v>134</v>
      </c>
      <c r="W281">
        <v>5</v>
      </c>
      <c r="X281" t="s">
        <v>39</v>
      </c>
      <c r="Y281" t="s">
        <v>59</v>
      </c>
      <c r="Z281" t="str">
        <f>_xlfn.XLOOKUP(Appointment_Transactions[[#This Row],[Doctor_ID]],Doctor_Master[Doctor_ID],Doctor_Master[Doctor_Name],,0)</f>
        <v>Dr. Prakash R</v>
      </c>
    </row>
    <row r="282" spans="1:26" x14ac:dyDescent="0.3">
      <c r="A282" t="s">
        <v>650</v>
      </c>
      <c r="B282" s="1">
        <v>45717</v>
      </c>
      <c r="C282" s="2">
        <v>0.52083333333333337</v>
      </c>
      <c r="D282" t="s">
        <v>73</v>
      </c>
      <c r="E282" t="s">
        <v>27</v>
      </c>
      <c r="F282" t="s">
        <v>110</v>
      </c>
      <c r="G282" t="s">
        <v>117</v>
      </c>
      <c r="H282" t="s">
        <v>118</v>
      </c>
      <c r="I282" t="s">
        <v>499</v>
      </c>
      <c r="J282" t="s">
        <v>138</v>
      </c>
      <c r="K282" t="s">
        <v>33</v>
      </c>
      <c r="L282">
        <v>39</v>
      </c>
      <c r="M282" t="s">
        <v>49</v>
      </c>
      <c r="N282" t="s">
        <v>50</v>
      </c>
      <c r="O282" t="s">
        <v>51</v>
      </c>
      <c r="P282" t="s">
        <v>37</v>
      </c>
      <c r="Q282" t="s">
        <v>38</v>
      </c>
      <c r="R282">
        <v>27</v>
      </c>
      <c r="S282">
        <v>20</v>
      </c>
      <c r="T282">
        <v>1000</v>
      </c>
      <c r="U282" t="s">
        <v>71</v>
      </c>
      <c r="V282" t="s">
        <v>100</v>
      </c>
      <c r="W282">
        <v>5</v>
      </c>
      <c r="X282" t="s">
        <v>39</v>
      </c>
      <c r="Y282" t="s">
        <v>49</v>
      </c>
      <c r="Z282" t="str">
        <f>_xlfn.XLOOKUP(Appointment_Transactions[[#This Row],[Doctor_ID]],Doctor_Master[Doctor_ID],Doctor_Master[Doctor_Name],,0)</f>
        <v>Dr. Priya Nair</v>
      </c>
    </row>
    <row r="283" spans="1:26" x14ac:dyDescent="0.3">
      <c r="A283" t="s">
        <v>651</v>
      </c>
      <c r="B283" s="1">
        <v>45830</v>
      </c>
      <c r="C283" s="2">
        <v>0.39583333333333331</v>
      </c>
      <c r="D283" t="s">
        <v>81</v>
      </c>
      <c r="E283" t="s">
        <v>42</v>
      </c>
      <c r="F283" t="s">
        <v>54</v>
      </c>
      <c r="G283" t="s">
        <v>55</v>
      </c>
      <c r="H283" t="s">
        <v>56</v>
      </c>
      <c r="I283" t="s">
        <v>397</v>
      </c>
      <c r="J283" t="s">
        <v>66</v>
      </c>
      <c r="K283" t="s">
        <v>48</v>
      </c>
      <c r="L283">
        <v>48</v>
      </c>
      <c r="M283" t="s">
        <v>49</v>
      </c>
      <c r="N283" t="s">
        <v>211</v>
      </c>
      <c r="O283" t="s">
        <v>212</v>
      </c>
      <c r="P283" t="s">
        <v>123</v>
      </c>
      <c r="Q283" t="s">
        <v>38</v>
      </c>
      <c r="R283">
        <v>23</v>
      </c>
      <c r="S283">
        <v>20</v>
      </c>
      <c r="T283">
        <v>1000</v>
      </c>
      <c r="U283" t="s">
        <v>39</v>
      </c>
      <c r="V283" t="s">
        <v>134</v>
      </c>
      <c r="X283" t="s">
        <v>39</v>
      </c>
      <c r="Y283" t="s">
        <v>49</v>
      </c>
      <c r="Z283" t="str">
        <f>_xlfn.XLOOKUP(Appointment_Transactions[[#This Row],[Doctor_ID]],Doctor_Master[Doctor_ID],Doctor_Master[Doctor_Name],,0)</f>
        <v>Dr. Ramya P</v>
      </c>
    </row>
    <row r="284" spans="1:26" x14ac:dyDescent="0.3">
      <c r="A284" t="s">
        <v>652</v>
      </c>
      <c r="B284" s="1">
        <v>45710</v>
      </c>
      <c r="C284" s="2">
        <v>0.63541666666666663</v>
      </c>
      <c r="D284" t="s">
        <v>26</v>
      </c>
      <c r="E284" t="s">
        <v>27</v>
      </c>
      <c r="F284" t="s">
        <v>110</v>
      </c>
      <c r="G284" t="s">
        <v>83</v>
      </c>
      <c r="H284" t="s">
        <v>84</v>
      </c>
      <c r="I284" t="s">
        <v>653</v>
      </c>
      <c r="J284" t="s">
        <v>97</v>
      </c>
      <c r="K284" t="s">
        <v>48</v>
      </c>
      <c r="L284">
        <v>44</v>
      </c>
      <c r="M284" t="s">
        <v>131</v>
      </c>
      <c r="N284" t="s">
        <v>132</v>
      </c>
      <c r="O284" t="s">
        <v>133</v>
      </c>
      <c r="P284" t="s">
        <v>123</v>
      </c>
      <c r="Q284" t="s">
        <v>203</v>
      </c>
      <c r="R284">
        <v>7</v>
      </c>
      <c r="S284">
        <v>15</v>
      </c>
      <c r="T284">
        <v>600</v>
      </c>
      <c r="U284" t="s">
        <v>39</v>
      </c>
      <c r="V284" t="s">
        <v>100</v>
      </c>
      <c r="X284" t="s">
        <v>71</v>
      </c>
      <c r="Y284" t="s">
        <v>131</v>
      </c>
      <c r="Z284" t="str">
        <f>_xlfn.XLOOKUP(Appointment_Transactions[[#This Row],[Doctor_ID]],Doctor_Master[Doctor_ID],Doctor_Master[Doctor_Name],,0)</f>
        <v>Dr. Abinaya K</v>
      </c>
    </row>
    <row r="285" spans="1:26" x14ac:dyDescent="0.3">
      <c r="A285" t="s">
        <v>654</v>
      </c>
      <c r="B285" s="1">
        <v>45764</v>
      </c>
      <c r="C285" s="2">
        <v>0.5</v>
      </c>
      <c r="D285" t="s">
        <v>41</v>
      </c>
      <c r="E285" t="s">
        <v>42</v>
      </c>
      <c r="F285" t="s">
        <v>102</v>
      </c>
      <c r="G285" t="s">
        <v>117</v>
      </c>
      <c r="H285" t="s">
        <v>118</v>
      </c>
      <c r="I285" t="s">
        <v>655</v>
      </c>
      <c r="J285" t="s">
        <v>66</v>
      </c>
      <c r="K285" t="s">
        <v>33</v>
      </c>
      <c r="L285">
        <v>72</v>
      </c>
      <c r="M285" t="s">
        <v>34</v>
      </c>
      <c r="N285" t="s">
        <v>270</v>
      </c>
      <c r="O285" t="s">
        <v>271</v>
      </c>
      <c r="P285" t="s">
        <v>52</v>
      </c>
      <c r="Q285" t="s">
        <v>89</v>
      </c>
      <c r="R285">
        <v>23</v>
      </c>
      <c r="S285">
        <v>15</v>
      </c>
      <c r="T285">
        <v>700</v>
      </c>
      <c r="U285" t="s">
        <v>39</v>
      </c>
      <c r="V285" t="s">
        <v>134</v>
      </c>
      <c r="X285" t="s">
        <v>39</v>
      </c>
      <c r="Y285" t="s">
        <v>34</v>
      </c>
      <c r="Z285" t="str">
        <f>_xlfn.XLOOKUP(Appointment_Transactions[[#This Row],[Doctor_ID]],Doctor_Master[Doctor_ID],Doctor_Master[Doctor_Name],,0)</f>
        <v>Dr. Manoj T</v>
      </c>
    </row>
    <row r="286" spans="1:26" x14ac:dyDescent="0.3">
      <c r="A286" t="s">
        <v>656</v>
      </c>
      <c r="B286" s="1">
        <v>45748</v>
      </c>
      <c r="C286" s="2">
        <v>0.57291666666666663</v>
      </c>
      <c r="D286" t="s">
        <v>41</v>
      </c>
      <c r="E286" t="s">
        <v>42</v>
      </c>
      <c r="F286" t="s">
        <v>82</v>
      </c>
      <c r="G286" t="s">
        <v>44</v>
      </c>
      <c r="H286" t="s">
        <v>45</v>
      </c>
      <c r="I286" t="s">
        <v>657</v>
      </c>
      <c r="J286" t="s">
        <v>143</v>
      </c>
      <c r="K286" t="s">
        <v>33</v>
      </c>
      <c r="L286">
        <v>84</v>
      </c>
      <c r="M286" t="s">
        <v>77</v>
      </c>
      <c r="N286" t="s">
        <v>127</v>
      </c>
      <c r="O286" t="s">
        <v>128</v>
      </c>
      <c r="P286" t="s">
        <v>52</v>
      </c>
      <c r="Q286" t="s">
        <v>89</v>
      </c>
      <c r="R286">
        <v>39</v>
      </c>
      <c r="S286">
        <v>30</v>
      </c>
      <c r="T286">
        <v>1300</v>
      </c>
      <c r="U286" t="s">
        <v>71</v>
      </c>
      <c r="V286" t="s">
        <v>134</v>
      </c>
      <c r="X286" t="s">
        <v>71</v>
      </c>
      <c r="Y286" t="s">
        <v>77</v>
      </c>
      <c r="Z286" t="str">
        <f>_xlfn.XLOOKUP(Appointment_Transactions[[#This Row],[Doctor_ID]],Doctor_Master[Doctor_ID],Doctor_Master[Doctor_Name],,0)</f>
        <v>Dr. Vinoth K</v>
      </c>
    </row>
    <row r="287" spans="1:26" x14ac:dyDescent="0.3">
      <c r="A287" t="s">
        <v>658</v>
      </c>
      <c r="B287" s="1">
        <v>45787</v>
      </c>
      <c r="C287" s="2">
        <v>0.70833333333333337</v>
      </c>
      <c r="D287" t="s">
        <v>136</v>
      </c>
      <c r="E287" t="s">
        <v>42</v>
      </c>
      <c r="F287" t="s">
        <v>110</v>
      </c>
      <c r="G287" t="s">
        <v>55</v>
      </c>
      <c r="H287" t="s">
        <v>56</v>
      </c>
      <c r="I287" t="s">
        <v>646</v>
      </c>
      <c r="J287" t="s">
        <v>66</v>
      </c>
      <c r="K287" t="s">
        <v>33</v>
      </c>
      <c r="L287">
        <v>28</v>
      </c>
      <c r="M287" t="s">
        <v>113</v>
      </c>
      <c r="N287" t="s">
        <v>227</v>
      </c>
      <c r="O287" t="s">
        <v>228</v>
      </c>
      <c r="P287" t="s">
        <v>52</v>
      </c>
      <c r="Q287" t="s">
        <v>203</v>
      </c>
      <c r="R287">
        <v>25</v>
      </c>
      <c r="S287">
        <v>15</v>
      </c>
      <c r="T287">
        <v>700</v>
      </c>
      <c r="U287" t="s">
        <v>71</v>
      </c>
      <c r="V287" t="s">
        <v>134</v>
      </c>
      <c r="X287" t="s">
        <v>71</v>
      </c>
      <c r="Y287" t="s">
        <v>113</v>
      </c>
      <c r="Z287" t="str">
        <f>_xlfn.XLOOKUP(Appointment_Transactions[[#This Row],[Doctor_ID]],Doctor_Master[Doctor_ID],Doctor_Master[Doctor_Name],,0)</f>
        <v>Dr. Deepa J</v>
      </c>
    </row>
    <row r="288" spans="1:26" x14ac:dyDescent="0.3">
      <c r="A288" t="s">
        <v>659</v>
      </c>
      <c r="B288" s="1">
        <v>45820</v>
      </c>
      <c r="C288" s="2">
        <v>0.8125</v>
      </c>
      <c r="D288" t="s">
        <v>81</v>
      </c>
      <c r="E288" t="s">
        <v>42</v>
      </c>
      <c r="F288" t="s">
        <v>102</v>
      </c>
      <c r="G288" t="s">
        <v>74</v>
      </c>
      <c r="H288" t="s">
        <v>75</v>
      </c>
      <c r="I288" t="s">
        <v>660</v>
      </c>
      <c r="J288" t="s">
        <v>58</v>
      </c>
      <c r="K288" t="s">
        <v>48</v>
      </c>
      <c r="L288">
        <v>71</v>
      </c>
      <c r="M288" t="s">
        <v>131</v>
      </c>
      <c r="N288" t="s">
        <v>283</v>
      </c>
      <c r="O288" t="s">
        <v>284</v>
      </c>
      <c r="P288" t="s">
        <v>123</v>
      </c>
      <c r="Q288" t="s">
        <v>38</v>
      </c>
      <c r="R288">
        <v>24</v>
      </c>
      <c r="S288">
        <v>15</v>
      </c>
      <c r="T288">
        <v>600</v>
      </c>
      <c r="U288" t="s">
        <v>39</v>
      </c>
      <c r="V288" t="s">
        <v>134</v>
      </c>
      <c r="X288" t="s">
        <v>71</v>
      </c>
      <c r="Y288" t="s">
        <v>131</v>
      </c>
      <c r="Z288" t="str">
        <f>_xlfn.XLOOKUP(Appointment_Transactions[[#This Row],[Doctor_ID]],Doctor_Master[Doctor_ID],Doctor_Master[Doctor_Name],,0)</f>
        <v>Dr. Saranya S</v>
      </c>
    </row>
    <row r="289" spans="1:26" x14ac:dyDescent="0.3">
      <c r="A289" t="s">
        <v>661</v>
      </c>
      <c r="B289" s="1">
        <v>45777</v>
      </c>
      <c r="C289" s="2">
        <v>0.69791666666666663</v>
      </c>
      <c r="D289" t="s">
        <v>41</v>
      </c>
      <c r="E289" t="s">
        <v>42</v>
      </c>
      <c r="F289" t="s">
        <v>43</v>
      </c>
      <c r="G289" t="s">
        <v>29</v>
      </c>
      <c r="H289" t="s">
        <v>30</v>
      </c>
      <c r="I289" t="s">
        <v>662</v>
      </c>
      <c r="J289" t="s">
        <v>47</v>
      </c>
      <c r="K289" t="s">
        <v>33</v>
      </c>
      <c r="L289">
        <v>52</v>
      </c>
      <c r="M289" t="s">
        <v>34</v>
      </c>
      <c r="N289" t="s">
        <v>148</v>
      </c>
      <c r="O289" t="s">
        <v>149</v>
      </c>
      <c r="P289" t="s">
        <v>52</v>
      </c>
      <c r="Q289" t="s">
        <v>38</v>
      </c>
      <c r="R289">
        <v>15</v>
      </c>
      <c r="S289">
        <v>15</v>
      </c>
      <c r="T289">
        <v>700</v>
      </c>
      <c r="U289" t="s">
        <v>39</v>
      </c>
      <c r="V289" t="s">
        <v>134</v>
      </c>
      <c r="X289" t="s">
        <v>39</v>
      </c>
      <c r="Y289" t="s">
        <v>34</v>
      </c>
      <c r="Z289" t="str">
        <f>_xlfn.XLOOKUP(Appointment_Transactions[[#This Row],[Doctor_ID]],Doctor_Master[Doctor_ID],Doctor_Master[Doctor_Name],,0)</f>
        <v>Dr. Sanjay P</v>
      </c>
    </row>
    <row r="290" spans="1:26" x14ac:dyDescent="0.3">
      <c r="A290" t="s">
        <v>663</v>
      </c>
      <c r="B290" s="1">
        <v>45782</v>
      </c>
      <c r="C290" s="2">
        <v>0.66666666666666663</v>
      </c>
      <c r="D290" t="s">
        <v>136</v>
      </c>
      <c r="E290" t="s">
        <v>42</v>
      </c>
      <c r="F290" t="s">
        <v>155</v>
      </c>
      <c r="G290" t="s">
        <v>74</v>
      </c>
      <c r="H290" t="s">
        <v>75</v>
      </c>
      <c r="I290" t="s">
        <v>664</v>
      </c>
      <c r="J290" t="s">
        <v>86</v>
      </c>
      <c r="K290" t="s">
        <v>48</v>
      </c>
      <c r="L290">
        <v>80</v>
      </c>
      <c r="M290" t="s">
        <v>59</v>
      </c>
      <c r="N290" t="s">
        <v>60</v>
      </c>
      <c r="O290" t="s">
        <v>61</v>
      </c>
      <c r="P290" t="s">
        <v>52</v>
      </c>
      <c r="Q290" t="s">
        <v>38</v>
      </c>
      <c r="R290">
        <v>25</v>
      </c>
      <c r="S290">
        <v>15</v>
      </c>
      <c r="T290">
        <v>500</v>
      </c>
      <c r="U290" t="s">
        <v>71</v>
      </c>
      <c r="V290" t="s">
        <v>20</v>
      </c>
      <c r="W290">
        <v>4</v>
      </c>
      <c r="X290" t="s">
        <v>39</v>
      </c>
      <c r="Y290" t="s">
        <v>59</v>
      </c>
      <c r="Z290" t="str">
        <f>_xlfn.XLOOKUP(Appointment_Transactions[[#This Row],[Doctor_ID]],Doctor_Master[Doctor_ID],Doctor_Master[Doctor_Name],,0)</f>
        <v>Dr. Gokul R</v>
      </c>
    </row>
    <row r="291" spans="1:26" x14ac:dyDescent="0.3">
      <c r="A291" t="s">
        <v>665</v>
      </c>
      <c r="B291" s="1">
        <v>45782</v>
      </c>
      <c r="C291" s="2">
        <v>0.625</v>
      </c>
      <c r="D291" t="s">
        <v>136</v>
      </c>
      <c r="E291" t="s">
        <v>42</v>
      </c>
      <c r="F291" t="s">
        <v>155</v>
      </c>
      <c r="G291" t="s">
        <v>55</v>
      </c>
      <c r="H291" t="s">
        <v>56</v>
      </c>
      <c r="I291" t="s">
        <v>269</v>
      </c>
      <c r="J291" t="s">
        <v>97</v>
      </c>
      <c r="K291" t="s">
        <v>48</v>
      </c>
      <c r="L291">
        <v>40</v>
      </c>
      <c r="M291" t="s">
        <v>49</v>
      </c>
      <c r="N291" t="s">
        <v>106</v>
      </c>
      <c r="O291" t="s">
        <v>107</v>
      </c>
      <c r="P291" t="s">
        <v>123</v>
      </c>
      <c r="Q291" t="s">
        <v>38</v>
      </c>
      <c r="R291">
        <v>9</v>
      </c>
      <c r="S291">
        <v>20</v>
      </c>
      <c r="T291">
        <v>1000</v>
      </c>
      <c r="U291" t="s">
        <v>39</v>
      </c>
      <c r="V291" t="s">
        <v>134</v>
      </c>
      <c r="W291">
        <v>5</v>
      </c>
      <c r="X291" t="s">
        <v>71</v>
      </c>
      <c r="Y291" t="s">
        <v>49</v>
      </c>
      <c r="Z291" t="str">
        <f>_xlfn.XLOOKUP(Appointment_Transactions[[#This Row],[Doctor_ID]],Doctor_Master[Doctor_ID],Doctor_Master[Doctor_Name],,0)</f>
        <v>Dr. Kavitha M</v>
      </c>
    </row>
    <row r="292" spans="1:26" x14ac:dyDescent="0.3">
      <c r="A292" t="s">
        <v>666</v>
      </c>
      <c r="B292" s="1">
        <v>45790</v>
      </c>
      <c r="C292" s="2">
        <v>0.53125</v>
      </c>
      <c r="D292" t="s">
        <v>136</v>
      </c>
      <c r="E292" t="s">
        <v>42</v>
      </c>
      <c r="F292" t="s">
        <v>82</v>
      </c>
      <c r="G292" t="s">
        <v>83</v>
      </c>
      <c r="H292" t="s">
        <v>84</v>
      </c>
      <c r="I292" t="s">
        <v>667</v>
      </c>
      <c r="J292" t="s">
        <v>112</v>
      </c>
      <c r="K292" t="s">
        <v>33</v>
      </c>
      <c r="L292">
        <v>74</v>
      </c>
      <c r="M292" t="s">
        <v>34</v>
      </c>
      <c r="N292" t="s">
        <v>148</v>
      </c>
      <c r="O292" t="s">
        <v>149</v>
      </c>
      <c r="P292" t="s">
        <v>37</v>
      </c>
      <c r="Q292" t="s">
        <v>38</v>
      </c>
      <c r="R292">
        <v>21</v>
      </c>
      <c r="S292">
        <v>15</v>
      </c>
      <c r="T292">
        <v>700</v>
      </c>
      <c r="U292" t="s">
        <v>71</v>
      </c>
      <c r="V292" t="s">
        <v>70</v>
      </c>
      <c r="W292">
        <v>4</v>
      </c>
      <c r="X292" t="s">
        <v>71</v>
      </c>
      <c r="Y292" t="s">
        <v>34</v>
      </c>
      <c r="Z292" t="str">
        <f>_xlfn.XLOOKUP(Appointment_Transactions[[#This Row],[Doctor_ID]],Doctor_Master[Doctor_ID],Doctor_Master[Doctor_Name],,0)</f>
        <v>Dr. Sanjay P</v>
      </c>
    </row>
    <row r="293" spans="1:26" x14ac:dyDescent="0.3">
      <c r="A293" t="s">
        <v>668</v>
      </c>
      <c r="B293" s="1">
        <v>45753</v>
      </c>
      <c r="C293" s="2">
        <v>0.53125</v>
      </c>
      <c r="D293" t="s">
        <v>41</v>
      </c>
      <c r="E293" t="s">
        <v>42</v>
      </c>
      <c r="F293" t="s">
        <v>54</v>
      </c>
      <c r="G293" t="s">
        <v>83</v>
      </c>
      <c r="H293" t="s">
        <v>84</v>
      </c>
      <c r="I293" t="s">
        <v>166</v>
      </c>
      <c r="J293" t="s">
        <v>97</v>
      </c>
      <c r="K293" t="s">
        <v>33</v>
      </c>
      <c r="L293">
        <v>16</v>
      </c>
      <c r="M293" t="s">
        <v>67</v>
      </c>
      <c r="N293" t="s">
        <v>68</v>
      </c>
      <c r="O293" t="s">
        <v>69</v>
      </c>
      <c r="P293" t="s">
        <v>52</v>
      </c>
      <c r="Q293" t="s">
        <v>203</v>
      </c>
      <c r="R293">
        <v>21</v>
      </c>
      <c r="S293">
        <v>15</v>
      </c>
      <c r="T293">
        <v>800</v>
      </c>
      <c r="U293" t="s">
        <v>39</v>
      </c>
      <c r="V293" t="s">
        <v>134</v>
      </c>
      <c r="X293" t="s">
        <v>39</v>
      </c>
      <c r="Y293" t="s">
        <v>67</v>
      </c>
      <c r="Z293" t="str">
        <f>_xlfn.XLOOKUP(Appointment_Transactions[[#This Row],[Doctor_ID]],Doctor_Master[Doctor_ID],Doctor_Master[Doctor_Name],,0)</f>
        <v>Dr. Nisha T</v>
      </c>
    </row>
    <row r="294" spans="1:26" x14ac:dyDescent="0.3">
      <c r="A294" t="s">
        <v>669</v>
      </c>
      <c r="B294" s="1">
        <v>45670</v>
      </c>
      <c r="C294" s="2">
        <v>0.34375</v>
      </c>
      <c r="D294" t="s">
        <v>109</v>
      </c>
      <c r="E294" t="s">
        <v>27</v>
      </c>
      <c r="F294" t="s">
        <v>155</v>
      </c>
      <c r="G294" t="s">
        <v>83</v>
      </c>
      <c r="H294" t="s">
        <v>84</v>
      </c>
      <c r="I294" t="s">
        <v>670</v>
      </c>
      <c r="J294" t="s">
        <v>58</v>
      </c>
      <c r="K294" t="s">
        <v>48</v>
      </c>
      <c r="L294">
        <v>12</v>
      </c>
      <c r="M294" t="s">
        <v>120</v>
      </c>
      <c r="N294" t="s">
        <v>121</v>
      </c>
      <c r="O294" t="s">
        <v>122</v>
      </c>
      <c r="P294" t="s">
        <v>123</v>
      </c>
      <c r="Q294" t="s">
        <v>89</v>
      </c>
      <c r="R294">
        <v>44</v>
      </c>
      <c r="S294">
        <v>15</v>
      </c>
      <c r="T294">
        <v>900</v>
      </c>
      <c r="U294" t="s">
        <v>71</v>
      </c>
      <c r="V294" t="s">
        <v>134</v>
      </c>
      <c r="X294" t="s">
        <v>39</v>
      </c>
      <c r="Y294" t="s">
        <v>120</v>
      </c>
      <c r="Z294" t="str">
        <f>_xlfn.XLOOKUP(Appointment_Transactions[[#This Row],[Doctor_ID]],Doctor_Master[Doctor_ID],Doctor_Master[Doctor_Name],,0)</f>
        <v>Dr. Siva Kumar</v>
      </c>
    </row>
    <row r="295" spans="1:26" x14ac:dyDescent="0.3">
      <c r="A295" t="s">
        <v>671</v>
      </c>
      <c r="B295" s="1">
        <v>45801</v>
      </c>
      <c r="C295" s="2">
        <v>0.52083333333333337</v>
      </c>
      <c r="D295" t="s">
        <v>136</v>
      </c>
      <c r="E295" t="s">
        <v>42</v>
      </c>
      <c r="F295" t="s">
        <v>110</v>
      </c>
      <c r="G295" t="s">
        <v>63</v>
      </c>
      <c r="H295" t="s">
        <v>64</v>
      </c>
      <c r="I295" t="s">
        <v>524</v>
      </c>
      <c r="J295" t="s">
        <v>143</v>
      </c>
      <c r="K295" t="s">
        <v>48</v>
      </c>
      <c r="L295">
        <v>2</v>
      </c>
      <c r="M295" t="s">
        <v>120</v>
      </c>
      <c r="N295" t="s">
        <v>175</v>
      </c>
      <c r="O295" t="s">
        <v>176</v>
      </c>
      <c r="P295" t="s">
        <v>52</v>
      </c>
      <c r="Q295" t="s">
        <v>38</v>
      </c>
      <c r="R295">
        <v>46</v>
      </c>
      <c r="S295">
        <v>15</v>
      </c>
      <c r="T295">
        <v>900</v>
      </c>
      <c r="U295" t="s">
        <v>71</v>
      </c>
      <c r="V295" t="s">
        <v>134</v>
      </c>
      <c r="W295">
        <v>5</v>
      </c>
      <c r="X295" t="s">
        <v>39</v>
      </c>
      <c r="Y295" t="s">
        <v>120</v>
      </c>
      <c r="Z295" t="str">
        <f>_xlfn.XLOOKUP(Appointment_Transactions[[#This Row],[Doctor_ID]],Doctor_Master[Doctor_ID],Doctor_Master[Doctor_Name],,0)</f>
        <v>Dr. Suresh B</v>
      </c>
    </row>
    <row r="296" spans="1:26" x14ac:dyDescent="0.3">
      <c r="A296" t="s">
        <v>672</v>
      </c>
      <c r="B296" s="1">
        <v>45834</v>
      </c>
      <c r="C296" s="2">
        <v>0.76041666666666663</v>
      </c>
      <c r="D296" t="s">
        <v>81</v>
      </c>
      <c r="E296" t="s">
        <v>42</v>
      </c>
      <c r="F296" t="s">
        <v>102</v>
      </c>
      <c r="G296" t="s">
        <v>29</v>
      </c>
      <c r="H296" t="s">
        <v>30</v>
      </c>
      <c r="I296" t="s">
        <v>459</v>
      </c>
      <c r="J296" t="s">
        <v>32</v>
      </c>
      <c r="K296" t="s">
        <v>33</v>
      </c>
      <c r="L296">
        <v>11</v>
      </c>
      <c r="M296" t="s">
        <v>183</v>
      </c>
      <c r="N296" t="s">
        <v>184</v>
      </c>
      <c r="O296" t="s">
        <v>185</v>
      </c>
      <c r="P296" t="s">
        <v>52</v>
      </c>
      <c r="Q296" t="s">
        <v>38</v>
      </c>
      <c r="R296">
        <v>18</v>
      </c>
      <c r="S296">
        <v>15</v>
      </c>
      <c r="T296">
        <v>650</v>
      </c>
      <c r="U296" t="s">
        <v>39</v>
      </c>
      <c r="V296" t="s">
        <v>134</v>
      </c>
      <c r="W296">
        <v>4</v>
      </c>
      <c r="X296" t="s">
        <v>39</v>
      </c>
      <c r="Y296" t="s">
        <v>183</v>
      </c>
      <c r="Z296" t="str">
        <f>_xlfn.XLOOKUP(Appointment_Transactions[[#This Row],[Doctor_ID]],Doctor_Master[Doctor_ID],Doctor_Master[Doctor_Name],,0)</f>
        <v>Dr. Lakshmi K</v>
      </c>
    </row>
    <row r="297" spans="1:26" x14ac:dyDescent="0.3">
      <c r="A297" t="s">
        <v>673</v>
      </c>
      <c r="B297" s="1">
        <v>45818</v>
      </c>
      <c r="C297" s="2">
        <v>0.86458333333333337</v>
      </c>
      <c r="D297" t="s">
        <v>81</v>
      </c>
      <c r="E297" t="s">
        <v>42</v>
      </c>
      <c r="F297" t="s">
        <v>82</v>
      </c>
      <c r="G297" t="s">
        <v>55</v>
      </c>
      <c r="H297" t="s">
        <v>56</v>
      </c>
      <c r="I297" t="s">
        <v>140</v>
      </c>
      <c r="J297" t="s">
        <v>86</v>
      </c>
      <c r="K297" t="s">
        <v>48</v>
      </c>
      <c r="L297">
        <v>40</v>
      </c>
      <c r="M297" t="s">
        <v>67</v>
      </c>
      <c r="N297" t="s">
        <v>208</v>
      </c>
      <c r="O297" t="s">
        <v>209</v>
      </c>
      <c r="P297" t="s">
        <v>52</v>
      </c>
      <c r="Q297" t="s">
        <v>38</v>
      </c>
      <c r="R297">
        <v>30</v>
      </c>
      <c r="S297">
        <v>15</v>
      </c>
      <c r="T297">
        <v>800</v>
      </c>
      <c r="U297" t="s">
        <v>39</v>
      </c>
      <c r="V297" t="s">
        <v>134</v>
      </c>
      <c r="W297">
        <v>4</v>
      </c>
      <c r="X297" t="s">
        <v>39</v>
      </c>
      <c r="Y297" t="s">
        <v>67</v>
      </c>
      <c r="Z297" t="str">
        <f>_xlfn.XLOOKUP(Appointment_Transactions[[#This Row],[Doctor_ID]],Doctor_Master[Doctor_ID],Doctor_Master[Doctor_Name],,0)</f>
        <v>Dr. Balaji V</v>
      </c>
    </row>
    <row r="298" spans="1:26" x14ac:dyDescent="0.3">
      <c r="A298" t="s">
        <v>674</v>
      </c>
      <c r="B298" s="1">
        <v>45787</v>
      </c>
      <c r="C298" s="2">
        <v>0.72916666666666663</v>
      </c>
      <c r="D298" t="s">
        <v>136</v>
      </c>
      <c r="E298" t="s">
        <v>42</v>
      </c>
      <c r="F298" t="s">
        <v>110</v>
      </c>
      <c r="G298" t="s">
        <v>83</v>
      </c>
      <c r="H298" t="s">
        <v>84</v>
      </c>
      <c r="I298" t="s">
        <v>388</v>
      </c>
      <c r="J298" t="s">
        <v>126</v>
      </c>
      <c r="K298" t="s">
        <v>48</v>
      </c>
      <c r="L298">
        <v>23</v>
      </c>
      <c r="M298" t="s">
        <v>183</v>
      </c>
      <c r="N298" t="s">
        <v>330</v>
      </c>
      <c r="O298" t="s">
        <v>331</v>
      </c>
      <c r="P298" t="s">
        <v>123</v>
      </c>
      <c r="Q298" t="s">
        <v>38</v>
      </c>
      <c r="R298">
        <v>7</v>
      </c>
      <c r="S298">
        <v>15</v>
      </c>
      <c r="T298">
        <v>650</v>
      </c>
      <c r="U298" t="s">
        <v>71</v>
      </c>
      <c r="V298" t="s">
        <v>20</v>
      </c>
      <c r="W298">
        <v>5</v>
      </c>
      <c r="X298" t="s">
        <v>71</v>
      </c>
      <c r="Y298" t="s">
        <v>183</v>
      </c>
      <c r="Z298" t="str">
        <f>_xlfn.XLOOKUP(Appointment_Transactions[[#This Row],[Doctor_ID]],Doctor_Master[Doctor_ID],Doctor_Master[Doctor_Name],,0)</f>
        <v>Dr. Ajith K</v>
      </c>
    </row>
    <row r="299" spans="1:26" x14ac:dyDescent="0.3">
      <c r="A299" t="s">
        <v>675</v>
      </c>
      <c r="B299" s="1">
        <v>45704</v>
      </c>
      <c r="C299" s="2">
        <v>0.57291666666666663</v>
      </c>
      <c r="D299" t="s">
        <v>26</v>
      </c>
      <c r="E299" t="s">
        <v>27</v>
      </c>
      <c r="F299" t="s">
        <v>54</v>
      </c>
      <c r="G299" t="s">
        <v>117</v>
      </c>
      <c r="H299" t="s">
        <v>118</v>
      </c>
      <c r="I299" t="s">
        <v>676</v>
      </c>
      <c r="J299" t="s">
        <v>112</v>
      </c>
      <c r="K299" t="s">
        <v>48</v>
      </c>
      <c r="L299">
        <v>14</v>
      </c>
      <c r="M299" t="s">
        <v>183</v>
      </c>
      <c r="N299" t="s">
        <v>240</v>
      </c>
      <c r="O299" t="s">
        <v>241</v>
      </c>
      <c r="P299" t="s">
        <v>37</v>
      </c>
      <c r="Q299" t="s">
        <v>89</v>
      </c>
      <c r="R299">
        <v>33</v>
      </c>
      <c r="S299">
        <v>15</v>
      </c>
      <c r="T299">
        <v>650</v>
      </c>
      <c r="U299" t="s">
        <v>71</v>
      </c>
      <c r="V299" t="s">
        <v>134</v>
      </c>
      <c r="X299" t="s">
        <v>71</v>
      </c>
      <c r="Y299" t="s">
        <v>183</v>
      </c>
      <c r="Z299" t="str">
        <f>_xlfn.XLOOKUP(Appointment_Transactions[[#This Row],[Doctor_ID]],Doctor_Master[Doctor_ID],Doctor_Master[Doctor_Name],,0)</f>
        <v>Dr. Naveen C</v>
      </c>
    </row>
    <row r="300" spans="1:26" x14ac:dyDescent="0.3">
      <c r="A300" t="s">
        <v>677</v>
      </c>
      <c r="B300" s="1">
        <v>45782</v>
      </c>
      <c r="C300" s="2">
        <v>0.6875</v>
      </c>
      <c r="D300" t="s">
        <v>136</v>
      </c>
      <c r="E300" t="s">
        <v>42</v>
      </c>
      <c r="F300" t="s">
        <v>155</v>
      </c>
      <c r="G300" t="s">
        <v>103</v>
      </c>
      <c r="H300" t="s">
        <v>104</v>
      </c>
      <c r="I300" t="s">
        <v>678</v>
      </c>
      <c r="J300" t="s">
        <v>138</v>
      </c>
      <c r="K300" t="s">
        <v>48</v>
      </c>
      <c r="L300">
        <v>54</v>
      </c>
      <c r="M300" t="s">
        <v>59</v>
      </c>
      <c r="N300" t="s">
        <v>98</v>
      </c>
      <c r="O300" t="s">
        <v>99</v>
      </c>
      <c r="P300" t="s">
        <v>37</v>
      </c>
      <c r="Q300" t="s">
        <v>203</v>
      </c>
      <c r="R300">
        <v>28</v>
      </c>
      <c r="S300">
        <v>15</v>
      </c>
      <c r="T300">
        <v>500</v>
      </c>
      <c r="U300" t="s">
        <v>39</v>
      </c>
      <c r="V300" t="s">
        <v>100</v>
      </c>
      <c r="X300" t="s">
        <v>39</v>
      </c>
      <c r="Y300" t="s">
        <v>59</v>
      </c>
      <c r="Z300" t="str">
        <f>_xlfn.XLOOKUP(Appointment_Transactions[[#This Row],[Doctor_ID]],Doctor_Master[Doctor_ID],Doctor_Master[Doctor_Name],,0)</f>
        <v>Dr. Vivek S</v>
      </c>
    </row>
    <row r="301" spans="1:26" x14ac:dyDescent="0.3">
      <c r="A301" t="s">
        <v>679</v>
      </c>
      <c r="B301" s="1">
        <v>45816</v>
      </c>
      <c r="C301" s="2">
        <v>0.42708333333333331</v>
      </c>
      <c r="D301" t="s">
        <v>81</v>
      </c>
      <c r="E301" t="s">
        <v>42</v>
      </c>
      <c r="F301" t="s">
        <v>54</v>
      </c>
      <c r="G301" t="s">
        <v>83</v>
      </c>
      <c r="H301" t="s">
        <v>84</v>
      </c>
      <c r="I301" t="s">
        <v>680</v>
      </c>
      <c r="J301" t="s">
        <v>86</v>
      </c>
      <c r="K301" t="s">
        <v>33</v>
      </c>
      <c r="L301">
        <v>41</v>
      </c>
      <c r="M301" t="s">
        <v>183</v>
      </c>
      <c r="N301" t="s">
        <v>240</v>
      </c>
      <c r="O301" t="s">
        <v>241</v>
      </c>
      <c r="P301" t="s">
        <v>123</v>
      </c>
      <c r="Q301" t="s">
        <v>203</v>
      </c>
      <c r="R301">
        <v>32</v>
      </c>
      <c r="S301">
        <v>15</v>
      </c>
      <c r="T301">
        <v>650</v>
      </c>
      <c r="U301" t="s">
        <v>39</v>
      </c>
      <c r="V301" t="s">
        <v>134</v>
      </c>
      <c r="X301" t="s">
        <v>39</v>
      </c>
      <c r="Y301" t="s">
        <v>183</v>
      </c>
      <c r="Z301" t="str">
        <f>_xlfn.XLOOKUP(Appointment_Transactions[[#This Row],[Doctor_ID]],Doctor_Master[Doctor_ID],Doctor_Master[Doctor_Name],,0)</f>
        <v>Dr. Naveen C</v>
      </c>
    </row>
    <row r="302" spans="1:26" x14ac:dyDescent="0.3">
      <c r="A302" t="s">
        <v>681</v>
      </c>
      <c r="B302" s="1">
        <v>45667</v>
      </c>
      <c r="C302" s="2">
        <v>0.44791666666666669</v>
      </c>
      <c r="D302" t="s">
        <v>109</v>
      </c>
      <c r="E302" t="s">
        <v>27</v>
      </c>
      <c r="F302" t="s">
        <v>28</v>
      </c>
      <c r="G302" t="s">
        <v>117</v>
      </c>
      <c r="H302" t="s">
        <v>118</v>
      </c>
      <c r="I302" t="s">
        <v>200</v>
      </c>
      <c r="J302" t="s">
        <v>66</v>
      </c>
      <c r="K302" t="s">
        <v>48</v>
      </c>
      <c r="L302">
        <v>18</v>
      </c>
      <c r="M302" t="s">
        <v>120</v>
      </c>
      <c r="N302" t="s">
        <v>121</v>
      </c>
      <c r="O302" t="s">
        <v>122</v>
      </c>
      <c r="P302" t="s">
        <v>37</v>
      </c>
      <c r="Q302" t="s">
        <v>38</v>
      </c>
      <c r="R302">
        <v>17</v>
      </c>
      <c r="S302">
        <v>15</v>
      </c>
      <c r="T302">
        <v>900</v>
      </c>
      <c r="U302" t="s">
        <v>71</v>
      </c>
      <c r="V302" t="s">
        <v>20</v>
      </c>
      <c r="X302" t="s">
        <v>71</v>
      </c>
      <c r="Y302" t="s">
        <v>120</v>
      </c>
      <c r="Z302" t="str">
        <f>_xlfn.XLOOKUP(Appointment_Transactions[[#This Row],[Doctor_ID]],Doctor_Master[Doctor_ID],Doctor_Master[Doctor_Name],,0)</f>
        <v>Dr. Siva Kumar</v>
      </c>
    </row>
    <row r="303" spans="1:26" x14ac:dyDescent="0.3">
      <c r="A303" t="s">
        <v>682</v>
      </c>
      <c r="B303" s="1">
        <v>45837</v>
      </c>
      <c r="C303" s="2">
        <v>0.625</v>
      </c>
      <c r="D303" t="s">
        <v>81</v>
      </c>
      <c r="E303" t="s">
        <v>42</v>
      </c>
      <c r="F303" t="s">
        <v>54</v>
      </c>
      <c r="G303" t="s">
        <v>29</v>
      </c>
      <c r="H303" t="s">
        <v>30</v>
      </c>
      <c r="I303" t="s">
        <v>291</v>
      </c>
      <c r="J303" t="s">
        <v>66</v>
      </c>
      <c r="K303" t="s">
        <v>48</v>
      </c>
      <c r="L303">
        <v>83</v>
      </c>
      <c r="M303" t="s">
        <v>380</v>
      </c>
      <c r="N303" t="s">
        <v>179</v>
      </c>
      <c r="O303" t="s">
        <v>180</v>
      </c>
      <c r="P303" t="s">
        <v>52</v>
      </c>
      <c r="Q303" t="s">
        <v>89</v>
      </c>
      <c r="R303">
        <v>47</v>
      </c>
      <c r="S303">
        <v>15</v>
      </c>
      <c r="T303">
        <v>900</v>
      </c>
      <c r="U303" t="s">
        <v>71</v>
      </c>
      <c r="V303" t="s">
        <v>20</v>
      </c>
      <c r="X303" t="s">
        <v>39</v>
      </c>
      <c r="Y303" t="s">
        <v>120</v>
      </c>
      <c r="Z303" t="str">
        <f>_xlfn.XLOOKUP(Appointment_Transactions[[#This Row],[Doctor_ID]],Doctor_Master[Doctor_ID],Doctor_Master[Doctor_Name],,0)</f>
        <v>Dr. Swetha M</v>
      </c>
    </row>
    <row r="304" spans="1:26" x14ac:dyDescent="0.3">
      <c r="A304" t="s">
        <v>683</v>
      </c>
      <c r="B304" s="1">
        <v>45810</v>
      </c>
      <c r="C304" s="2">
        <v>0.70833333333333337</v>
      </c>
      <c r="D304" t="s">
        <v>81</v>
      </c>
      <c r="E304" t="s">
        <v>42</v>
      </c>
      <c r="F304" t="s">
        <v>155</v>
      </c>
      <c r="G304" t="s">
        <v>44</v>
      </c>
      <c r="H304" t="s">
        <v>45</v>
      </c>
      <c r="I304" t="s">
        <v>684</v>
      </c>
      <c r="J304" t="s">
        <v>58</v>
      </c>
      <c r="K304" t="s">
        <v>33</v>
      </c>
      <c r="L304">
        <v>57</v>
      </c>
      <c r="M304" t="s">
        <v>49</v>
      </c>
      <c r="N304" t="s">
        <v>106</v>
      </c>
      <c r="O304" t="s">
        <v>107</v>
      </c>
      <c r="P304" t="s">
        <v>123</v>
      </c>
      <c r="Q304" t="s">
        <v>89</v>
      </c>
      <c r="R304">
        <v>29</v>
      </c>
      <c r="S304">
        <v>20</v>
      </c>
      <c r="T304">
        <v>1000</v>
      </c>
      <c r="U304" t="s">
        <v>39</v>
      </c>
      <c r="V304" t="s">
        <v>100</v>
      </c>
      <c r="X304" t="s">
        <v>39</v>
      </c>
      <c r="Y304" t="s">
        <v>49</v>
      </c>
      <c r="Z304" t="str">
        <f>_xlfn.XLOOKUP(Appointment_Transactions[[#This Row],[Doctor_ID]],Doctor_Master[Doctor_ID],Doctor_Master[Doctor_Name],,0)</f>
        <v>Dr. Kavitha M</v>
      </c>
    </row>
    <row r="305" spans="1:26" x14ac:dyDescent="0.3">
      <c r="A305" t="s">
        <v>685</v>
      </c>
      <c r="B305" s="1">
        <v>45814</v>
      </c>
      <c r="C305" s="2">
        <v>0.59375</v>
      </c>
      <c r="D305" t="s">
        <v>81</v>
      </c>
      <c r="E305" t="s">
        <v>42</v>
      </c>
      <c r="F305" t="s">
        <v>28</v>
      </c>
      <c r="G305" t="s">
        <v>44</v>
      </c>
      <c r="H305" t="s">
        <v>45</v>
      </c>
      <c r="I305" t="s">
        <v>686</v>
      </c>
      <c r="J305" t="s">
        <v>138</v>
      </c>
      <c r="K305" t="s">
        <v>33</v>
      </c>
      <c r="L305">
        <v>67</v>
      </c>
      <c r="M305" t="s">
        <v>120</v>
      </c>
      <c r="N305" t="s">
        <v>175</v>
      </c>
      <c r="O305" t="s">
        <v>176</v>
      </c>
      <c r="P305" t="s">
        <v>123</v>
      </c>
      <c r="Q305" t="s">
        <v>38</v>
      </c>
      <c r="R305">
        <v>31</v>
      </c>
      <c r="S305">
        <v>15</v>
      </c>
      <c r="T305">
        <v>900</v>
      </c>
      <c r="U305" t="s">
        <v>39</v>
      </c>
      <c r="V305" t="s">
        <v>134</v>
      </c>
      <c r="X305" t="s">
        <v>71</v>
      </c>
      <c r="Y305" t="s">
        <v>120</v>
      </c>
      <c r="Z305" t="str">
        <f>_xlfn.XLOOKUP(Appointment_Transactions[[#This Row],[Doctor_ID]],Doctor_Master[Doctor_ID],Doctor_Master[Doctor_Name],,0)</f>
        <v>Dr. Suresh B</v>
      </c>
    </row>
    <row r="306" spans="1:26" x14ac:dyDescent="0.3">
      <c r="A306" t="s">
        <v>687</v>
      </c>
      <c r="B306" s="1">
        <v>45719</v>
      </c>
      <c r="C306" s="2">
        <v>0.65625</v>
      </c>
      <c r="D306" t="s">
        <v>73</v>
      </c>
      <c r="E306" t="s">
        <v>27</v>
      </c>
      <c r="F306" t="s">
        <v>155</v>
      </c>
      <c r="G306" t="s">
        <v>117</v>
      </c>
      <c r="H306" t="s">
        <v>118</v>
      </c>
      <c r="I306" t="s">
        <v>251</v>
      </c>
      <c r="J306" t="s">
        <v>32</v>
      </c>
      <c r="K306" t="s">
        <v>33</v>
      </c>
      <c r="L306">
        <v>11</v>
      </c>
      <c r="M306" t="s">
        <v>113</v>
      </c>
      <c r="N306" t="s">
        <v>152</v>
      </c>
      <c r="O306" t="s">
        <v>153</v>
      </c>
      <c r="P306" t="s">
        <v>37</v>
      </c>
      <c r="Q306" t="s">
        <v>38</v>
      </c>
      <c r="R306">
        <v>20</v>
      </c>
      <c r="S306">
        <v>15</v>
      </c>
      <c r="T306">
        <v>700</v>
      </c>
      <c r="U306" t="s">
        <v>39</v>
      </c>
      <c r="V306" t="s">
        <v>100</v>
      </c>
      <c r="W306">
        <v>4</v>
      </c>
      <c r="X306" t="s">
        <v>71</v>
      </c>
      <c r="Y306" t="s">
        <v>113</v>
      </c>
      <c r="Z306" t="str">
        <f>_xlfn.XLOOKUP(Appointment_Transactions[[#This Row],[Doctor_ID]],Doctor_Master[Doctor_ID],Doctor_Master[Doctor_Name],,0)</f>
        <v>Dr. Harini V</v>
      </c>
    </row>
    <row r="307" spans="1:26" x14ac:dyDescent="0.3">
      <c r="A307" t="s">
        <v>688</v>
      </c>
      <c r="B307" s="1">
        <v>45781</v>
      </c>
      <c r="C307" s="2">
        <v>0.39583333333333331</v>
      </c>
      <c r="D307" t="s">
        <v>136</v>
      </c>
      <c r="E307" t="s">
        <v>42</v>
      </c>
      <c r="F307" t="s">
        <v>54</v>
      </c>
      <c r="G307" t="s">
        <v>74</v>
      </c>
      <c r="H307" t="s">
        <v>75</v>
      </c>
      <c r="I307" t="s">
        <v>617</v>
      </c>
      <c r="J307" t="s">
        <v>47</v>
      </c>
      <c r="K307" t="s">
        <v>33</v>
      </c>
      <c r="L307">
        <v>16</v>
      </c>
      <c r="M307" t="s">
        <v>67</v>
      </c>
      <c r="N307" t="s">
        <v>419</v>
      </c>
      <c r="O307" t="s">
        <v>420</v>
      </c>
      <c r="P307" t="s">
        <v>52</v>
      </c>
      <c r="Q307" t="s">
        <v>38</v>
      </c>
      <c r="R307">
        <v>28</v>
      </c>
      <c r="S307">
        <v>15</v>
      </c>
      <c r="T307">
        <v>800</v>
      </c>
      <c r="U307" t="s">
        <v>71</v>
      </c>
      <c r="V307" t="s">
        <v>100</v>
      </c>
      <c r="W307">
        <v>3</v>
      </c>
      <c r="X307" t="s">
        <v>71</v>
      </c>
      <c r="Y307" t="s">
        <v>67</v>
      </c>
      <c r="Z307" t="str">
        <f>_xlfn.XLOOKUP(Appointment_Transactions[[#This Row],[Doctor_ID]],Doctor_Master[Doctor_ID],Doctor_Master[Doctor_Name],,0)</f>
        <v>Dr. Rekha N</v>
      </c>
    </row>
    <row r="308" spans="1:26" x14ac:dyDescent="0.3">
      <c r="A308" t="s">
        <v>689</v>
      </c>
      <c r="B308" s="1">
        <v>45833</v>
      </c>
      <c r="C308" s="2">
        <v>0.53125</v>
      </c>
      <c r="D308" t="s">
        <v>81</v>
      </c>
      <c r="E308" t="s">
        <v>42</v>
      </c>
      <c r="F308" t="s">
        <v>43</v>
      </c>
      <c r="G308" t="s">
        <v>117</v>
      </c>
      <c r="H308" t="s">
        <v>118</v>
      </c>
      <c r="I308" t="s">
        <v>690</v>
      </c>
      <c r="J308" t="s">
        <v>47</v>
      </c>
      <c r="K308" t="s">
        <v>48</v>
      </c>
      <c r="L308">
        <v>47</v>
      </c>
      <c r="M308" t="s">
        <v>77</v>
      </c>
      <c r="N308" t="s">
        <v>78</v>
      </c>
      <c r="O308" t="s">
        <v>79</v>
      </c>
      <c r="P308" t="s">
        <v>52</v>
      </c>
      <c r="Q308" t="s">
        <v>203</v>
      </c>
      <c r="R308">
        <v>29</v>
      </c>
      <c r="S308">
        <v>30</v>
      </c>
      <c r="T308">
        <v>1300</v>
      </c>
      <c r="U308" t="s">
        <v>71</v>
      </c>
      <c r="V308" t="s">
        <v>134</v>
      </c>
      <c r="X308" t="s">
        <v>39</v>
      </c>
      <c r="Y308" t="s">
        <v>77</v>
      </c>
      <c r="Z308" t="str">
        <f>_xlfn.XLOOKUP(Appointment_Transactions[[#This Row],[Doctor_ID]],Doctor_Master[Doctor_ID],Doctor_Master[Doctor_Name],,0)</f>
        <v>Dr. Bharathi K</v>
      </c>
    </row>
    <row r="309" spans="1:26" x14ac:dyDescent="0.3">
      <c r="A309" t="s">
        <v>691</v>
      </c>
      <c r="B309" s="1">
        <v>45701</v>
      </c>
      <c r="C309" s="2">
        <v>0.47916666666666669</v>
      </c>
      <c r="D309" t="s">
        <v>26</v>
      </c>
      <c r="E309" t="s">
        <v>27</v>
      </c>
      <c r="F309" t="s">
        <v>102</v>
      </c>
      <c r="G309" t="s">
        <v>117</v>
      </c>
      <c r="H309" t="s">
        <v>118</v>
      </c>
      <c r="I309" t="s">
        <v>540</v>
      </c>
      <c r="J309" t="s">
        <v>97</v>
      </c>
      <c r="K309" t="s">
        <v>33</v>
      </c>
      <c r="L309">
        <v>30</v>
      </c>
      <c r="M309" t="s">
        <v>67</v>
      </c>
      <c r="N309" t="s">
        <v>163</v>
      </c>
      <c r="O309" t="s">
        <v>164</v>
      </c>
      <c r="P309" t="s">
        <v>37</v>
      </c>
      <c r="Q309" t="s">
        <v>38</v>
      </c>
      <c r="R309">
        <v>40</v>
      </c>
      <c r="S309">
        <v>15</v>
      </c>
      <c r="T309">
        <v>800</v>
      </c>
      <c r="U309" t="s">
        <v>71</v>
      </c>
      <c r="V309" t="s">
        <v>100</v>
      </c>
      <c r="W309">
        <v>5</v>
      </c>
      <c r="X309" t="s">
        <v>39</v>
      </c>
      <c r="Y309" t="s">
        <v>67</v>
      </c>
      <c r="Z309" t="str">
        <f>_xlfn.XLOOKUP(Appointment_Transactions[[#This Row],[Doctor_ID]],Doctor_Master[Doctor_ID],Doctor_Master[Doctor_Name],,0)</f>
        <v>Dr. Ashwin D</v>
      </c>
    </row>
    <row r="310" spans="1:26" x14ac:dyDescent="0.3">
      <c r="A310" t="s">
        <v>692</v>
      </c>
      <c r="B310" s="1">
        <v>45667</v>
      </c>
      <c r="C310" s="2">
        <v>0.76041666666666663</v>
      </c>
      <c r="D310" t="s">
        <v>109</v>
      </c>
      <c r="E310" t="s">
        <v>27</v>
      </c>
      <c r="F310" t="s">
        <v>28</v>
      </c>
      <c r="G310" t="s">
        <v>103</v>
      </c>
      <c r="H310" t="s">
        <v>104</v>
      </c>
      <c r="I310" t="s">
        <v>245</v>
      </c>
      <c r="J310" t="s">
        <v>66</v>
      </c>
      <c r="K310" t="s">
        <v>48</v>
      </c>
      <c r="L310">
        <v>33</v>
      </c>
      <c r="M310" t="s">
        <v>67</v>
      </c>
      <c r="N310" t="s">
        <v>419</v>
      </c>
      <c r="O310" t="s">
        <v>420</v>
      </c>
      <c r="P310" t="s">
        <v>37</v>
      </c>
      <c r="Q310" t="s">
        <v>89</v>
      </c>
      <c r="R310">
        <v>18</v>
      </c>
      <c r="S310">
        <v>15</v>
      </c>
      <c r="T310">
        <v>800</v>
      </c>
      <c r="U310" t="s">
        <v>39</v>
      </c>
      <c r="V310" t="s">
        <v>134</v>
      </c>
      <c r="X310" t="s">
        <v>39</v>
      </c>
      <c r="Y310" t="s">
        <v>67</v>
      </c>
      <c r="Z310" t="str">
        <f>_xlfn.XLOOKUP(Appointment_Transactions[[#This Row],[Doctor_ID]],Doctor_Master[Doctor_ID],Doctor_Master[Doctor_Name],,0)</f>
        <v>Dr. Rekha N</v>
      </c>
    </row>
    <row r="311" spans="1:26" x14ac:dyDescent="0.3">
      <c r="A311" t="s">
        <v>693</v>
      </c>
      <c r="B311" s="1">
        <v>45813</v>
      </c>
      <c r="C311" s="2">
        <v>0.47916666666666669</v>
      </c>
      <c r="D311" t="s">
        <v>81</v>
      </c>
      <c r="E311" t="s">
        <v>42</v>
      </c>
      <c r="F311" t="s">
        <v>102</v>
      </c>
      <c r="G311" t="s">
        <v>103</v>
      </c>
      <c r="H311" t="s">
        <v>104</v>
      </c>
      <c r="I311" t="s">
        <v>694</v>
      </c>
      <c r="J311" t="s">
        <v>126</v>
      </c>
      <c r="K311" t="s">
        <v>48</v>
      </c>
      <c r="L311">
        <v>34</v>
      </c>
      <c r="M311" t="s">
        <v>92</v>
      </c>
      <c r="N311" t="s">
        <v>215</v>
      </c>
      <c r="O311" t="s">
        <v>216</v>
      </c>
      <c r="P311" t="s">
        <v>123</v>
      </c>
      <c r="Q311" t="s">
        <v>38</v>
      </c>
      <c r="R311">
        <v>28</v>
      </c>
      <c r="S311">
        <v>25</v>
      </c>
      <c r="T311">
        <v>1200</v>
      </c>
      <c r="U311" t="s">
        <v>71</v>
      </c>
      <c r="V311" t="s">
        <v>20</v>
      </c>
      <c r="X311" t="s">
        <v>71</v>
      </c>
      <c r="Y311" t="s">
        <v>92</v>
      </c>
      <c r="Z311" t="str">
        <f>_xlfn.XLOOKUP(Appointment_Transactions[[#This Row],[Doctor_ID]],Doctor_Master[Doctor_ID],Doctor_Master[Doctor_Name],,0)</f>
        <v>Dr. Vignesh M</v>
      </c>
    </row>
    <row r="312" spans="1:26" x14ac:dyDescent="0.3">
      <c r="A312" t="s">
        <v>695</v>
      </c>
      <c r="B312" s="1">
        <v>45821</v>
      </c>
      <c r="C312" s="2">
        <v>0.625</v>
      </c>
      <c r="D312" t="s">
        <v>81</v>
      </c>
      <c r="E312" t="s">
        <v>42</v>
      </c>
      <c r="F312" t="s">
        <v>28</v>
      </c>
      <c r="G312" t="s">
        <v>29</v>
      </c>
      <c r="H312" t="s">
        <v>30</v>
      </c>
      <c r="I312" t="s">
        <v>696</v>
      </c>
      <c r="J312" t="s">
        <v>66</v>
      </c>
      <c r="K312" t="s">
        <v>33</v>
      </c>
      <c r="L312">
        <v>45</v>
      </c>
      <c r="M312" t="s">
        <v>34</v>
      </c>
      <c r="N312" t="s">
        <v>188</v>
      </c>
      <c r="O312" t="s">
        <v>189</v>
      </c>
      <c r="P312" t="s">
        <v>52</v>
      </c>
      <c r="Q312" t="s">
        <v>38</v>
      </c>
      <c r="R312">
        <v>31</v>
      </c>
      <c r="S312">
        <v>15</v>
      </c>
      <c r="T312">
        <v>700</v>
      </c>
      <c r="U312" t="s">
        <v>71</v>
      </c>
      <c r="V312" t="s">
        <v>20</v>
      </c>
      <c r="W312">
        <v>3</v>
      </c>
      <c r="X312" t="s">
        <v>39</v>
      </c>
      <c r="Y312" t="s">
        <v>34</v>
      </c>
      <c r="Z312" t="str">
        <f>_xlfn.XLOOKUP(Appointment_Transactions[[#This Row],[Doctor_ID]],Doctor_Master[Doctor_ID],Doctor_Master[Doctor_Name],,0)</f>
        <v>Dr. Ranjani S</v>
      </c>
    </row>
    <row r="313" spans="1:26" x14ac:dyDescent="0.3">
      <c r="A313" t="s">
        <v>697</v>
      </c>
      <c r="B313" s="1">
        <v>45701</v>
      </c>
      <c r="C313" s="2">
        <v>0.48958333333333331</v>
      </c>
      <c r="D313" t="s">
        <v>26</v>
      </c>
      <c r="E313" t="s">
        <v>27</v>
      </c>
      <c r="F313" t="s">
        <v>102</v>
      </c>
      <c r="G313" t="s">
        <v>103</v>
      </c>
      <c r="H313" t="s">
        <v>104</v>
      </c>
      <c r="I313" t="s">
        <v>698</v>
      </c>
      <c r="J313" t="s">
        <v>138</v>
      </c>
      <c r="K313" t="s">
        <v>33</v>
      </c>
      <c r="L313">
        <v>15</v>
      </c>
      <c r="M313" t="s">
        <v>120</v>
      </c>
      <c r="N313" t="s">
        <v>121</v>
      </c>
      <c r="O313" t="s">
        <v>122</v>
      </c>
      <c r="P313" t="s">
        <v>123</v>
      </c>
      <c r="Q313" t="s">
        <v>38</v>
      </c>
      <c r="R313">
        <v>23</v>
      </c>
      <c r="S313">
        <v>15</v>
      </c>
      <c r="T313">
        <v>900</v>
      </c>
      <c r="U313" t="s">
        <v>39</v>
      </c>
      <c r="V313" t="s">
        <v>70</v>
      </c>
      <c r="W313">
        <v>5</v>
      </c>
      <c r="X313" t="s">
        <v>71</v>
      </c>
      <c r="Y313" t="s">
        <v>120</v>
      </c>
      <c r="Z313" t="str">
        <f>_xlfn.XLOOKUP(Appointment_Transactions[[#This Row],[Doctor_ID]],Doctor_Master[Doctor_ID],Doctor_Master[Doctor_Name],,0)</f>
        <v>Dr. Siva Kumar</v>
      </c>
    </row>
    <row r="314" spans="1:26" x14ac:dyDescent="0.3">
      <c r="A314" t="s">
        <v>699</v>
      </c>
      <c r="B314" s="1">
        <v>45798</v>
      </c>
      <c r="C314" s="2">
        <v>0.76041666666666663</v>
      </c>
      <c r="D314" t="s">
        <v>136</v>
      </c>
      <c r="E314" t="s">
        <v>42</v>
      </c>
      <c r="F314" t="s">
        <v>43</v>
      </c>
      <c r="G314" t="s">
        <v>103</v>
      </c>
      <c r="H314" t="s">
        <v>104</v>
      </c>
      <c r="I314" t="s">
        <v>111</v>
      </c>
      <c r="J314" t="s">
        <v>126</v>
      </c>
      <c r="K314" t="s">
        <v>48</v>
      </c>
      <c r="L314">
        <v>51</v>
      </c>
      <c r="M314" t="s">
        <v>59</v>
      </c>
      <c r="N314" t="s">
        <v>98</v>
      </c>
      <c r="O314" t="s">
        <v>99</v>
      </c>
      <c r="P314" t="s">
        <v>52</v>
      </c>
      <c r="Q314" t="s">
        <v>203</v>
      </c>
      <c r="R314">
        <v>21</v>
      </c>
      <c r="S314">
        <v>15</v>
      </c>
      <c r="T314">
        <v>500</v>
      </c>
      <c r="U314" t="s">
        <v>39</v>
      </c>
      <c r="V314" t="s">
        <v>134</v>
      </c>
      <c r="X314" t="s">
        <v>71</v>
      </c>
      <c r="Y314" t="s">
        <v>59</v>
      </c>
      <c r="Z314" t="str">
        <f>_xlfn.XLOOKUP(Appointment_Transactions[[#This Row],[Doctor_ID]],Doctor_Master[Doctor_ID],Doctor_Master[Doctor_Name],,0)</f>
        <v>Dr. Vivek S</v>
      </c>
    </row>
    <row r="315" spans="1:26" x14ac:dyDescent="0.3">
      <c r="A315" t="s">
        <v>700</v>
      </c>
      <c r="B315" s="1">
        <v>45811</v>
      </c>
      <c r="C315" s="2">
        <v>0.60416666666666663</v>
      </c>
      <c r="D315" t="s">
        <v>81</v>
      </c>
      <c r="E315" t="s">
        <v>42</v>
      </c>
      <c r="F315" t="s">
        <v>82</v>
      </c>
      <c r="G315" t="s">
        <v>44</v>
      </c>
      <c r="H315" t="s">
        <v>45</v>
      </c>
      <c r="I315" t="s">
        <v>427</v>
      </c>
      <c r="J315" t="s">
        <v>97</v>
      </c>
      <c r="K315" t="s">
        <v>48</v>
      </c>
      <c r="L315">
        <v>50</v>
      </c>
      <c r="M315" t="s">
        <v>77</v>
      </c>
      <c r="N315" t="s">
        <v>78</v>
      </c>
      <c r="O315" t="s">
        <v>79</v>
      </c>
      <c r="P315" t="s">
        <v>52</v>
      </c>
      <c r="Q315" t="s">
        <v>38</v>
      </c>
      <c r="R315">
        <v>24</v>
      </c>
      <c r="S315">
        <v>30</v>
      </c>
      <c r="T315">
        <v>1300</v>
      </c>
      <c r="U315" t="s">
        <v>39</v>
      </c>
      <c r="V315" t="s">
        <v>134</v>
      </c>
      <c r="W315">
        <v>3</v>
      </c>
      <c r="X315" t="s">
        <v>39</v>
      </c>
      <c r="Y315" t="s">
        <v>77</v>
      </c>
      <c r="Z315" t="str">
        <f>_xlfn.XLOOKUP(Appointment_Transactions[[#This Row],[Doctor_ID]],Doctor_Master[Doctor_ID],Doctor_Master[Doctor_Name],,0)</f>
        <v>Dr. Bharathi K</v>
      </c>
    </row>
    <row r="316" spans="1:26" x14ac:dyDescent="0.3">
      <c r="A316" t="s">
        <v>701</v>
      </c>
      <c r="B316" s="1">
        <v>45710</v>
      </c>
      <c r="C316" s="2">
        <v>0.73958333333333337</v>
      </c>
      <c r="D316" t="s">
        <v>26</v>
      </c>
      <c r="E316" t="s">
        <v>27</v>
      </c>
      <c r="F316" t="s">
        <v>110</v>
      </c>
      <c r="G316" t="s">
        <v>74</v>
      </c>
      <c r="H316" t="s">
        <v>75</v>
      </c>
      <c r="I316" t="s">
        <v>300</v>
      </c>
      <c r="J316" t="s">
        <v>138</v>
      </c>
      <c r="K316" t="s">
        <v>48</v>
      </c>
      <c r="L316">
        <v>40</v>
      </c>
      <c r="M316" t="s">
        <v>67</v>
      </c>
      <c r="N316" t="s">
        <v>68</v>
      </c>
      <c r="O316" t="s">
        <v>69</v>
      </c>
      <c r="P316" t="s">
        <v>37</v>
      </c>
      <c r="Q316" t="s">
        <v>89</v>
      </c>
      <c r="R316">
        <v>22</v>
      </c>
      <c r="S316">
        <v>15</v>
      </c>
      <c r="T316">
        <v>800</v>
      </c>
      <c r="U316" t="s">
        <v>39</v>
      </c>
      <c r="V316" t="s">
        <v>134</v>
      </c>
      <c r="X316" t="s">
        <v>71</v>
      </c>
      <c r="Y316" t="s">
        <v>67</v>
      </c>
      <c r="Z316" t="str">
        <f>_xlfn.XLOOKUP(Appointment_Transactions[[#This Row],[Doctor_ID]],Doctor_Master[Doctor_ID],Doctor_Master[Doctor_Name],,0)</f>
        <v>Dr. Nisha T</v>
      </c>
    </row>
    <row r="317" spans="1:26" x14ac:dyDescent="0.3">
      <c r="A317" t="s">
        <v>702</v>
      </c>
      <c r="B317" s="1">
        <v>45758</v>
      </c>
      <c r="C317" s="2">
        <v>0.69791666666666663</v>
      </c>
      <c r="D317" t="s">
        <v>41</v>
      </c>
      <c r="E317" t="s">
        <v>42</v>
      </c>
      <c r="F317" t="s">
        <v>28</v>
      </c>
      <c r="G317" t="s">
        <v>83</v>
      </c>
      <c r="H317" t="s">
        <v>84</v>
      </c>
      <c r="I317" t="s">
        <v>561</v>
      </c>
      <c r="J317" t="s">
        <v>32</v>
      </c>
      <c r="K317" t="s">
        <v>33</v>
      </c>
      <c r="L317">
        <v>60</v>
      </c>
      <c r="M317" t="s">
        <v>49</v>
      </c>
      <c r="N317" t="s">
        <v>211</v>
      </c>
      <c r="O317" t="s">
        <v>212</v>
      </c>
      <c r="P317" t="s">
        <v>37</v>
      </c>
      <c r="Q317" t="s">
        <v>38</v>
      </c>
      <c r="R317">
        <v>40</v>
      </c>
      <c r="S317">
        <v>20</v>
      </c>
      <c r="T317">
        <v>1000</v>
      </c>
      <c r="U317" t="s">
        <v>71</v>
      </c>
      <c r="V317" t="s">
        <v>134</v>
      </c>
      <c r="W317">
        <v>5</v>
      </c>
      <c r="X317" t="s">
        <v>39</v>
      </c>
      <c r="Y317" t="s">
        <v>49</v>
      </c>
      <c r="Z317" t="str">
        <f>_xlfn.XLOOKUP(Appointment_Transactions[[#This Row],[Doctor_ID]],Doctor_Master[Doctor_ID],Doctor_Master[Doctor_Name],,0)</f>
        <v>Dr. Ramya P</v>
      </c>
    </row>
    <row r="318" spans="1:26" x14ac:dyDescent="0.3">
      <c r="A318" t="s">
        <v>703</v>
      </c>
      <c r="B318" s="1">
        <v>45671</v>
      </c>
      <c r="C318" s="2">
        <v>0.76041666666666663</v>
      </c>
      <c r="D318" t="s">
        <v>109</v>
      </c>
      <c r="E318" t="s">
        <v>27</v>
      </c>
      <c r="F318" t="s">
        <v>82</v>
      </c>
      <c r="G318" t="s">
        <v>63</v>
      </c>
      <c r="H318" t="s">
        <v>64</v>
      </c>
      <c r="I318" t="s">
        <v>704</v>
      </c>
      <c r="J318" t="s">
        <v>58</v>
      </c>
      <c r="K318" t="s">
        <v>48</v>
      </c>
      <c r="L318">
        <v>50</v>
      </c>
      <c r="M318" t="s">
        <v>131</v>
      </c>
      <c r="N318" t="s">
        <v>283</v>
      </c>
      <c r="O318" t="s">
        <v>284</v>
      </c>
      <c r="P318" t="s">
        <v>37</v>
      </c>
      <c r="Q318" t="s">
        <v>38</v>
      </c>
      <c r="R318">
        <v>21</v>
      </c>
      <c r="S318">
        <v>15</v>
      </c>
      <c r="T318">
        <v>600</v>
      </c>
      <c r="U318" t="s">
        <v>39</v>
      </c>
      <c r="V318" t="s">
        <v>134</v>
      </c>
      <c r="W318">
        <v>5</v>
      </c>
      <c r="X318" t="s">
        <v>71</v>
      </c>
      <c r="Y318" t="s">
        <v>131</v>
      </c>
      <c r="Z318" t="str">
        <f>_xlfn.XLOOKUP(Appointment_Transactions[[#This Row],[Doctor_ID]],Doctor_Master[Doctor_ID],Doctor_Master[Doctor_Name],,0)</f>
        <v>Dr. Saranya S</v>
      </c>
    </row>
    <row r="319" spans="1:26" x14ac:dyDescent="0.3">
      <c r="A319" t="s">
        <v>705</v>
      </c>
      <c r="B319" s="1">
        <v>45682</v>
      </c>
      <c r="C319" s="2">
        <v>0.63541666666666663</v>
      </c>
      <c r="D319" t="s">
        <v>109</v>
      </c>
      <c r="E319" t="s">
        <v>27</v>
      </c>
      <c r="F319" t="s">
        <v>110</v>
      </c>
      <c r="G319" t="s">
        <v>117</v>
      </c>
      <c r="H319" t="s">
        <v>118</v>
      </c>
      <c r="I319" t="s">
        <v>706</v>
      </c>
      <c r="J319" t="s">
        <v>143</v>
      </c>
      <c r="K319" t="s">
        <v>33</v>
      </c>
      <c r="L319">
        <v>4</v>
      </c>
      <c r="M319" t="s">
        <v>67</v>
      </c>
      <c r="N319" t="s">
        <v>419</v>
      </c>
      <c r="O319" t="s">
        <v>420</v>
      </c>
      <c r="P319" t="s">
        <v>37</v>
      </c>
      <c r="Q319" t="s">
        <v>38</v>
      </c>
      <c r="R319">
        <v>11</v>
      </c>
      <c r="S319">
        <v>15</v>
      </c>
      <c r="T319">
        <v>800</v>
      </c>
      <c r="U319" t="s">
        <v>39</v>
      </c>
      <c r="V319" t="s">
        <v>134</v>
      </c>
      <c r="X319" t="s">
        <v>39</v>
      </c>
      <c r="Y319" t="s">
        <v>67</v>
      </c>
      <c r="Z319" t="str">
        <f>_xlfn.XLOOKUP(Appointment_Transactions[[#This Row],[Doctor_ID]],Doctor_Master[Doctor_ID],Doctor_Master[Doctor_Name],,0)</f>
        <v>Dr. Rekha N</v>
      </c>
    </row>
    <row r="320" spans="1:26" x14ac:dyDescent="0.3">
      <c r="A320" t="s">
        <v>707</v>
      </c>
      <c r="B320" s="1">
        <v>45663</v>
      </c>
      <c r="C320" s="2">
        <v>0.34375</v>
      </c>
      <c r="D320" t="s">
        <v>109</v>
      </c>
      <c r="E320" t="s">
        <v>27</v>
      </c>
      <c r="F320" t="s">
        <v>155</v>
      </c>
      <c r="G320" t="s">
        <v>55</v>
      </c>
      <c r="H320" t="s">
        <v>56</v>
      </c>
      <c r="I320" t="s">
        <v>46</v>
      </c>
      <c r="J320" t="s">
        <v>58</v>
      </c>
      <c r="K320" t="s">
        <v>33</v>
      </c>
      <c r="L320">
        <v>48</v>
      </c>
      <c r="M320" t="s">
        <v>120</v>
      </c>
      <c r="N320" t="s">
        <v>179</v>
      </c>
      <c r="O320" t="s">
        <v>180</v>
      </c>
      <c r="P320" t="s">
        <v>52</v>
      </c>
      <c r="Q320" t="s">
        <v>38</v>
      </c>
      <c r="R320">
        <v>31</v>
      </c>
      <c r="S320">
        <v>15</v>
      </c>
      <c r="T320">
        <v>900</v>
      </c>
      <c r="U320" t="s">
        <v>39</v>
      </c>
      <c r="V320" t="s">
        <v>134</v>
      </c>
      <c r="W320">
        <v>4</v>
      </c>
      <c r="X320" t="s">
        <v>71</v>
      </c>
      <c r="Y320" t="s">
        <v>120</v>
      </c>
      <c r="Z320" t="str">
        <f>_xlfn.XLOOKUP(Appointment_Transactions[[#This Row],[Doctor_ID]],Doctor_Master[Doctor_ID],Doctor_Master[Doctor_Name],,0)</f>
        <v>Dr. Swetha M</v>
      </c>
    </row>
    <row r="321" spans="1:26" x14ac:dyDescent="0.3">
      <c r="A321" t="s">
        <v>708</v>
      </c>
      <c r="B321" s="1">
        <v>45660</v>
      </c>
      <c r="C321" s="2">
        <v>0.47916666666666669</v>
      </c>
      <c r="D321" t="s">
        <v>109</v>
      </c>
      <c r="E321" t="s">
        <v>27</v>
      </c>
      <c r="F321" t="s">
        <v>28</v>
      </c>
      <c r="G321" t="s">
        <v>103</v>
      </c>
      <c r="H321" t="s">
        <v>104</v>
      </c>
      <c r="I321" t="s">
        <v>709</v>
      </c>
      <c r="J321" t="s">
        <v>138</v>
      </c>
      <c r="K321" t="s">
        <v>48</v>
      </c>
      <c r="L321">
        <v>6</v>
      </c>
      <c r="M321" t="s">
        <v>131</v>
      </c>
      <c r="N321" t="s">
        <v>283</v>
      </c>
      <c r="O321" t="s">
        <v>284</v>
      </c>
      <c r="P321" t="s">
        <v>123</v>
      </c>
      <c r="Q321" t="s">
        <v>38</v>
      </c>
      <c r="R321">
        <v>18</v>
      </c>
      <c r="S321">
        <v>15</v>
      </c>
      <c r="T321">
        <v>600</v>
      </c>
      <c r="U321" t="s">
        <v>71</v>
      </c>
      <c r="V321" t="s">
        <v>20</v>
      </c>
      <c r="W321">
        <v>3</v>
      </c>
      <c r="X321" t="s">
        <v>71</v>
      </c>
      <c r="Y321" t="s">
        <v>131</v>
      </c>
      <c r="Z321" t="str">
        <f>_xlfn.XLOOKUP(Appointment_Transactions[[#This Row],[Doctor_ID]],Doctor_Master[Doctor_ID],Doctor_Master[Doctor_Name],,0)</f>
        <v>Dr. Saranya S</v>
      </c>
    </row>
    <row r="322" spans="1:26" x14ac:dyDescent="0.3">
      <c r="A322" t="s">
        <v>710</v>
      </c>
      <c r="B322" s="1">
        <v>45714</v>
      </c>
      <c r="C322" s="2">
        <v>0.64583333333333337</v>
      </c>
      <c r="D322" t="s">
        <v>26</v>
      </c>
      <c r="E322" t="s">
        <v>27</v>
      </c>
      <c r="F322" t="s">
        <v>43</v>
      </c>
      <c r="G322" t="s">
        <v>117</v>
      </c>
      <c r="H322" t="s">
        <v>118</v>
      </c>
      <c r="I322" t="s">
        <v>711</v>
      </c>
      <c r="J322" t="s">
        <v>138</v>
      </c>
      <c r="K322" t="s">
        <v>48</v>
      </c>
      <c r="L322">
        <v>35</v>
      </c>
      <c r="M322" t="s">
        <v>183</v>
      </c>
      <c r="N322" t="s">
        <v>233</v>
      </c>
      <c r="O322" t="s">
        <v>234</v>
      </c>
      <c r="P322" t="s">
        <v>52</v>
      </c>
      <c r="Q322" t="s">
        <v>38</v>
      </c>
      <c r="R322">
        <v>31</v>
      </c>
      <c r="S322">
        <v>15</v>
      </c>
      <c r="T322">
        <v>650</v>
      </c>
      <c r="U322" t="s">
        <v>71</v>
      </c>
      <c r="V322" t="s">
        <v>134</v>
      </c>
      <c r="W322">
        <v>5</v>
      </c>
      <c r="X322" t="s">
        <v>39</v>
      </c>
      <c r="Y322" t="s">
        <v>183</v>
      </c>
      <c r="Z322" t="str">
        <f>_xlfn.XLOOKUP(Appointment_Transactions[[#This Row],[Doctor_ID]],Doctor_Master[Doctor_ID],Doctor_Master[Doctor_Name],,0)</f>
        <v>Dr. Jennifer A</v>
      </c>
    </row>
    <row r="323" spans="1:26" x14ac:dyDescent="0.3">
      <c r="A323" t="s">
        <v>712</v>
      </c>
      <c r="B323" s="1">
        <v>45791</v>
      </c>
      <c r="C323" s="2">
        <v>0.375</v>
      </c>
      <c r="D323" t="s">
        <v>136</v>
      </c>
      <c r="E323" t="s">
        <v>42</v>
      </c>
      <c r="F323" t="s">
        <v>43</v>
      </c>
      <c r="G323" t="s">
        <v>63</v>
      </c>
      <c r="H323" t="s">
        <v>64</v>
      </c>
      <c r="I323" t="s">
        <v>713</v>
      </c>
      <c r="J323" t="s">
        <v>58</v>
      </c>
      <c r="K323" t="s">
        <v>48</v>
      </c>
      <c r="L323">
        <v>47</v>
      </c>
      <c r="M323" t="s">
        <v>77</v>
      </c>
      <c r="N323" t="s">
        <v>197</v>
      </c>
      <c r="O323" t="s">
        <v>198</v>
      </c>
      <c r="P323" t="s">
        <v>52</v>
      </c>
      <c r="Q323" t="s">
        <v>89</v>
      </c>
      <c r="R323">
        <v>34</v>
      </c>
      <c r="S323">
        <v>30</v>
      </c>
      <c r="T323">
        <v>1300</v>
      </c>
      <c r="U323" t="s">
        <v>39</v>
      </c>
      <c r="V323" t="s">
        <v>134</v>
      </c>
      <c r="X323" t="s">
        <v>71</v>
      </c>
      <c r="Y323" t="s">
        <v>77</v>
      </c>
      <c r="Z323" t="str">
        <f>_xlfn.XLOOKUP(Appointment_Transactions[[#This Row],[Doctor_ID]],Doctor_Master[Doctor_ID],Doctor_Master[Doctor_Name],,0)</f>
        <v>Dr. Dinesh P</v>
      </c>
    </row>
    <row r="324" spans="1:26" x14ac:dyDescent="0.3">
      <c r="A324" t="s">
        <v>714</v>
      </c>
      <c r="B324" s="1">
        <v>45801</v>
      </c>
      <c r="C324" s="2">
        <v>0.83333333333333337</v>
      </c>
      <c r="D324" t="s">
        <v>136</v>
      </c>
      <c r="E324" t="s">
        <v>42</v>
      </c>
      <c r="F324" t="s">
        <v>110</v>
      </c>
      <c r="G324" t="s">
        <v>44</v>
      </c>
      <c r="H324" t="s">
        <v>45</v>
      </c>
      <c r="I324" t="s">
        <v>225</v>
      </c>
      <c r="J324" t="s">
        <v>97</v>
      </c>
      <c r="K324" t="s">
        <v>33</v>
      </c>
      <c r="L324">
        <v>13</v>
      </c>
      <c r="M324" t="s">
        <v>59</v>
      </c>
      <c r="N324" t="s">
        <v>60</v>
      </c>
      <c r="O324" t="s">
        <v>61</v>
      </c>
      <c r="P324" t="s">
        <v>52</v>
      </c>
      <c r="Q324" t="s">
        <v>38</v>
      </c>
      <c r="R324">
        <v>19</v>
      </c>
      <c r="S324">
        <v>15</v>
      </c>
      <c r="T324">
        <v>500</v>
      </c>
      <c r="U324" t="s">
        <v>39</v>
      </c>
      <c r="V324" t="s">
        <v>134</v>
      </c>
      <c r="W324">
        <v>3</v>
      </c>
      <c r="X324" t="s">
        <v>71</v>
      </c>
      <c r="Y324" t="s">
        <v>59</v>
      </c>
      <c r="Z324" t="str">
        <f>_xlfn.XLOOKUP(Appointment_Transactions[[#This Row],[Doctor_ID]],Doctor_Master[Doctor_ID],Doctor_Master[Doctor_Name],,0)</f>
        <v>Dr. Gokul R</v>
      </c>
    </row>
    <row r="325" spans="1:26" x14ac:dyDescent="0.3">
      <c r="A325" t="s">
        <v>715</v>
      </c>
      <c r="B325" s="1">
        <v>45775</v>
      </c>
      <c r="C325" s="2">
        <v>0.52083333333333337</v>
      </c>
      <c r="D325" t="s">
        <v>41</v>
      </c>
      <c r="E325" t="s">
        <v>42</v>
      </c>
      <c r="F325" t="s">
        <v>155</v>
      </c>
      <c r="G325" t="s">
        <v>117</v>
      </c>
      <c r="H325" t="s">
        <v>118</v>
      </c>
      <c r="I325" t="s">
        <v>221</v>
      </c>
      <c r="J325" t="s">
        <v>58</v>
      </c>
      <c r="K325" t="s">
        <v>48</v>
      </c>
      <c r="L325">
        <v>15</v>
      </c>
      <c r="M325" t="s">
        <v>77</v>
      </c>
      <c r="N325" t="s">
        <v>466</v>
      </c>
      <c r="O325" t="s">
        <v>467</v>
      </c>
      <c r="P325" t="s">
        <v>123</v>
      </c>
      <c r="Q325" t="s">
        <v>38</v>
      </c>
      <c r="R325">
        <v>23</v>
      </c>
      <c r="S325">
        <v>30</v>
      </c>
      <c r="T325">
        <v>1300</v>
      </c>
      <c r="U325" t="s">
        <v>39</v>
      </c>
      <c r="V325" t="s">
        <v>134</v>
      </c>
      <c r="W325">
        <v>3</v>
      </c>
      <c r="X325" t="s">
        <v>39</v>
      </c>
      <c r="Y325" t="s">
        <v>77</v>
      </c>
      <c r="Z325" t="str">
        <f>_xlfn.XLOOKUP(Appointment_Transactions[[#This Row],[Doctor_ID]],Doctor_Master[Doctor_ID],Doctor_Master[Doctor_Name],,0)</f>
        <v>Dr. Hari Prasad</v>
      </c>
    </row>
    <row r="326" spans="1:26" x14ac:dyDescent="0.3">
      <c r="A326" t="s">
        <v>716</v>
      </c>
      <c r="B326" s="1">
        <v>45673</v>
      </c>
      <c r="C326" s="2">
        <v>0.47916666666666669</v>
      </c>
      <c r="D326" t="s">
        <v>109</v>
      </c>
      <c r="E326" t="s">
        <v>27</v>
      </c>
      <c r="F326" t="s">
        <v>102</v>
      </c>
      <c r="G326" t="s">
        <v>63</v>
      </c>
      <c r="H326" t="s">
        <v>64</v>
      </c>
      <c r="I326" t="s">
        <v>717</v>
      </c>
      <c r="J326" t="s">
        <v>32</v>
      </c>
      <c r="K326" t="s">
        <v>48</v>
      </c>
      <c r="L326">
        <v>81</v>
      </c>
      <c r="M326" t="s">
        <v>77</v>
      </c>
      <c r="N326" t="s">
        <v>466</v>
      </c>
      <c r="O326" t="s">
        <v>467</v>
      </c>
      <c r="P326" t="s">
        <v>37</v>
      </c>
      <c r="Q326" t="s">
        <v>38</v>
      </c>
      <c r="R326">
        <v>22</v>
      </c>
      <c r="S326">
        <v>30</v>
      </c>
      <c r="T326">
        <v>1300</v>
      </c>
      <c r="U326" t="s">
        <v>39</v>
      </c>
      <c r="V326" t="s">
        <v>134</v>
      </c>
      <c r="X326" t="s">
        <v>39</v>
      </c>
      <c r="Y326" t="s">
        <v>77</v>
      </c>
      <c r="Z326" t="str">
        <f>_xlfn.XLOOKUP(Appointment_Transactions[[#This Row],[Doctor_ID]],Doctor_Master[Doctor_ID],Doctor_Master[Doctor_Name],,0)</f>
        <v>Dr. Hari Prasad</v>
      </c>
    </row>
    <row r="327" spans="1:26" x14ac:dyDescent="0.3">
      <c r="A327" t="s">
        <v>718</v>
      </c>
      <c r="B327" s="1">
        <v>45743</v>
      </c>
      <c r="C327" s="2">
        <v>0.38541666666666669</v>
      </c>
      <c r="D327" t="s">
        <v>73</v>
      </c>
      <c r="E327" t="s">
        <v>27</v>
      </c>
      <c r="F327" t="s">
        <v>102</v>
      </c>
      <c r="G327" t="s">
        <v>83</v>
      </c>
      <c r="H327" t="s">
        <v>84</v>
      </c>
      <c r="I327" t="s">
        <v>544</v>
      </c>
      <c r="J327" t="s">
        <v>143</v>
      </c>
      <c r="K327" t="s">
        <v>33</v>
      </c>
      <c r="L327">
        <v>29</v>
      </c>
      <c r="M327" t="s">
        <v>131</v>
      </c>
      <c r="N327" t="s">
        <v>222</v>
      </c>
      <c r="O327" t="s">
        <v>223</v>
      </c>
      <c r="P327" t="s">
        <v>52</v>
      </c>
      <c r="Q327" t="s">
        <v>38</v>
      </c>
      <c r="R327">
        <v>21</v>
      </c>
      <c r="S327">
        <v>15</v>
      </c>
      <c r="T327">
        <v>600</v>
      </c>
      <c r="U327" t="s">
        <v>39</v>
      </c>
      <c r="V327" t="s">
        <v>70</v>
      </c>
      <c r="W327">
        <v>5</v>
      </c>
      <c r="X327" t="s">
        <v>71</v>
      </c>
      <c r="Y327" t="s">
        <v>131</v>
      </c>
      <c r="Z327" t="str">
        <f>_xlfn.XLOOKUP(Appointment_Transactions[[#This Row],[Doctor_ID]],Doctor_Master[Doctor_ID],Doctor_Master[Doctor_Name],,0)</f>
        <v>Dr. Anand S</v>
      </c>
    </row>
    <row r="328" spans="1:26" x14ac:dyDescent="0.3">
      <c r="A328" t="s">
        <v>719</v>
      </c>
      <c r="B328" s="1">
        <v>45775</v>
      </c>
      <c r="C328" s="2">
        <v>0.73958333333333337</v>
      </c>
      <c r="D328" t="s">
        <v>41</v>
      </c>
      <c r="E328" t="s">
        <v>42</v>
      </c>
      <c r="F328" t="s">
        <v>155</v>
      </c>
      <c r="G328" t="s">
        <v>63</v>
      </c>
      <c r="H328" t="s">
        <v>64</v>
      </c>
      <c r="I328" t="s">
        <v>720</v>
      </c>
      <c r="J328" t="s">
        <v>97</v>
      </c>
      <c r="K328" t="s">
        <v>33</v>
      </c>
      <c r="L328">
        <v>36</v>
      </c>
      <c r="M328" t="s">
        <v>183</v>
      </c>
      <c r="N328" t="s">
        <v>330</v>
      </c>
      <c r="O328" t="s">
        <v>331</v>
      </c>
      <c r="P328" t="s">
        <v>37</v>
      </c>
      <c r="Q328" t="s">
        <v>89</v>
      </c>
      <c r="R328">
        <v>20</v>
      </c>
      <c r="S328">
        <v>15</v>
      </c>
      <c r="T328">
        <v>650</v>
      </c>
      <c r="U328" t="s">
        <v>39</v>
      </c>
      <c r="V328" t="s">
        <v>100</v>
      </c>
      <c r="X328" t="s">
        <v>71</v>
      </c>
      <c r="Y328" t="s">
        <v>183</v>
      </c>
      <c r="Z328" t="str">
        <f>_xlfn.XLOOKUP(Appointment_Transactions[[#This Row],[Doctor_ID]],Doctor_Master[Doctor_ID],Doctor_Master[Doctor_Name],,0)</f>
        <v>Dr. Ajith K</v>
      </c>
    </row>
    <row r="329" spans="1:26" x14ac:dyDescent="0.3">
      <c r="A329" t="s">
        <v>721</v>
      </c>
      <c r="B329" s="1">
        <v>45661</v>
      </c>
      <c r="C329" s="2">
        <v>0.67708333333333337</v>
      </c>
      <c r="D329" t="s">
        <v>109</v>
      </c>
      <c r="E329" t="s">
        <v>27</v>
      </c>
      <c r="F329" t="s">
        <v>110</v>
      </c>
      <c r="G329" t="s">
        <v>44</v>
      </c>
      <c r="H329" t="s">
        <v>45</v>
      </c>
      <c r="I329" t="s">
        <v>713</v>
      </c>
      <c r="J329" t="s">
        <v>112</v>
      </c>
      <c r="K329" t="s">
        <v>48</v>
      </c>
      <c r="L329">
        <v>3</v>
      </c>
      <c r="M329" t="s">
        <v>120</v>
      </c>
      <c r="N329" t="s">
        <v>175</v>
      </c>
      <c r="O329" t="s">
        <v>176</v>
      </c>
      <c r="P329" t="s">
        <v>52</v>
      </c>
      <c r="Q329" t="s">
        <v>38</v>
      </c>
      <c r="R329">
        <v>14</v>
      </c>
      <c r="S329">
        <v>15</v>
      </c>
      <c r="T329">
        <v>900</v>
      </c>
      <c r="U329" t="s">
        <v>71</v>
      </c>
      <c r="V329" t="s">
        <v>134</v>
      </c>
      <c r="W329">
        <v>4</v>
      </c>
      <c r="X329" t="s">
        <v>71</v>
      </c>
      <c r="Y329" t="s">
        <v>120</v>
      </c>
      <c r="Z329" t="str">
        <f>_xlfn.XLOOKUP(Appointment_Transactions[[#This Row],[Doctor_ID]],Doctor_Master[Doctor_ID],Doctor_Master[Doctor_Name],,0)</f>
        <v>Dr. Suresh B</v>
      </c>
    </row>
    <row r="330" spans="1:26" x14ac:dyDescent="0.3">
      <c r="A330" t="s">
        <v>722</v>
      </c>
      <c r="B330" s="1">
        <v>45672</v>
      </c>
      <c r="C330" s="2">
        <v>0.60416666666666663</v>
      </c>
      <c r="D330" t="s">
        <v>109</v>
      </c>
      <c r="E330" t="s">
        <v>27</v>
      </c>
      <c r="F330" t="s">
        <v>43</v>
      </c>
      <c r="G330" t="s">
        <v>63</v>
      </c>
      <c r="H330" t="s">
        <v>64</v>
      </c>
      <c r="I330" t="s">
        <v>76</v>
      </c>
      <c r="J330" t="s">
        <v>32</v>
      </c>
      <c r="K330" t="s">
        <v>33</v>
      </c>
      <c r="L330">
        <v>27</v>
      </c>
      <c r="M330" t="s">
        <v>120</v>
      </c>
      <c r="N330" t="s">
        <v>121</v>
      </c>
      <c r="O330" t="s">
        <v>122</v>
      </c>
      <c r="P330" t="s">
        <v>123</v>
      </c>
      <c r="Q330" t="s">
        <v>38</v>
      </c>
      <c r="R330">
        <v>21</v>
      </c>
      <c r="S330">
        <v>15</v>
      </c>
      <c r="T330">
        <v>900</v>
      </c>
      <c r="U330" t="s">
        <v>39</v>
      </c>
      <c r="V330" t="s">
        <v>134</v>
      </c>
      <c r="W330">
        <v>5</v>
      </c>
      <c r="X330" t="s">
        <v>71</v>
      </c>
      <c r="Y330" t="s">
        <v>120</v>
      </c>
      <c r="Z330" t="str">
        <f>_xlfn.XLOOKUP(Appointment_Transactions[[#This Row],[Doctor_ID]],Doctor_Master[Doctor_ID],Doctor_Master[Doctor_Name],,0)</f>
        <v>Dr. Siva Kumar</v>
      </c>
    </row>
    <row r="331" spans="1:26" x14ac:dyDescent="0.3">
      <c r="A331" t="s">
        <v>723</v>
      </c>
      <c r="B331" s="1">
        <v>45816</v>
      </c>
      <c r="C331" s="2">
        <v>0.42708333333333331</v>
      </c>
      <c r="D331" t="s">
        <v>81</v>
      </c>
      <c r="E331" t="s">
        <v>42</v>
      </c>
      <c r="F331" t="s">
        <v>54</v>
      </c>
      <c r="G331" t="s">
        <v>63</v>
      </c>
      <c r="H331" t="s">
        <v>64</v>
      </c>
      <c r="I331" t="s">
        <v>249</v>
      </c>
      <c r="J331" t="s">
        <v>143</v>
      </c>
      <c r="K331" t="s">
        <v>48</v>
      </c>
      <c r="L331">
        <v>62</v>
      </c>
      <c r="M331" t="s">
        <v>67</v>
      </c>
      <c r="N331" t="s">
        <v>419</v>
      </c>
      <c r="O331" t="s">
        <v>420</v>
      </c>
      <c r="P331" t="s">
        <v>52</v>
      </c>
      <c r="Q331" t="s">
        <v>38</v>
      </c>
      <c r="R331">
        <v>6</v>
      </c>
      <c r="S331">
        <v>15</v>
      </c>
      <c r="T331">
        <v>800</v>
      </c>
      <c r="U331" t="s">
        <v>39</v>
      </c>
      <c r="V331" t="s">
        <v>134</v>
      </c>
      <c r="W331">
        <v>4</v>
      </c>
      <c r="X331" t="s">
        <v>39</v>
      </c>
      <c r="Y331" t="s">
        <v>67</v>
      </c>
      <c r="Z331" t="str">
        <f>_xlfn.XLOOKUP(Appointment_Transactions[[#This Row],[Doctor_ID]],Doctor_Master[Doctor_ID],Doctor_Master[Doctor_Name],,0)</f>
        <v>Dr. Rekha N</v>
      </c>
    </row>
    <row r="332" spans="1:26" x14ac:dyDescent="0.3">
      <c r="A332" t="s">
        <v>724</v>
      </c>
      <c r="B332" s="1">
        <v>45792</v>
      </c>
      <c r="C332" s="2">
        <v>0.67708333333333337</v>
      </c>
      <c r="D332" t="s">
        <v>136</v>
      </c>
      <c r="E332" t="s">
        <v>42</v>
      </c>
      <c r="F332" t="s">
        <v>102</v>
      </c>
      <c r="G332" t="s">
        <v>55</v>
      </c>
      <c r="H332" t="s">
        <v>56</v>
      </c>
      <c r="I332" t="s">
        <v>725</v>
      </c>
      <c r="J332" t="s">
        <v>97</v>
      </c>
      <c r="K332" t="s">
        <v>33</v>
      </c>
      <c r="L332">
        <v>48</v>
      </c>
      <c r="M332" t="s">
        <v>67</v>
      </c>
      <c r="N332" t="s">
        <v>208</v>
      </c>
      <c r="O332" t="s">
        <v>209</v>
      </c>
      <c r="P332" t="s">
        <v>123</v>
      </c>
      <c r="Q332" t="s">
        <v>38</v>
      </c>
      <c r="R332">
        <v>22</v>
      </c>
      <c r="S332">
        <v>15</v>
      </c>
      <c r="T332">
        <v>800</v>
      </c>
      <c r="U332" t="s">
        <v>39</v>
      </c>
      <c r="V332" t="s">
        <v>134</v>
      </c>
      <c r="W332">
        <v>4</v>
      </c>
      <c r="X332" t="s">
        <v>39</v>
      </c>
      <c r="Y332" t="s">
        <v>67</v>
      </c>
      <c r="Z332" t="str">
        <f>_xlfn.XLOOKUP(Appointment_Transactions[[#This Row],[Doctor_ID]],Doctor_Master[Doctor_ID],Doctor_Master[Doctor_Name],,0)</f>
        <v>Dr. Balaji V</v>
      </c>
    </row>
    <row r="333" spans="1:26" x14ac:dyDescent="0.3">
      <c r="A333" t="s">
        <v>726</v>
      </c>
      <c r="B333" s="1">
        <v>45712</v>
      </c>
      <c r="C333" s="2">
        <v>0.80208333333333337</v>
      </c>
      <c r="D333" t="s">
        <v>26</v>
      </c>
      <c r="E333" t="s">
        <v>27</v>
      </c>
      <c r="F333" t="s">
        <v>155</v>
      </c>
      <c r="G333" t="s">
        <v>63</v>
      </c>
      <c r="H333" t="s">
        <v>64</v>
      </c>
      <c r="I333" t="s">
        <v>727</v>
      </c>
      <c r="J333" t="s">
        <v>66</v>
      </c>
      <c r="K333" t="s">
        <v>33</v>
      </c>
      <c r="L333">
        <v>21</v>
      </c>
      <c r="M333" t="s">
        <v>183</v>
      </c>
      <c r="N333" t="s">
        <v>233</v>
      </c>
      <c r="O333" t="s">
        <v>234</v>
      </c>
      <c r="P333" t="s">
        <v>52</v>
      </c>
      <c r="Q333" t="s">
        <v>38</v>
      </c>
      <c r="R333">
        <v>35</v>
      </c>
      <c r="S333">
        <v>15</v>
      </c>
      <c r="T333">
        <v>650</v>
      </c>
      <c r="U333" t="s">
        <v>39</v>
      </c>
      <c r="V333" t="s">
        <v>134</v>
      </c>
      <c r="W333">
        <v>5</v>
      </c>
      <c r="X333" t="s">
        <v>71</v>
      </c>
      <c r="Y333" t="s">
        <v>183</v>
      </c>
      <c r="Z333" t="str">
        <f>_xlfn.XLOOKUP(Appointment_Transactions[[#This Row],[Doctor_ID]],Doctor_Master[Doctor_ID],Doctor_Master[Doctor_Name],,0)</f>
        <v>Dr. Jennifer A</v>
      </c>
    </row>
    <row r="334" spans="1:26" x14ac:dyDescent="0.3">
      <c r="A334" t="s">
        <v>728</v>
      </c>
      <c r="B334" s="1">
        <v>45827</v>
      </c>
      <c r="C334" s="2">
        <v>0.82291666666666663</v>
      </c>
      <c r="D334" t="s">
        <v>81</v>
      </c>
      <c r="E334" t="s">
        <v>42</v>
      </c>
      <c r="F334" t="s">
        <v>102</v>
      </c>
      <c r="G334" t="s">
        <v>55</v>
      </c>
      <c r="H334" t="s">
        <v>56</v>
      </c>
      <c r="I334" t="s">
        <v>245</v>
      </c>
      <c r="J334" t="s">
        <v>86</v>
      </c>
      <c r="K334" t="s">
        <v>48</v>
      </c>
      <c r="L334">
        <v>27</v>
      </c>
      <c r="M334" t="s">
        <v>67</v>
      </c>
      <c r="N334" t="s">
        <v>163</v>
      </c>
      <c r="O334" t="s">
        <v>164</v>
      </c>
      <c r="P334" t="s">
        <v>123</v>
      </c>
      <c r="Q334" t="s">
        <v>38</v>
      </c>
      <c r="R334">
        <v>21</v>
      </c>
      <c r="S334">
        <v>15</v>
      </c>
      <c r="T334">
        <v>800</v>
      </c>
      <c r="U334" t="s">
        <v>39</v>
      </c>
      <c r="V334" t="s">
        <v>134</v>
      </c>
      <c r="W334">
        <v>3</v>
      </c>
      <c r="X334" t="s">
        <v>39</v>
      </c>
      <c r="Y334" t="s">
        <v>67</v>
      </c>
      <c r="Z334" t="str">
        <f>_xlfn.XLOOKUP(Appointment_Transactions[[#This Row],[Doctor_ID]],Doctor_Master[Doctor_ID],Doctor_Master[Doctor_Name],,0)</f>
        <v>Dr. Ashwin D</v>
      </c>
    </row>
    <row r="335" spans="1:26" x14ac:dyDescent="0.3">
      <c r="A335" t="s">
        <v>729</v>
      </c>
      <c r="B335" s="1">
        <v>45689</v>
      </c>
      <c r="C335" s="2">
        <v>0.60416666666666663</v>
      </c>
      <c r="D335" t="s">
        <v>26</v>
      </c>
      <c r="E335" t="s">
        <v>27</v>
      </c>
      <c r="F335" t="s">
        <v>110</v>
      </c>
      <c r="G335" t="s">
        <v>55</v>
      </c>
      <c r="H335" t="s">
        <v>56</v>
      </c>
      <c r="I335" t="s">
        <v>105</v>
      </c>
      <c r="J335" t="s">
        <v>112</v>
      </c>
      <c r="K335" t="s">
        <v>33</v>
      </c>
      <c r="L335">
        <v>44</v>
      </c>
      <c r="M335" t="s">
        <v>183</v>
      </c>
      <c r="N335" t="s">
        <v>233</v>
      </c>
      <c r="O335" t="s">
        <v>234</v>
      </c>
      <c r="P335" t="s">
        <v>123</v>
      </c>
      <c r="Q335" t="s">
        <v>38</v>
      </c>
      <c r="R335">
        <v>21</v>
      </c>
      <c r="S335">
        <v>15</v>
      </c>
      <c r="T335">
        <v>650</v>
      </c>
      <c r="U335" t="s">
        <v>39</v>
      </c>
      <c r="V335" t="s">
        <v>134</v>
      </c>
      <c r="W335">
        <v>3</v>
      </c>
      <c r="X335" t="s">
        <v>39</v>
      </c>
      <c r="Y335" t="s">
        <v>183</v>
      </c>
      <c r="Z335" t="str">
        <f>_xlfn.XLOOKUP(Appointment_Transactions[[#This Row],[Doctor_ID]],Doctor_Master[Doctor_ID],Doctor_Master[Doctor_Name],,0)</f>
        <v>Dr. Jennifer A</v>
      </c>
    </row>
    <row r="336" spans="1:26" x14ac:dyDescent="0.3">
      <c r="A336" t="s">
        <v>730</v>
      </c>
      <c r="B336" s="1">
        <v>45800</v>
      </c>
      <c r="C336" s="2">
        <v>0.5625</v>
      </c>
      <c r="D336" t="s">
        <v>136</v>
      </c>
      <c r="E336" t="s">
        <v>42</v>
      </c>
      <c r="F336" t="s">
        <v>28</v>
      </c>
      <c r="G336" t="s">
        <v>29</v>
      </c>
      <c r="H336" t="s">
        <v>30</v>
      </c>
      <c r="I336" t="s">
        <v>524</v>
      </c>
      <c r="J336" t="s">
        <v>143</v>
      </c>
      <c r="K336" t="s">
        <v>33</v>
      </c>
      <c r="L336">
        <v>63</v>
      </c>
      <c r="M336" t="s">
        <v>120</v>
      </c>
      <c r="N336" t="s">
        <v>179</v>
      </c>
      <c r="O336" t="s">
        <v>180</v>
      </c>
      <c r="P336" t="s">
        <v>52</v>
      </c>
      <c r="Q336" t="s">
        <v>89</v>
      </c>
      <c r="R336">
        <v>24</v>
      </c>
      <c r="S336">
        <v>15</v>
      </c>
      <c r="T336">
        <v>900</v>
      </c>
      <c r="U336" t="s">
        <v>71</v>
      </c>
      <c r="V336" t="s">
        <v>134</v>
      </c>
      <c r="X336" t="s">
        <v>71</v>
      </c>
      <c r="Y336" t="s">
        <v>120</v>
      </c>
      <c r="Z336" t="str">
        <f>_xlfn.XLOOKUP(Appointment_Transactions[[#This Row],[Doctor_ID]],Doctor_Master[Doctor_ID],Doctor_Master[Doctor_Name],,0)</f>
        <v>Dr. Swetha M</v>
      </c>
    </row>
    <row r="337" spans="1:26" x14ac:dyDescent="0.3">
      <c r="A337" t="s">
        <v>731</v>
      </c>
      <c r="B337" s="1">
        <v>45823</v>
      </c>
      <c r="C337" s="2">
        <v>0.75</v>
      </c>
      <c r="D337" t="s">
        <v>81</v>
      </c>
      <c r="E337" t="s">
        <v>42</v>
      </c>
      <c r="F337" t="s">
        <v>54</v>
      </c>
      <c r="G337" t="s">
        <v>44</v>
      </c>
      <c r="H337" t="s">
        <v>45</v>
      </c>
      <c r="I337" t="s">
        <v>653</v>
      </c>
      <c r="J337" t="s">
        <v>32</v>
      </c>
      <c r="K337" t="s">
        <v>33</v>
      </c>
      <c r="L337">
        <v>10</v>
      </c>
      <c r="M337" t="s">
        <v>59</v>
      </c>
      <c r="N337" t="s">
        <v>308</v>
      </c>
      <c r="O337" t="s">
        <v>309</v>
      </c>
      <c r="P337" t="s">
        <v>52</v>
      </c>
      <c r="Q337" t="s">
        <v>38</v>
      </c>
      <c r="R337">
        <v>19</v>
      </c>
      <c r="S337">
        <v>15</v>
      </c>
      <c r="T337">
        <v>500</v>
      </c>
      <c r="U337" t="s">
        <v>39</v>
      </c>
      <c r="V337" t="s">
        <v>70</v>
      </c>
      <c r="W337">
        <v>4</v>
      </c>
      <c r="X337" t="s">
        <v>39</v>
      </c>
      <c r="Y337" t="s">
        <v>59</v>
      </c>
      <c r="Z337" t="str">
        <f>_xlfn.XLOOKUP(Appointment_Transactions[[#This Row],[Doctor_ID]],Doctor_Master[Doctor_ID],Doctor_Master[Doctor_Name],,0)</f>
        <v>Dr. Karthik Raj</v>
      </c>
    </row>
    <row r="338" spans="1:26" x14ac:dyDescent="0.3">
      <c r="A338" t="s">
        <v>732</v>
      </c>
      <c r="B338" s="1">
        <v>45735</v>
      </c>
      <c r="C338" s="2">
        <v>0.59375</v>
      </c>
      <c r="D338" t="s">
        <v>73</v>
      </c>
      <c r="E338" t="s">
        <v>27</v>
      </c>
      <c r="F338" t="s">
        <v>43</v>
      </c>
      <c r="G338" t="s">
        <v>83</v>
      </c>
      <c r="H338" t="s">
        <v>84</v>
      </c>
      <c r="I338" t="s">
        <v>733</v>
      </c>
      <c r="J338" t="s">
        <v>97</v>
      </c>
      <c r="K338" t="s">
        <v>48</v>
      </c>
      <c r="L338">
        <v>19</v>
      </c>
      <c r="M338" t="s">
        <v>67</v>
      </c>
      <c r="N338" t="s">
        <v>208</v>
      </c>
      <c r="O338" t="s">
        <v>209</v>
      </c>
      <c r="P338" t="s">
        <v>37</v>
      </c>
      <c r="Q338" t="s">
        <v>38</v>
      </c>
      <c r="R338">
        <v>25</v>
      </c>
      <c r="S338">
        <v>15</v>
      </c>
      <c r="T338">
        <v>800</v>
      </c>
      <c r="U338" t="s">
        <v>39</v>
      </c>
      <c r="V338" t="s">
        <v>134</v>
      </c>
      <c r="W338">
        <v>4</v>
      </c>
      <c r="X338" t="s">
        <v>39</v>
      </c>
      <c r="Y338" t="s">
        <v>67</v>
      </c>
      <c r="Z338" t="str">
        <f>_xlfn.XLOOKUP(Appointment_Transactions[[#This Row],[Doctor_ID]],Doctor_Master[Doctor_ID],Doctor_Master[Doctor_Name],,0)</f>
        <v>Dr. Balaji V</v>
      </c>
    </row>
    <row r="339" spans="1:26" x14ac:dyDescent="0.3">
      <c r="A339" t="s">
        <v>734</v>
      </c>
      <c r="B339" s="1">
        <v>45660</v>
      </c>
      <c r="C339" s="2">
        <v>0.58333333333333337</v>
      </c>
      <c r="D339" t="s">
        <v>109</v>
      </c>
      <c r="E339" t="s">
        <v>27</v>
      </c>
      <c r="F339" t="s">
        <v>28</v>
      </c>
      <c r="G339" t="s">
        <v>83</v>
      </c>
      <c r="H339" t="s">
        <v>84</v>
      </c>
      <c r="I339" t="s">
        <v>304</v>
      </c>
      <c r="J339" t="s">
        <v>32</v>
      </c>
      <c r="K339" t="s">
        <v>33</v>
      </c>
      <c r="L339">
        <v>37</v>
      </c>
      <c r="M339" t="s">
        <v>113</v>
      </c>
      <c r="N339" t="s">
        <v>157</v>
      </c>
      <c r="O339" t="s">
        <v>158</v>
      </c>
      <c r="P339" t="s">
        <v>37</v>
      </c>
      <c r="Q339" t="s">
        <v>38</v>
      </c>
      <c r="R339">
        <v>11</v>
      </c>
      <c r="S339">
        <v>15</v>
      </c>
      <c r="T339">
        <v>700</v>
      </c>
      <c r="U339" t="s">
        <v>39</v>
      </c>
      <c r="V339" t="s">
        <v>70</v>
      </c>
      <c r="X339" t="s">
        <v>71</v>
      </c>
      <c r="Y339" t="s">
        <v>113</v>
      </c>
      <c r="Z339" t="str">
        <f>_xlfn.XLOOKUP(Appointment_Transactions[[#This Row],[Doctor_ID]],Doctor_Master[Doctor_ID],Doctor_Master[Doctor_Name],,0)</f>
        <v>Dr. Mahesh R</v>
      </c>
    </row>
    <row r="340" spans="1:26" x14ac:dyDescent="0.3">
      <c r="A340" t="s">
        <v>735</v>
      </c>
      <c r="B340" s="1">
        <v>45776</v>
      </c>
      <c r="C340" s="2">
        <v>0.71875</v>
      </c>
      <c r="D340" t="s">
        <v>41</v>
      </c>
      <c r="E340" t="s">
        <v>42</v>
      </c>
      <c r="F340" t="s">
        <v>82</v>
      </c>
      <c r="G340" t="s">
        <v>83</v>
      </c>
      <c r="H340" t="s">
        <v>84</v>
      </c>
      <c r="I340" t="s">
        <v>579</v>
      </c>
      <c r="J340" t="s">
        <v>66</v>
      </c>
      <c r="K340" t="s">
        <v>33</v>
      </c>
      <c r="L340">
        <v>22</v>
      </c>
      <c r="M340" t="s">
        <v>92</v>
      </c>
      <c r="N340" t="s">
        <v>335</v>
      </c>
      <c r="O340" t="s">
        <v>336</v>
      </c>
      <c r="P340" t="s">
        <v>52</v>
      </c>
      <c r="Q340" t="s">
        <v>38</v>
      </c>
      <c r="R340">
        <v>62</v>
      </c>
      <c r="S340">
        <v>25</v>
      </c>
      <c r="T340">
        <v>1200</v>
      </c>
      <c r="U340" t="s">
        <v>39</v>
      </c>
      <c r="V340" t="s">
        <v>134</v>
      </c>
      <c r="W340">
        <v>4</v>
      </c>
      <c r="X340" t="s">
        <v>39</v>
      </c>
      <c r="Y340" t="s">
        <v>92</v>
      </c>
      <c r="Z340" t="str">
        <f>_xlfn.XLOOKUP(Appointment_Transactions[[#This Row],[Doctor_ID]],Doctor_Master[Doctor_ID],Doctor_Master[Doctor_Name],,0)</f>
        <v>Dr. Senthil M</v>
      </c>
    </row>
    <row r="341" spans="1:26" x14ac:dyDescent="0.3">
      <c r="A341" t="s">
        <v>736</v>
      </c>
      <c r="B341" s="1">
        <v>45774</v>
      </c>
      <c r="C341" s="2">
        <v>0.85416666666666663</v>
      </c>
      <c r="D341" t="s">
        <v>41</v>
      </c>
      <c r="E341" t="s">
        <v>42</v>
      </c>
      <c r="F341" t="s">
        <v>54</v>
      </c>
      <c r="G341" t="s">
        <v>103</v>
      </c>
      <c r="H341" t="s">
        <v>104</v>
      </c>
      <c r="I341" t="s">
        <v>737</v>
      </c>
      <c r="J341" t="s">
        <v>97</v>
      </c>
      <c r="K341" t="s">
        <v>33</v>
      </c>
      <c r="L341">
        <v>68</v>
      </c>
      <c r="M341" t="s">
        <v>131</v>
      </c>
      <c r="N341" t="s">
        <v>132</v>
      </c>
      <c r="O341" t="s">
        <v>133</v>
      </c>
      <c r="P341" t="s">
        <v>52</v>
      </c>
      <c r="Q341" t="s">
        <v>38</v>
      </c>
      <c r="R341">
        <v>12</v>
      </c>
      <c r="S341">
        <v>15</v>
      </c>
      <c r="T341">
        <v>600</v>
      </c>
      <c r="U341" t="s">
        <v>39</v>
      </c>
      <c r="V341" t="s">
        <v>134</v>
      </c>
      <c r="W341">
        <v>5</v>
      </c>
      <c r="X341" t="s">
        <v>71</v>
      </c>
      <c r="Y341" t="s">
        <v>131</v>
      </c>
      <c r="Z341" t="str">
        <f>_xlfn.XLOOKUP(Appointment_Transactions[[#This Row],[Doctor_ID]],Doctor_Master[Doctor_ID],Doctor_Master[Doctor_Name],,0)</f>
        <v>Dr. Abinaya K</v>
      </c>
    </row>
    <row r="342" spans="1:26" x14ac:dyDescent="0.3">
      <c r="A342" t="s">
        <v>738</v>
      </c>
      <c r="B342" s="1">
        <v>45758</v>
      </c>
      <c r="C342" s="2">
        <v>0.72916666666666663</v>
      </c>
      <c r="D342" t="s">
        <v>41</v>
      </c>
      <c r="E342" t="s">
        <v>42</v>
      </c>
      <c r="F342" t="s">
        <v>28</v>
      </c>
      <c r="G342" t="s">
        <v>74</v>
      </c>
      <c r="H342" t="s">
        <v>75</v>
      </c>
      <c r="I342" t="s">
        <v>739</v>
      </c>
      <c r="J342" t="s">
        <v>112</v>
      </c>
      <c r="K342" t="s">
        <v>48</v>
      </c>
      <c r="L342">
        <v>67</v>
      </c>
      <c r="M342" t="s">
        <v>113</v>
      </c>
      <c r="N342" t="s">
        <v>114</v>
      </c>
      <c r="O342" t="s">
        <v>115</v>
      </c>
      <c r="P342" t="s">
        <v>37</v>
      </c>
      <c r="Q342" t="s">
        <v>38</v>
      </c>
      <c r="R342">
        <v>6</v>
      </c>
      <c r="S342">
        <v>15</v>
      </c>
      <c r="T342">
        <v>700</v>
      </c>
      <c r="U342" t="s">
        <v>39</v>
      </c>
      <c r="V342" t="s">
        <v>70</v>
      </c>
      <c r="W342">
        <v>4</v>
      </c>
      <c r="X342" t="s">
        <v>39</v>
      </c>
      <c r="Y342" t="s">
        <v>113</v>
      </c>
      <c r="Z342" t="str">
        <f>_xlfn.XLOOKUP(Appointment_Transactions[[#This Row],[Doctor_ID]],Doctor_Master[Doctor_ID],Doctor_Master[Doctor_Name],,0)</f>
        <v>Dr. Divya R</v>
      </c>
    </row>
    <row r="343" spans="1:26" x14ac:dyDescent="0.3">
      <c r="A343" t="s">
        <v>740</v>
      </c>
      <c r="B343" s="1">
        <v>45776</v>
      </c>
      <c r="C343" s="2">
        <v>0.38541666666666669</v>
      </c>
      <c r="D343" t="s">
        <v>41</v>
      </c>
      <c r="E343" t="s">
        <v>42</v>
      </c>
      <c r="F343" t="s">
        <v>82</v>
      </c>
      <c r="G343" t="s">
        <v>29</v>
      </c>
      <c r="H343" t="s">
        <v>30</v>
      </c>
      <c r="I343" t="s">
        <v>686</v>
      </c>
      <c r="J343" t="s">
        <v>86</v>
      </c>
      <c r="K343" t="s">
        <v>33</v>
      </c>
      <c r="L343">
        <v>79</v>
      </c>
      <c r="M343" t="s">
        <v>67</v>
      </c>
      <c r="N343" t="s">
        <v>68</v>
      </c>
      <c r="O343" t="s">
        <v>69</v>
      </c>
      <c r="P343" t="s">
        <v>52</v>
      </c>
      <c r="Q343" t="s">
        <v>38</v>
      </c>
      <c r="R343">
        <v>8</v>
      </c>
      <c r="S343">
        <v>15</v>
      </c>
      <c r="T343">
        <v>800</v>
      </c>
      <c r="U343" t="s">
        <v>71</v>
      </c>
      <c r="V343" t="s">
        <v>20</v>
      </c>
      <c r="W343">
        <v>4</v>
      </c>
      <c r="X343" t="s">
        <v>39</v>
      </c>
      <c r="Y343" t="s">
        <v>67</v>
      </c>
      <c r="Z343" t="str">
        <f>_xlfn.XLOOKUP(Appointment_Transactions[[#This Row],[Doctor_ID]],Doctor_Master[Doctor_ID],Doctor_Master[Doctor_Name],,0)</f>
        <v>Dr. Nisha T</v>
      </c>
    </row>
    <row r="344" spans="1:26" x14ac:dyDescent="0.3">
      <c r="A344" t="s">
        <v>741</v>
      </c>
      <c r="B344" s="1">
        <v>45783</v>
      </c>
      <c r="C344" s="2">
        <v>0.77083333333333337</v>
      </c>
      <c r="D344" t="s">
        <v>136</v>
      </c>
      <c r="E344" t="s">
        <v>42</v>
      </c>
      <c r="F344" t="s">
        <v>82</v>
      </c>
      <c r="G344" t="s">
        <v>63</v>
      </c>
      <c r="H344" t="s">
        <v>64</v>
      </c>
      <c r="I344" t="s">
        <v>282</v>
      </c>
      <c r="J344" t="s">
        <v>58</v>
      </c>
      <c r="K344" t="s">
        <v>48</v>
      </c>
      <c r="L344">
        <v>54</v>
      </c>
      <c r="M344" t="s">
        <v>59</v>
      </c>
      <c r="N344" t="s">
        <v>60</v>
      </c>
      <c r="O344" t="s">
        <v>61</v>
      </c>
      <c r="P344" t="s">
        <v>37</v>
      </c>
      <c r="Q344" t="s">
        <v>38</v>
      </c>
      <c r="R344">
        <v>26</v>
      </c>
      <c r="S344">
        <v>15</v>
      </c>
      <c r="T344">
        <v>500</v>
      </c>
      <c r="U344" t="s">
        <v>39</v>
      </c>
      <c r="V344" t="s">
        <v>100</v>
      </c>
      <c r="X344" t="s">
        <v>71</v>
      </c>
      <c r="Y344" t="s">
        <v>59</v>
      </c>
      <c r="Z344" t="str">
        <f>_xlfn.XLOOKUP(Appointment_Transactions[[#This Row],[Doctor_ID]],Doctor_Master[Doctor_ID],Doctor_Master[Doctor_Name],,0)</f>
        <v>Dr. Gokul R</v>
      </c>
    </row>
    <row r="345" spans="1:26" x14ac:dyDescent="0.3">
      <c r="A345" t="s">
        <v>742</v>
      </c>
      <c r="B345" s="1">
        <v>45747</v>
      </c>
      <c r="C345" s="2">
        <v>0.78125</v>
      </c>
      <c r="D345" t="s">
        <v>73</v>
      </c>
      <c r="E345" t="s">
        <v>27</v>
      </c>
      <c r="F345" t="s">
        <v>155</v>
      </c>
      <c r="G345" t="s">
        <v>29</v>
      </c>
      <c r="H345" t="s">
        <v>30</v>
      </c>
      <c r="I345" t="s">
        <v>273</v>
      </c>
      <c r="J345" t="s">
        <v>126</v>
      </c>
      <c r="K345" t="s">
        <v>48</v>
      </c>
      <c r="L345">
        <v>66</v>
      </c>
      <c r="M345" t="s">
        <v>59</v>
      </c>
      <c r="N345" t="s">
        <v>98</v>
      </c>
      <c r="O345" t="s">
        <v>99</v>
      </c>
      <c r="P345" t="s">
        <v>37</v>
      </c>
      <c r="Q345" t="s">
        <v>38</v>
      </c>
      <c r="R345">
        <v>33</v>
      </c>
      <c r="S345">
        <v>15</v>
      </c>
      <c r="T345">
        <v>500</v>
      </c>
      <c r="U345" t="s">
        <v>39</v>
      </c>
      <c r="V345" t="s">
        <v>134</v>
      </c>
      <c r="X345" t="s">
        <v>39</v>
      </c>
      <c r="Y345" t="s">
        <v>59</v>
      </c>
      <c r="Z345" t="str">
        <f>_xlfn.XLOOKUP(Appointment_Transactions[[#This Row],[Doctor_ID]],Doctor_Master[Doctor_ID],Doctor_Master[Doctor_Name],,0)</f>
        <v>Dr. Vivek S</v>
      </c>
    </row>
    <row r="346" spans="1:26" x14ac:dyDescent="0.3">
      <c r="A346" t="s">
        <v>743</v>
      </c>
      <c r="B346" s="1">
        <v>45796</v>
      </c>
      <c r="C346" s="2">
        <v>0.60416666666666663</v>
      </c>
      <c r="D346" t="s">
        <v>136</v>
      </c>
      <c r="E346" t="s">
        <v>42</v>
      </c>
      <c r="F346" t="s">
        <v>155</v>
      </c>
      <c r="G346" t="s">
        <v>55</v>
      </c>
      <c r="H346" t="s">
        <v>56</v>
      </c>
      <c r="I346" t="s">
        <v>287</v>
      </c>
      <c r="J346" t="s">
        <v>112</v>
      </c>
      <c r="K346" t="s">
        <v>33</v>
      </c>
      <c r="L346">
        <v>36</v>
      </c>
      <c r="M346" t="s">
        <v>59</v>
      </c>
      <c r="N346" t="s">
        <v>308</v>
      </c>
      <c r="O346" t="s">
        <v>309</v>
      </c>
      <c r="P346" t="s">
        <v>37</v>
      </c>
      <c r="Q346" t="s">
        <v>38</v>
      </c>
      <c r="R346">
        <v>34</v>
      </c>
      <c r="S346">
        <v>15</v>
      </c>
      <c r="T346">
        <v>500</v>
      </c>
      <c r="U346" t="s">
        <v>71</v>
      </c>
      <c r="V346" t="s">
        <v>134</v>
      </c>
      <c r="W346">
        <v>4</v>
      </c>
      <c r="X346" t="s">
        <v>39</v>
      </c>
      <c r="Y346" t="s">
        <v>59</v>
      </c>
      <c r="Z346" t="str">
        <f>_xlfn.XLOOKUP(Appointment_Transactions[[#This Row],[Doctor_ID]],Doctor_Master[Doctor_ID],Doctor_Master[Doctor_Name],,0)</f>
        <v>Dr. Karthik Raj</v>
      </c>
    </row>
    <row r="347" spans="1:26" x14ac:dyDescent="0.3">
      <c r="A347" t="s">
        <v>744</v>
      </c>
      <c r="B347" s="1">
        <v>45747</v>
      </c>
      <c r="C347" s="2">
        <v>0.45833333333333331</v>
      </c>
      <c r="D347" t="s">
        <v>73</v>
      </c>
      <c r="E347" t="s">
        <v>27</v>
      </c>
      <c r="F347" t="s">
        <v>155</v>
      </c>
      <c r="G347" t="s">
        <v>63</v>
      </c>
      <c r="H347" t="s">
        <v>64</v>
      </c>
      <c r="I347" t="s">
        <v>604</v>
      </c>
      <c r="J347" t="s">
        <v>126</v>
      </c>
      <c r="K347" t="s">
        <v>48</v>
      </c>
      <c r="L347">
        <v>85</v>
      </c>
      <c r="M347" t="s">
        <v>67</v>
      </c>
      <c r="N347" t="s">
        <v>419</v>
      </c>
      <c r="O347" t="s">
        <v>420</v>
      </c>
      <c r="P347" t="s">
        <v>52</v>
      </c>
      <c r="Q347" t="s">
        <v>38</v>
      </c>
      <c r="R347">
        <v>16</v>
      </c>
      <c r="S347">
        <v>15</v>
      </c>
      <c r="T347">
        <v>800</v>
      </c>
      <c r="U347" t="s">
        <v>71</v>
      </c>
      <c r="V347" t="s">
        <v>20</v>
      </c>
      <c r="W347">
        <v>4</v>
      </c>
      <c r="X347" t="s">
        <v>71</v>
      </c>
      <c r="Y347" t="s">
        <v>67</v>
      </c>
      <c r="Z347" t="str">
        <f>_xlfn.XLOOKUP(Appointment_Transactions[[#This Row],[Doctor_ID]],Doctor_Master[Doctor_ID],Doctor_Master[Doctor_Name],,0)</f>
        <v>Dr. Rekha N</v>
      </c>
    </row>
    <row r="348" spans="1:26" x14ac:dyDescent="0.3">
      <c r="A348" t="s">
        <v>745</v>
      </c>
      <c r="B348" s="1">
        <v>45700</v>
      </c>
      <c r="C348" s="2">
        <v>0.75</v>
      </c>
      <c r="D348" t="s">
        <v>26</v>
      </c>
      <c r="E348" t="s">
        <v>27</v>
      </c>
      <c r="F348" t="s">
        <v>43</v>
      </c>
      <c r="G348" t="s">
        <v>44</v>
      </c>
      <c r="H348" t="s">
        <v>45</v>
      </c>
      <c r="I348" t="s">
        <v>319</v>
      </c>
      <c r="J348" t="s">
        <v>126</v>
      </c>
      <c r="K348" t="s">
        <v>33</v>
      </c>
      <c r="L348">
        <v>18</v>
      </c>
      <c r="M348" t="s">
        <v>77</v>
      </c>
      <c r="N348" t="s">
        <v>127</v>
      </c>
      <c r="O348" t="s">
        <v>128</v>
      </c>
      <c r="P348" t="s">
        <v>52</v>
      </c>
      <c r="Q348" t="s">
        <v>38</v>
      </c>
      <c r="R348">
        <v>29</v>
      </c>
      <c r="S348">
        <v>30</v>
      </c>
      <c r="T348">
        <v>1300</v>
      </c>
      <c r="U348" t="s">
        <v>71</v>
      </c>
      <c r="V348" t="s">
        <v>100</v>
      </c>
      <c r="W348">
        <v>3</v>
      </c>
      <c r="X348" t="s">
        <v>71</v>
      </c>
      <c r="Y348" t="s">
        <v>77</v>
      </c>
      <c r="Z348" t="str">
        <f>_xlfn.XLOOKUP(Appointment_Transactions[[#This Row],[Doctor_ID]],Doctor_Master[Doctor_ID],Doctor_Master[Doctor_Name],,0)</f>
        <v>Dr. Vinoth K</v>
      </c>
    </row>
    <row r="349" spans="1:26" x14ac:dyDescent="0.3">
      <c r="A349" t="s">
        <v>746</v>
      </c>
      <c r="B349" s="1">
        <v>45762</v>
      </c>
      <c r="C349" s="2">
        <v>0.45833333333333331</v>
      </c>
      <c r="D349" t="s">
        <v>41</v>
      </c>
      <c r="E349" t="s">
        <v>42</v>
      </c>
      <c r="F349" t="s">
        <v>82</v>
      </c>
      <c r="G349" t="s">
        <v>83</v>
      </c>
      <c r="H349" t="s">
        <v>84</v>
      </c>
      <c r="I349" t="s">
        <v>747</v>
      </c>
      <c r="J349" t="s">
        <v>32</v>
      </c>
      <c r="K349" t="s">
        <v>48</v>
      </c>
      <c r="L349">
        <v>41</v>
      </c>
      <c r="M349" t="s">
        <v>131</v>
      </c>
      <c r="N349" t="s">
        <v>144</v>
      </c>
      <c r="O349" t="s">
        <v>145</v>
      </c>
      <c r="P349" t="s">
        <v>123</v>
      </c>
      <c r="Q349" t="s">
        <v>38</v>
      </c>
      <c r="R349">
        <v>14</v>
      </c>
      <c r="S349">
        <v>15</v>
      </c>
      <c r="T349">
        <v>600</v>
      </c>
      <c r="U349" t="s">
        <v>39</v>
      </c>
      <c r="V349" t="s">
        <v>70</v>
      </c>
      <c r="W349">
        <v>4</v>
      </c>
      <c r="X349" t="s">
        <v>71</v>
      </c>
      <c r="Y349" t="s">
        <v>131</v>
      </c>
      <c r="Z349" t="str">
        <f>_xlfn.XLOOKUP(Appointment_Transactions[[#This Row],[Doctor_ID]],Doctor_Master[Doctor_ID],Doctor_Master[Doctor_Name],,0)</f>
        <v>Dr. Meena S</v>
      </c>
    </row>
    <row r="350" spans="1:26" x14ac:dyDescent="0.3">
      <c r="A350" t="s">
        <v>748</v>
      </c>
      <c r="B350" s="1">
        <v>45763</v>
      </c>
      <c r="C350" s="2">
        <v>0.64583333333333337</v>
      </c>
      <c r="D350" t="s">
        <v>41</v>
      </c>
      <c r="E350" t="s">
        <v>42</v>
      </c>
      <c r="F350" t="s">
        <v>43</v>
      </c>
      <c r="G350" t="s">
        <v>117</v>
      </c>
      <c r="H350" t="s">
        <v>118</v>
      </c>
      <c r="I350" t="s">
        <v>287</v>
      </c>
      <c r="J350" t="s">
        <v>143</v>
      </c>
      <c r="K350" t="s">
        <v>48</v>
      </c>
      <c r="L350">
        <v>78</v>
      </c>
      <c r="M350" t="s">
        <v>92</v>
      </c>
      <c r="N350" t="s">
        <v>93</v>
      </c>
      <c r="O350" t="s">
        <v>94</v>
      </c>
      <c r="P350" t="s">
        <v>52</v>
      </c>
      <c r="Q350" t="s">
        <v>38</v>
      </c>
      <c r="R350">
        <v>33</v>
      </c>
      <c r="S350">
        <v>25</v>
      </c>
      <c r="T350">
        <v>1200</v>
      </c>
      <c r="U350" t="s">
        <v>39</v>
      </c>
      <c r="V350" t="s">
        <v>134</v>
      </c>
      <c r="W350">
        <v>5</v>
      </c>
      <c r="X350" t="s">
        <v>71</v>
      </c>
      <c r="Y350" t="s">
        <v>92</v>
      </c>
      <c r="Z350" t="str">
        <f>_xlfn.XLOOKUP(Appointment_Transactions[[#This Row],[Doctor_ID]],Doctor_Master[Doctor_ID],Doctor_Master[Doctor_Name],,0)</f>
        <v>Dr. Arun Kumar</v>
      </c>
    </row>
    <row r="351" spans="1:26" x14ac:dyDescent="0.3">
      <c r="A351" t="s">
        <v>749</v>
      </c>
      <c r="B351" s="1">
        <v>45782</v>
      </c>
      <c r="C351" s="2">
        <v>0.46875</v>
      </c>
      <c r="D351" t="s">
        <v>136</v>
      </c>
      <c r="E351" t="s">
        <v>42</v>
      </c>
      <c r="F351" t="s">
        <v>155</v>
      </c>
      <c r="G351" t="s">
        <v>117</v>
      </c>
      <c r="H351" t="s">
        <v>118</v>
      </c>
      <c r="I351" t="s">
        <v>614</v>
      </c>
      <c r="J351" t="s">
        <v>86</v>
      </c>
      <c r="K351" t="s">
        <v>48</v>
      </c>
      <c r="L351">
        <v>15</v>
      </c>
      <c r="M351" t="s">
        <v>77</v>
      </c>
      <c r="N351" t="s">
        <v>197</v>
      </c>
      <c r="O351" t="s">
        <v>198</v>
      </c>
      <c r="P351" t="s">
        <v>37</v>
      </c>
      <c r="Q351" t="s">
        <v>203</v>
      </c>
      <c r="R351">
        <v>25</v>
      </c>
      <c r="S351">
        <v>30</v>
      </c>
      <c r="T351">
        <v>1300</v>
      </c>
      <c r="U351" t="s">
        <v>39</v>
      </c>
      <c r="V351" t="s">
        <v>134</v>
      </c>
      <c r="X351" t="s">
        <v>71</v>
      </c>
      <c r="Y351" t="s">
        <v>77</v>
      </c>
      <c r="Z351" t="str">
        <f>_xlfn.XLOOKUP(Appointment_Transactions[[#This Row],[Doctor_ID]],Doctor_Master[Doctor_ID],Doctor_Master[Doctor_Name],,0)</f>
        <v>Dr. Dinesh P</v>
      </c>
    </row>
    <row r="352" spans="1:26" x14ac:dyDescent="0.3">
      <c r="A352" t="s">
        <v>750</v>
      </c>
      <c r="B352" s="1">
        <v>45746</v>
      </c>
      <c r="C352" s="2">
        <v>0.6875</v>
      </c>
      <c r="D352" t="s">
        <v>73</v>
      </c>
      <c r="E352" t="s">
        <v>27</v>
      </c>
      <c r="F352" t="s">
        <v>54</v>
      </c>
      <c r="G352" t="s">
        <v>55</v>
      </c>
      <c r="H352" t="s">
        <v>56</v>
      </c>
      <c r="I352" t="s">
        <v>751</v>
      </c>
      <c r="J352" t="s">
        <v>47</v>
      </c>
      <c r="K352" t="s">
        <v>33</v>
      </c>
      <c r="L352">
        <v>81</v>
      </c>
      <c r="M352" t="s">
        <v>34</v>
      </c>
      <c r="N352" t="s">
        <v>35</v>
      </c>
      <c r="O352" t="s">
        <v>36</v>
      </c>
      <c r="P352" t="s">
        <v>123</v>
      </c>
      <c r="Q352" t="s">
        <v>38</v>
      </c>
      <c r="R352">
        <v>17</v>
      </c>
      <c r="S352">
        <v>15</v>
      </c>
      <c r="T352">
        <v>700</v>
      </c>
      <c r="U352" t="s">
        <v>39</v>
      </c>
      <c r="V352" t="s">
        <v>100</v>
      </c>
      <c r="W352">
        <v>3</v>
      </c>
      <c r="X352" t="s">
        <v>39</v>
      </c>
      <c r="Y352" t="s">
        <v>34</v>
      </c>
      <c r="Z352" t="str">
        <f>_xlfn.XLOOKUP(Appointment_Transactions[[#This Row],[Doctor_ID]],Doctor_Master[Doctor_ID],Doctor_Master[Doctor_Name],,0)</f>
        <v>Dr. Keerthana L</v>
      </c>
    </row>
    <row r="353" spans="1:26" x14ac:dyDescent="0.3">
      <c r="A353" t="s">
        <v>752</v>
      </c>
      <c r="B353" s="1">
        <v>45819</v>
      </c>
      <c r="C353" s="2">
        <v>0.39583333333333331</v>
      </c>
      <c r="D353" t="s">
        <v>81</v>
      </c>
      <c r="E353" t="s">
        <v>42</v>
      </c>
      <c r="F353" t="s">
        <v>43</v>
      </c>
      <c r="G353" t="s">
        <v>117</v>
      </c>
      <c r="H353" t="s">
        <v>118</v>
      </c>
      <c r="I353" t="s">
        <v>753</v>
      </c>
      <c r="J353" t="s">
        <v>126</v>
      </c>
      <c r="K353" t="s">
        <v>33</v>
      </c>
      <c r="L353">
        <v>71</v>
      </c>
      <c r="M353" t="s">
        <v>34</v>
      </c>
      <c r="N353" t="s">
        <v>148</v>
      </c>
      <c r="O353" t="s">
        <v>149</v>
      </c>
      <c r="P353" t="s">
        <v>52</v>
      </c>
      <c r="Q353" t="s">
        <v>38</v>
      </c>
      <c r="R353">
        <v>26</v>
      </c>
      <c r="S353">
        <v>15</v>
      </c>
      <c r="T353">
        <v>700</v>
      </c>
      <c r="U353" t="s">
        <v>71</v>
      </c>
      <c r="V353" t="s">
        <v>134</v>
      </c>
      <c r="W353">
        <v>4</v>
      </c>
      <c r="X353" t="s">
        <v>39</v>
      </c>
      <c r="Y353" t="s">
        <v>34</v>
      </c>
      <c r="Z353" t="str">
        <f>_xlfn.XLOOKUP(Appointment_Transactions[[#This Row],[Doctor_ID]],Doctor_Master[Doctor_ID],Doctor_Master[Doctor_Name],,0)</f>
        <v>Dr. Sanjay P</v>
      </c>
    </row>
    <row r="354" spans="1:26" x14ac:dyDescent="0.3">
      <c r="A354" t="s">
        <v>754</v>
      </c>
      <c r="B354" s="1">
        <v>45695</v>
      </c>
      <c r="C354" s="2">
        <v>0.64583333333333337</v>
      </c>
      <c r="D354" t="s">
        <v>26</v>
      </c>
      <c r="E354" t="s">
        <v>27</v>
      </c>
      <c r="F354" t="s">
        <v>28</v>
      </c>
      <c r="G354" t="s">
        <v>83</v>
      </c>
      <c r="H354" t="s">
        <v>84</v>
      </c>
      <c r="I354" t="s">
        <v>755</v>
      </c>
      <c r="J354" t="s">
        <v>47</v>
      </c>
      <c r="K354" t="s">
        <v>48</v>
      </c>
      <c r="L354">
        <v>70</v>
      </c>
      <c r="M354" t="s">
        <v>131</v>
      </c>
      <c r="N354" t="s">
        <v>144</v>
      </c>
      <c r="O354" t="s">
        <v>145</v>
      </c>
      <c r="P354" t="s">
        <v>123</v>
      </c>
      <c r="Q354" t="s">
        <v>89</v>
      </c>
      <c r="R354">
        <v>25</v>
      </c>
      <c r="S354">
        <v>15</v>
      </c>
      <c r="T354">
        <v>600</v>
      </c>
      <c r="U354" t="s">
        <v>39</v>
      </c>
      <c r="V354" t="s">
        <v>100</v>
      </c>
      <c r="X354" t="s">
        <v>71</v>
      </c>
      <c r="Y354" t="s">
        <v>131</v>
      </c>
      <c r="Z354" t="str">
        <f>_xlfn.XLOOKUP(Appointment_Transactions[[#This Row],[Doctor_ID]],Doctor_Master[Doctor_ID],Doctor_Master[Doctor_Name],,0)</f>
        <v>Dr. Meena S</v>
      </c>
    </row>
    <row r="355" spans="1:26" x14ac:dyDescent="0.3">
      <c r="A355" t="s">
        <v>756</v>
      </c>
      <c r="B355" s="1">
        <v>45697</v>
      </c>
      <c r="C355" s="2">
        <v>0.48958333333333331</v>
      </c>
      <c r="D355" t="s">
        <v>26</v>
      </c>
      <c r="E355" t="s">
        <v>27</v>
      </c>
      <c r="F355" t="s">
        <v>54</v>
      </c>
      <c r="G355" t="s">
        <v>29</v>
      </c>
      <c r="H355" t="s">
        <v>30</v>
      </c>
      <c r="I355" t="s">
        <v>542</v>
      </c>
      <c r="J355" t="s">
        <v>143</v>
      </c>
      <c r="K355" t="s">
        <v>48</v>
      </c>
      <c r="L355">
        <v>30</v>
      </c>
      <c r="M355" t="s">
        <v>183</v>
      </c>
      <c r="N355" t="s">
        <v>240</v>
      </c>
      <c r="O355" t="s">
        <v>241</v>
      </c>
      <c r="P355" t="s">
        <v>52</v>
      </c>
      <c r="Q355" t="s">
        <v>38</v>
      </c>
      <c r="R355">
        <v>17</v>
      </c>
      <c r="S355">
        <v>15</v>
      </c>
      <c r="T355">
        <v>650</v>
      </c>
      <c r="U355" t="s">
        <v>39</v>
      </c>
      <c r="V355" t="s">
        <v>134</v>
      </c>
      <c r="X355" t="s">
        <v>39</v>
      </c>
      <c r="Y355" t="s">
        <v>183</v>
      </c>
      <c r="Z355" t="str">
        <f>_xlfn.XLOOKUP(Appointment_Transactions[[#This Row],[Doctor_ID]],Doctor_Master[Doctor_ID],Doctor_Master[Doctor_Name],,0)</f>
        <v>Dr. Naveen C</v>
      </c>
    </row>
    <row r="356" spans="1:26" x14ac:dyDescent="0.3">
      <c r="A356" t="s">
        <v>757</v>
      </c>
      <c r="B356" s="1">
        <v>45760</v>
      </c>
      <c r="C356" s="2">
        <v>0.61458333333333337</v>
      </c>
      <c r="D356" t="s">
        <v>41</v>
      </c>
      <c r="E356" t="s">
        <v>42</v>
      </c>
      <c r="F356" t="s">
        <v>54</v>
      </c>
      <c r="G356" t="s">
        <v>55</v>
      </c>
      <c r="H356" t="s">
        <v>56</v>
      </c>
      <c r="I356" t="s">
        <v>554</v>
      </c>
      <c r="J356" t="s">
        <v>32</v>
      </c>
      <c r="K356" t="s">
        <v>48</v>
      </c>
      <c r="L356">
        <v>45</v>
      </c>
      <c r="M356" t="s">
        <v>113</v>
      </c>
      <c r="N356" t="s">
        <v>114</v>
      </c>
      <c r="O356" t="s">
        <v>115</v>
      </c>
      <c r="P356" t="s">
        <v>52</v>
      </c>
      <c r="Q356" t="s">
        <v>89</v>
      </c>
      <c r="R356">
        <v>15</v>
      </c>
      <c r="S356">
        <v>15</v>
      </c>
      <c r="T356">
        <v>700</v>
      </c>
      <c r="U356" t="s">
        <v>39</v>
      </c>
      <c r="V356" t="s">
        <v>134</v>
      </c>
      <c r="X356" t="s">
        <v>39</v>
      </c>
      <c r="Y356" t="s">
        <v>113</v>
      </c>
      <c r="Z356" t="str">
        <f>_xlfn.XLOOKUP(Appointment_Transactions[[#This Row],[Doctor_ID]],Doctor_Master[Doctor_ID],Doctor_Master[Doctor_Name],,0)</f>
        <v>Dr. Divya R</v>
      </c>
    </row>
    <row r="357" spans="1:26" x14ac:dyDescent="0.3">
      <c r="A357" t="s">
        <v>758</v>
      </c>
      <c r="B357" s="1">
        <v>45769</v>
      </c>
      <c r="C357" s="2">
        <v>0.5625</v>
      </c>
      <c r="D357" t="s">
        <v>41</v>
      </c>
      <c r="E357" t="s">
        <v>42</v>
      </c>
      <c r="F357" t="s">
        <v>82</v>
      </c>
      <c r="G357" t="s">
        <v>74</v>
      </c>
      <c r="H357" t="s">
        <v>75</v>
      </c>
      <c r="I357" t="s">
        <v>196</v>
      </c>
      <c r="J357" t="s">
        <v>58</v>
      </c>
      <c r="K357" t="s">
        <v>33</v>
      </c>
      <c r="L357">
        <v>73</v>
      </c>
      <c r="M357" t="s">
        <v>77</v>
      </c>
      <c r="N357" t="s">
        <v>127</v>
      </c>
      <c r="O357" t="s">
        <v>128</v>
      </c>
      <c r="P357" t="s">
        <v>37</v>
      </c>
      <c r="Q357" t="s">
        <v>38</v>
      </c>
      <c r="R357">
        <v>19</v>
      </c>
      <c r="S357">
        <v>30</v>
      </c>
      <c r="T357">
        <v>1300</v>
      </c>
      <c r="U357" t="s">
        <v>71</v>
      </c>
      <c r="V357" t="s">
        <v>100</v>
      </c>
      <c r="W357">
        <v>3</v>
      </c>
      <c r="X357" t="s">
        <v>39</v>
      </c>
      <c r="Y357" t="s">
        <v>77</v>
      </c>
      <c r="Z357" t="str">
        <f>_xlfn.XLOOKUP(Appointment_Transactions[[#This Row],[Doctor_ID]],Doctor_Master[Doctor_ID],Doctor_Master[Doctor_Name],,0)</f>
        <v>Dr. Vinoth K</v>
      </c>
    </row>
    <row r="358" spans="1:26" x14ac:dyDescent="0.3">
      <c r="A358" t="s">
        <v>759</v>
      </c>
      <c r="B358" s="1">
        <v>45733</v>
      </c>
      <c r="C358" s="2">
        <v>0.55208333333333337</v>
      </c>
      <c r="D358" t="s">
        <v>73</v>
      </c>
      <c r="E358" t="s">
        <v>27</v>
      </c>
      <c r="F358" t="s">
        <v>155</v>
      </c>
      <c r="G358" t="s">
        <v>103</v>
      </c>
      <c r="H358" t="s">
        <v>104</v>
      </c>
      <c r="I358" t="s">
        <v>527</v>
      </c>
      <c r="J358" t="s">
        <v>97</v>
      </c>
      <c r="K358" t="s">
        <v>33</v>
      </c>
      <c r="L358">
        <v>20</v>
      </c>
      <c r="M358" t="s">
        <v>67</v>
      </c>
      <c r="N358" t="s">
        <v>68</v>
      </c>
      <c r="O358" t="s">
        <v>69</v>
      </c>
      <c r="P358" t="s">
        <v>37</v>
      </c>
      <c r="Q358" t="s">
        <v>38</v>
      </c>
      <c r="R358">
        <v>16</v>
      </c>
      <c r="S358">
        <v>15</v>
      </c>
      <c r="T358">
        <v>800</v>
      </c>
      <c r="U358" t="s">
        <v>39</v>
      </c>
      <c r="V358" t="s">
        <v>134</v>
      </c>
      <c r="X358" t="s">
        <v>39</v>
      </c>
      <c r="Y358" t="s">
        <v>67</v>
      </c>
      <c r="Z358" t="str">
        <f>_xlfn.XLOOKUP(Appointment_Transactions[[#This Row],[Doctor_ID]],Doctor_Master[Doctor_ID],Doctor_Master[Doctor_Name],,0)</f>
        <v>Dr. Nisha T</v>
      </c>
    </row>
    <row r="359" spans="1:26" x14ac:dyDescent="0.3">
      <c r="A359" t="s">
        <v>760</v>
      </c>
      <c r="B359" s="1">
        <v>45824</v>
      </c>
      <c r="C359" s="2">
        <v>0.71875</v>
      </c>
      <c r="D359" t="s">
        <v>81</v>
      </c>
      <c r="E359" t="s">
        <v>42</v>
      </c>
      <c r="F359" t="s">
        <v>155</v>
      </c>
      <c r="G359" t="s">
        <v>63</v>
      </c>
      <c r="H359" t="s">
        <v>64</v>
      </c>
      <c r="I359" t="s">
        <v>761</v>
      </c>
      <c r="J359" t="s">
        <v>143</v>
      </c>
      <c r="K359" t="s">
        <v>33</v>
      </c>
      <c r="L359">
        <v>2</v>
      </c>
      <c r="M359" t="s">
        <v>67</v>
      </c>
      <c r="N359" t="s">
        <v>163</v>
      </c>
      <c r="O359" t="s">
        <v>164</v>
      </c>
      <c r="P359" t="s">
        <v>123</v>
      </c>
      <c r="Q359" t="s">
        <v>38</v>
      </c>
      <c r="R359">
        <v>14</v>
      </c>
      <c r="S359">
        <v>15</v>
      </c>
      <c r="T359">
        <v>800</v>
      </c>
      <c r="U359" t="s">
        <v>39</v>
      </c>
      <c r="V359" t="s">
        <v>134</v>
      </c>
      <c r="W359">
        <v>3</v>
      </c>
      <c r="X359" t="s">
        <v>71</v>
      </c>
      <c r="Y359" t="s">
        <v>67</v>
      </c>
      <c r="Z359" t="str">
        <f>_xlfn.XLOOKUP(Appointment_Transactions[[#This Row],[Doctor_ID]],Doctor_Master[Doctor_ID],Doctor_Master[Doctor_Name],,0)</f>
        <v>Dr. Ashwin D</v>
      </c>
    </row>
    <row r="360" spans="1:26" x14ac:dyDescent="0.3">
      <c r="A360" t="s">
        <v>762</v>
      </c>
      <c r="B360" s="1">
        <v>45824</v>
      </c>
      <c r="C360" s="2">
        <v>0.85416666666666663</v>
      </c>
      <c r="D360" t="s">
        <v>81</v>
      </c>
      <c r="E360" t="s">
        <v>42</v>
      </c>
      <c r="F360" t="s">
        <v>155</v>
      </c>
      <c r="G360" t="s">
        <v>55</v>
      </c>
      <c r="H360" t="s">
        <v>56</v>
      </c>
      <c r="I360" t="s">
        <v>358</v>
      </c>
      <c r="J360" t="s">
        <v>138</v>
      </c>
      <c r="K360" t="s">
        <v>33</v>
      </c>
      <c r="L360">
        <v>12</v>
      </c>
      <c r="M360" t="s">
        <v>59</v>
      </c>
      <c r="N360" t="s">
        <v>308</v>
      </c>
      <c r="O360" t="s">
        <v>309</v>
      </c>
      <c r="P360" t="s">
        <v>123</v>
      </c>
      <c r="Q360" t="s">
        <v>89</v>
      </c>
      <c r="R360">
        <v>17</v>
      </c>
      <c r="S360">
        <v>15</v>
      </c>
      <c r="T360">
        <v>500</v>
      </c>
      <c r="U360" t="s">
        <v>39</v>
      </c>
      <c r="V360" t="s">
        <v>134</v>
      </c>
      <c r="X360" t="s">
        <v>39</v>
      </c>
      <c r="Y360" t="s">
        <v>59</v>
      </c>
      <c r="Z360" t="str">
        <f>_xlfn.XLOOKUP(Appointment_Transactions[[#This Row],[Doctor_ID]],Doctor_Master[Doctor_ID],Doctor_Master[Doctor_Name],,0)</f>
        <v>Dr. Karthik Raj</v>
      </c>
    </row>
    <row r="361" spans="1:26" x14ac:dyDescent="0.3">
      <c r="A361" t="s">
        <v>763</v>
      </c>
      <c r="B361" s="1">
        <v>45717</v>
      </c>
      <c r="C361" s="2">
        <v>0.57291666666666663</v>
      </c>
      <c r="D361" t="s">
        <v>73</v>
      </c>
      <c r="E361" t="s">
        <v>27</v>
      </c>
      <c r="F361" t="s">
        <v>110</v>
      </c>
      <c r="G361" t="s">
        <v>117</v>
      </c>
      <c r="H361" t="s">
        <v>118</v>
      </c>
      <c r="I361" t="s">
        <v>764</v>
      </c>
      <c r="J361" t="s">
        <v>66</v>
      </c>
      <c r="K361" t="s">
        <v>33</v>
      </c>
      <c r="L361">
        <v>31</v>
      </c>
      <c r="M361" t="s">
        <v>120</v>
      </c>
      <c r="N361" t="s">
        <v>193</v>
      </c>
      <c r="O361" t="s">
        <v>194</v>
      </c>
      <c r="P361" t="s">
        <v>37</v>
      </c>
      <c r="Q361" t="s">
        <v>203</v>
      </c>
      <c r="R361">
        <v>33</v>
      </c>
      <c r="S361">
        <v>15</v>
      </c>
      <c r="T361">
        <v>900</v>
      </c>
      <c r="U361" t="s">
        <v>71</v>
      </c>
      <c r="V361" t="s">
        <v>20</v>
      </c>
      <c r="X361" t="s">
        <v>39</v>
      </c>
      <c r="Y361" t="s">
        <v>120</v>
      </c>
      <c r="Z361" t="str">
        <f>_xlfn.XLOOKUP(Appointment_Transactions[[#This Row],[Doctor_ID]],Doctor_Master[Doctor_ID],Doctor_Master[Doctor_Name],,0)</f>
        <v>Dr. Mohan V</v>
      </c>
    </row>
    <row r="362" spans="1:26" x14ac:dyDescent="0.3">
      <c r="A362" t="s">
        <v>765</v>
      </c>
      <c r="B362" s="1">
        <v>45814</v>
      </c>
      <c r="C362" s="2">
        <v>0.36458333333333331</v>
      </c>
      <c r="D362" t="s">
        <v>81</v>
      </c>
      <c r="E362" t="s">
        <v>42</v>
      </c>
      <c r="F362" t="s">
        <v>28</v>
      </c>
      <c r="G362" t="s">
        <v>44</v>
      </c>
      <c r="H362" t="s">
        <v>45</v>
      </c>
      <c r="I362" t="s">
        <v>766</v>
      </c>
      <c r="J362" t="s">
        <v>143</v>
      </c>
      <c r="K362" t="s">
        <v>48</v>
      </c>
      <c r="L362">
        <v>53</v>
      </c>
      <c r="M362" t="s">
        <v>120</v>
      </c>
      <c r="N362" t="s">
        <v>179</v>
      </c>
      <c r="O362" t="s">
        <v>180</v>
      </c>
      <c r="P362" t="s">
        <v>37</v>
      </c>
      <c r="Q362" t="s">
        <v>38</v>
      </c>
      <c r="R362">
        <v>25</v>
      </c>
      <c r="S362">
        <v>15</v>
      </c>
      <c r="T362">
        <v>900</v>
      </c>
      <c r="U362" t="s">
        <v>71</v>
      </c>
      <c r="V362" t="s">
        <v>134</v>
      </c>
      <c r="W362">
        <v>5</v>
      </c>
      <c r="X362" t="s">
        <v>39</v>
      </c>
      <c r="Y362" t="s">
        <v>120</v>
      </c>
      <c r="Z362" t="str">
        <f>_xlfn.XLOOKUP(Appointment_Transactions[[#This Row],[Doctor_ID]],Doctor_Master[Doctor_ID],Doctor_Master[Doctor_Name],,0)</f>
        <v>Dr. Swetha M</v>
      </c>
    </row>
    <row r="363" spans="1:26" x14ac:dyDescent="0.3">
      <c r="A363" t="s">
        <v>767</v>
      </c>
      <c r="B363" s="1">
        <v>45827</v>
      </c>
      <c r="C363" s="2">
        <v>0.36458333333333331</v>
      </c>
      <c r="D363" t="s">
        <v>81</v>
      </c>
      <c r="E363" t="s">
        <v>42</v>
      </c>
      <c r="F363" t="s">
        <v>102</v>
      </c>
      <c r="G363" t="s">
        <v>44</v>
      </c>
      <c r="H363" t="s">
        <v>45</v>
      </c>
      <c r="I363" t="s">
        <v>768</v>
      </c>
      <c r="J363" t="s">
        <v>143</v>
      </c>
      <c r="K363" t="s">
        <v>48</v>
      </c>
      <c r="L363">
        <v>28</v>
      </c>
      <c r="M363" t="s">
        <v>59</v>
      </c>
      <c r="N363" t="s">
        <v>167</v>
      </c>
      <c r="O363" t="s">
        <v>168</v>
      </c>
      <c r="P363" t="s">
        <v>123</v>
      </c>
      <c r="Q363" t="s">
        <v>38</v>
      </c>
      <c r="R363">
        <v>40</v>
      </c>
      <c r="S363">
        <v>15</v>
      </c>
      <c r="T363">
        <v>500</v>
      </c>
      <c r="U363" t="s">
        <v>71</v>
      </c>
      <c r="V363" t="s">
        <v>70</v>
      </c>
      <c r="W363">
        <v>3</v>
      </c>
      <c r="X363" t="s">
        <v>71</v>
      </c>
      <c r="Y363" t="s">
        <v>59</v>
      </c>
      <c r="Z363" t="str">
        <f>_xlfn.XLOOKUP(Appointment_Transactions[[#This Row],[Doctor_ID]],Doctor_Master[Doctor_ID],Doctor_Master[Doctor_Name],,0)</f>
        <v>Dr. Prakash R</v>
      </c>
    </row>
    <row r="364" spans="1:26" x14ac:dyDescent="0.3">
      <c r="A364" t="s">
        <v>769</v>
      </c>
      <c r="B364" s="1">
        <v>45742</v>
      </c>
      <c r="C364" s="2">
        <v>0.83333333333333337</v>
      </c>
      <c r="D364" t="s">
        <v>73</v>
      </c>
      <c r="E364" t="s">
        <v>27</v>
      </c>
      <c r="F364" t="s">
        <v>43</v>
      </c>
      <c r="G364" t="s">
        <v>44</v>
      </c>
      <c r="H364" t="s">
        <v>45</v>
      </c>
      <c r="I364" t="s">
        <v>770</v>
      </c>
      <c r="J364" t="s">
        <v>47</v>
      </c>
      <c r="K364" t="s">
        <v>33</v>
      </c>
      <c r="L364">
        <v>76</v>
      </c>
      <c r="M364" t="s">
        <v>67</v>
      </c>
      <c r="N364" t="s">
        <v>419</v>
      </c>
      <c r="O364" t="s">
        <v>420</v>
      </c>
      <c r="P364" t="s">
        <v>123</v>
      </c>
      <c r="Q364" t="s">
        <v>38</v>
      </c>
      <c r="R364">
        <v>11</v>
      </c>
      <c r="S364">
        <v>15</v>
      </c>
      <c r="T364">
        <v>800</v>
      </c>
      <c r="U364" t="s">
        <v>39</v>
      </c>
      <c r="V364" t="s">
        <v>134</v>
      </c>
      <c r="X364" t="s">
        <v>39</v>
      </c>
      <c r="Y364" t="s">
        <v>67</v>
      </c>
      <c r="Z364" t="str">
        <f>_xlfn.XLOOKUP(Appointment_Transactions[[#This Row],[Doctor_ID]],Doctor_Master[Doctor_ID],Doctor_Master[Doctor_Name],,0)</f>
        <v>Dr. Rekha N</v>
      </c>
    </row>
    <row r="365" spans="1:26" x14ac:dyDescent="0.3">
      <c r="A365" t="s">
        <v>771</v>
      </c>
      <c r="B365" s="1">
        <v>45769</v>
      </c>
      <c r="C365" s="2">
        <v>0.54166666666666663</v>
      </c>
      <c r="D365" t="s">
        <v>41</v>
      </c>
      <c r="E365" t="s">
        <v>42</v>
      </c>
      <c r="F365" t="s">
        <v>82</v>
      </c>
      <c r="G365" t="s">
        <v>117</v>
      </c>
      <c r="H365" t="s">
        <v>118</v>
      </c>
      <c r="I365" t="s">
        <v>527</v>
      </c>
      <c r="J365" t="s">
        <v>126</v>
      </c>
      <c r="K365" t="s">
        <v>33</v>
      </c>
      <c r="L365">
        <v>9</v>
      </c>
      <c r="M365" t="s">
        <v>131</v>
      </c>
      <c r="N365" t="s">
        <v>132</v>
      </c>
      <c r="O365" t="s">
        <v>133</v>
      </c>
      <c r="P365" t="s">
        <v>123</v>
      </c>
      <c r="Q365" t="s">
        <v>38</v>
      </c>
      <c r="R365">
        <v>34</v>
      </c>
      <c r="S365">
        <v>15</v>
      </c>
      <c r="T365">
        <v>600</v>
      </c>
      <c r="U365" t="s">
        <v>39</v>
      </c>
      <c r="V365" t="s">
        <v>100</v>
      </c>
      <c r="X365" t="s">
        <v>71</v>
      </c>
      <c r="Y365" t="s">
        <v>131</v>
      </c>
      <c r="Z365" t="str">
        <f>_xlfn.XLOOKUP(Appointment_Transactions[[#This Row],[Doctor_ID]],Doctor_Master[Doctor_ID],Doctor_Master[Doctor_Name],,0)</f>
        <v>Dr. Abinaya K</v>
      </c>
    </row>
    <row r="366" spans="1:26" x14ac:dyDescent="0.3">
      <c r="A366" t="s">
        <v>772</v>
      </c>
      <c r="B366" s="1">
        <v>45676</v>
      </c>
      <c r="C366" s="2">
        <v>0.82291666666666663</v>
      </c>
      <c r="D366" t="s">
        <v>109</v>
      </c>
      <c r="E366" t="s">
        <v>27</v>
      </c>
      <c r="F366" t="s">
        <v>54</v>
      </c>
      <c r="G366" t="s">
        <v>29</v>
      </c>
      <c r="H366" t="s">
        <v>30</v>
      </c>
      <c r="I366" t="s">
        <v>488</v>
      </c>
      <c r="J366" t="s">
        <v>97</v>
      </c>
      <c r="K366" t="s">
        <v>48</v>
      </c>
      <c r="L366">
        <v>73</v>
      </c>
      <c r="M366" t="s">
        <v>49</v>
      </c>
      <c r="N366" t="s">
        <v>211</v>
      </c>
      <c r="O366" t="s">
        <v>212</v>
      </c>
      <c r="P366" t="s">
        <v>37</v>
      </c>
      <c r="Q366" t="s">
        <v>89</v>
      </c>
      <c r="R366">
        <v>24</v>
      </c>
      <c r="S366">
        <v>20</v>
      </c>
      <c r="T366">
        <v>1000</v>
      </c>
      <c r="U366" t="s">
        <v>71</v>
      </c>
      <c r="V366" t="s">
        <v>20</v>
      </c>
      <c r="X366" t="s">
        <v>39</v>
      </c>
      <c r="Y366" t="s">
        <v>49</v>
      </c>
      <c r="Z366" t="str">
        <f>_xlfn.XLOOKUP(Appointment_Transactions[[#This Row],[Doctor_ID]],Doctor_Master[Doctor_ID],Doctor_Master[Doctor_Name],,0)</f>
        <v>Dr. Ramya P</v>
      </c>
    </row>
    <row r="367" spans="1:26" x14ac:dyDescent="0.3">
      <c r="A367" t="s">
        <v>773</v>
      </c>
      <c r="B367" s="1">
        <v>45679</v>
      </c>
      <c r="C367" s="2">
        <v>0.39583333333333331</v>
      </c>
      <c r="D367" t="s">
        <v>109</v>
      </c>
      <c r="E367" t="s">
        <v>27</v>
      </c>
      <c r="F367" t="s">
        <v>43</v>
      </c>
      <c r="G367" t="s">
        <v>44</v>
      </c>
      <c r="H367" t="s">
        <v>45</v>
      </c>
      <c r="I367" t="s">
        <v>774</v>
      </c>
      <c r="J367" t="s">
        <v>58</v>
      </c>
      <c r="K367" t="s">
        <v>33</v>
      </c>
      <c r="L367">
        <v>48</v>
      </c>
      <c r="M367" t="s">
        <v>59</v>
      </c>
      <c r="N367" t="s">
        <v>98</v>
      </c>
      <c r="O367" t="s">
        <v>99</v>
      </c>
      <c r="P367" t="s">
        <v>123</v>
      </c>
      <c r="Q367" t="s">
        <v>38</v>
      </c>
      <c r="R367">
        <v>8</v>
      </c>
      <c r="S367">
        <v>15</v>
      </c>
      <c r="T367">
        <v>500</v>
      </c>
      <c r="U367" t="s">
        <v>39</v>
      </c>
      <c r="V367" t="s">
        <v>134</v>
      </c>
      <c r="W367">
        <v>4</v>
      </c>
      <c r="X367" t="s">
        <v>71</v>
      </c>
      <c r="Y367" t="s">
        <v>59</v>
      </c>
      <c r="Z367" t="str">
        <f>_xlfn.XLOOKUP(Appointment_Transactions[[#This Row],[Doctor_ID]],Doctor_Master[Doctor_ID],Doctor_Master[Doctor_Name],,0)</f>
        <v>Dr. Vivek S</v>
      </c>
    </row>
    <row r="368" spans="1:26" x14ac:dyDescent="0.3">
      <c r="A368" t="s">
        <v>775</v>
      </c>
      <c r="B368" s="1">
        <v>45749</v>
      </c>
      <c r="C368" s="2">
        <v>0.82291666666666663</v>
      </c>
      <c r="D368" t="s">
        <v>41</v>
      </c>
      <c r="E368" t="s">
        <v>42</v>
      </c>
      <c r="F368" t="s">
        <v>43</v>
      </c>
      <c r="G368" t="s">
        <v>103</v>
      </c>
      <c r="H368" t="s">
        <v>104</v>
      </c>
      <c r="I368" t="s">
        <v>232</v>
      </c>
      <c r="J368" t="s">
        <v>47</v>
      </c>
      <c r="K368" t="s">
        <v>48</v>
      </c>
      <c r="L368">
        <v>52</v>
      </c>
      <c r="M368" t="s">
        <v>113</v>
      </c>
      <c r="N368" t="s">
        <v>157</v>
      </c>
      <c r="O368" t="s">
        <v>158</v>
      </c>
      <c r="P368" t="s">
        <v>123</v>
      </c>
      <c r="Q368" t="s">
        <v>38</v>
      </c>
      <c r="R368">
        <v>21</v>
      </c>
      <c r="S368">
        <v>15</v>
      </c>
      <c r="T368">
        <v>700</v>
      </c>
      <c r="U368" t="s">
        <v>39</v>
      </c>
      <c r="V368" t="s">
        <v>134</v>
      </c>
      <c r="X368" t="s">
        <v>39</v>
      </c>
      <c r="Y368" t="s">
        <v>113</v>
      </c>
      <c r="Z368" t="str">
        <f>_xlfn.XLOOKUP(Appointment_Transactions[[#This Row],[Doctor_ID]],Doctor_Master[Doctor_ID],Doctor_Master[Doctor_Name],,0)</f>
        <v>Dr. Mahesh R</v>
      </c>
    </row>
    <row r="369" spans="1:26" x14ac:dyDescent="0.3">
      <c r="A369" t="s">
        <v>776</v>
      </c>
      <c r="B369" s="1">
        <v>45778</v>
      </c>
      <c r="C369" s="2">
        <v>0.41666666666666669</v>
      </c>
      <c r="D369" t="s">
        <v>136</v>
      </c>
      <c r="E369" t="s">
        <v>42</v>
      </c>
      <c r="F369" t="s">
        <v>102</v>
      </c>
      <c r="G369" t="s">
        <v>117</v>
      </c>
      <c r="H369" t="s">
        <v>118</v>
      </c>
      <c r="I369" t="s">
        <v>614</v>
      </c>
      <c r="J369" t="s">
        <v>97</v>
      </c>
      <c r="K369" t="s">
        <v>48</v>
      </c>
      <c r="L369">
        <v>5</v>
      </c>
      <c r="M369" t="s">
        <v>183</v>
      </c>
      <c r="N369" t="s">
        <v>233</v>
      </c>
      <c r="O369" t="s">
        <v>234</v>
      </c>
      <c r="P369" t="s">
        <v>123</v>
      </c>
      <c r="Q369" t="s">
        <v>38</v>
      </c>
      <c r="R369">
        <v>34</v>
      </c>
      <c r="S369">
        <v>15</v>
      </c>
      <c r="T369">
        <v>650</v>
      </c>
      <c r="U369" t="s">
        <v>39</v>
      </c>
      <c r="V369" t="s">
        <v>134</v>
      </c>
      <c r="X369" t="s">
        <v>71</v>
      </c>
      <c r="Y369" t="s">
        <v>183</v>
      </c>
      <c r="Z369" t="str">
        <f>_xlfn.XLOOKUP(Appointment_Transactions[[#This Row],[Doctor_ID]],Doctor_Master[Doctor_ID],Doctor_Master[Doctor_Name],,0)</f>
        <v>Dr. Jennifer A</v>
      </c>
    </row>
    <row r="370" spans="1:26" x14ac:dyDescent="0.3">
      <c r="A370" t="s">
        <v>777</v>
      </c>
      <c r="B370" s="1">
        <v>45798</v>
      </c>
      <c r="C370" s="2">
        <v>0.44791666666666669</v>
      </c>
      <c r="D370" t="s">
        <v>136</v>
      </c>
      <c r="E370" t="s">
        <v>42</v>
      </c>
      <c r="F370" t="s">
        <v>43</v>
      </c>
      <c r="G370" t="s">
        <v>29</v>
      </c>
      <c r="H370" t="s">
        <v>30</v>
      </c>
      <c r="I370" t="s">
        <v>660</v>
      </c>
      <c r="J370" t="s">
        <v>32</v>
      </c>
      <c r="K370" t="s">
        <v>33</v>
      </c>
      <c r="L370">
        <v>60</v>
      </c>
      <c r="M370" t="s">
        <v>34</v>
      </c>
      <c r="N370" t="s">
        <v>270</v>
      </c>
      <c r="O370" t="s">
        <v>271</v>
      </c>
      <c r="P370" t="s">
        <v>37</v>
      </c>
      <c r="Q370" t="s">
        <v>89</v>
      </c>
      <c r="R370">
        <v>47</v>
      </c>
      <c r="S370">
        <v>15</v>
      </c>
      <c r="T370">
        <v>700</v>
      </c>
      <c r="U370" t="s">
        <v>71</v>
      </c>
      <c r="V370" t="s">
        <v>70</v>
      </c>
      <c r="X370" t="s">
        <v>71</v>
      </c>
      <c r="Y370" t="s">
        <v>34</v>
      </c>
      <c r="Z370" t="str">
        <f>_xlfn.XLOOKUP(Appointment_Transactions[[#This Row],[Doctor_ID]],Doctor_Master[Doctor_ID],Doctor_Master[Doctor_Name],,0)</f>
        <v>Dr. Manoj T</v>
      </c>
    </row>
    <row r="371" spans="1:26" x14ac:dyDescent="0.3">
      <c r="A371" t="s">
        <v>778</v>
      </c>
      <c r="B371" s="1">
        <v>45821</v>
      </c>
      <c r="C371" s="2">
        <v>0.75</v>
      </c>
      <c r="D371" t="s">
        <v>81</v>
      </c>
      <c r="E371" t="s">
        <v>42</v>
      </c>
      <c r="F371" t="s">
        <v>28</v>
      </c>
      <c r="G371" t="s">
        <v>29</v>
      </c>
      <c r="H371" t="s">
        <v>30</v>
      </c>
      <c r="I371" t="s">
        <v>779</v>
      </c>
      <c r="J371" t="s">
        <v>138</v>
      </c>
      <c r="K371" t="s">
        <v>33</v>
      </c>
      <c r="L371">
        <v>15</v>
      </c>
      <c r="M371" t="s">
        <v>67</v>
      </c>
      <c r="N371" t="s">
        <v>163</v>
      </c>
      <c r="O371" t="s">
        <v>164</v>
      </c>
      <c r="P371" t="s">
        <v>52</v>
      </c>
      <c r="Q371" t="s">
        <v>89</v>
      </c>
      <c r="R371">
        <v>14</v>
      </c>
      <c r="S371">
        <v>15</v>
      </c>
      <c r="T371">
        <v>800</v>
      </c>
      <c r="U371" t="s">
        <v>71</v>
      </c>
      <c r="V371" t="s">
        <v>20</v>
      </c>
      <c r="X371" t="s">
        <v>39</v>
      </c>
      <c r="Y371" t="s">
        <v>67</v>
      </c>
      <c r="Z371" t="str">
        <f>_xlfn.XLOOKUP(Appointment_Transactions[[#This Row],[Doctor_ID]],Doctor_Master[Doctor_ID],Doctor_Master[Doctor_Name],,0)</f>
        <v>Dr. Ashwin D</v>
      </c>
    </row>
    <row r="372" spans="1:26" x14ac:dyDescent="0.3">
      <c r="A372" t="s">
        <v>780</v>
      </c>
      <c r="B372" s="1">
        <v>45781</v>
      </c>
      <c r="C372" s="2">
        <v>0.54166666666666663</v>
      </c>
      <c r="D372" t="s">
        <v>136</v>
      </c>
      <c r="E372" t="s">
        <v>42</v>
      </c>
      <c r="F372" t="s">
        <v>54</v>
      </c>
      <c r="G372" t="s">
        <v>74</v>
      </c>
      <c r="H372" t="s">
        <v>75</v>
      </c>
      <c r="I372" t="s">
        <v>781</v>
      </c>
      <c r="J372" t="s">
        <v>86</v>
      </c>
      <c r="K372" t="s">
        <v>33</v>
      </c>
      <c r="L372">
        <v>32</v>
      </c>
      <c r="M372" t="s">
        <v>120</v>
      </c>
      <c r="N372" t="s">
        <v>179</v>
      </c>
      <c r="O372" t="s">
        <v>180</v>
      </c>
      <c r="P372" t="s">
        <v>123</v>
      </c>
      <c r="Q372" t="s">
        <v>89</v>
      </c>
      <c r="R372">
        <v>15</v>
      </c>
      <c r="S372">
        <v>15</v>
      </c>
      <c r="T372">
        <v>900</v>
      </c>
      <c r="U372" t="s">
        <v>39</v>
      </c>
      <c r="V372" t="s">
        <v>134</v>
      </c>
      <c r="X372" t="s">
        <v>39</v>
      </c>
      <c r="Y372" t="s">
        <v>120</v>
      </c>
      <c r="Z372" t="str">
        <f>_xlfn.XLOOKUP(Appointment_Transactions[[#This Row],[Doctor_ID]],Doctor_Master[Doctor_ID],Doctor_Master[Doctor_Name],,0)</f>
        <v>Dr. Swetha M</v>
      </c>
    </row>
    <row r="373" spans="1:26" x14ac:dyDescent="0.3">
      <c r="A373" t="s">
        <v>782</v>
      </c>
      <c r="B373" s="1">
        <v>45726</v>
      </c>
      <c r="C373" s="2">
        <v>0.41666666666666669</v>
      </c>
      <c r="D373" t="s">
        <v>73</v>
      </c>
      <c r="E373" t="s">
        <v>27</v>
      </c>
      <c r="F373" t="s">
        <v>155</v>
      </c>
      <c r="G373" t="s">
        <v>44</v>
      </c>
      <c r="H373" t="s">
        <v>45</v>
      </c>
      <c r="I373" t="s">
        <v>783</v>
      </c>
      <c r="J373" t="s">
        <v>138</v>
      </c>
      <c r="K373" t="s">
        <v>48</v>
      </c>
      <c r="L373">
        <v>30</v>
      </c>
      <c r="M373" t="s">
        <v>34</v>
      </c>
      <c r="N373" t="s">
        <v>148</v>
      </c>
      <c r="O373" t="s">
        <v>149</v>
      </c>
      <c r="P373" t="s">
        <v>52</v>
      </c>
      <c r="Q373" t="s">
        <v>203</v>
      </c>
      <c r="R373">
        <v>11</v>
      </c>
      <c r="S373">
        <v>15</v>
      </c>
      <c r="T373">
        <v>700</v>
      </c>
      <c r="U373" t="s">
        <v>39</v>
      </c>
      <c r="V373" t="s">
        <v>134</v>
      </c>
      <c r="X373" t="s">
        <v>71</v>
      </c>
      <c r="Y373" t="s">
        <v>34</v>
      </c>
      <c r="Z373" t="str">
        <f>_xlfn.XLOOKUP(Appointment_Transactions[[#This Row],[Doctor_ID]],Doctor_Master[Doctor_ID],Doctor_Master[Doctor_Name],,0)</f>
        <v>Dr. Sanjay P</v>
      </c>
    </row>
    <row r="374" spans="1:26" x14ac:dyDescent="0.3">
      <c r="A374" t="s">
        <v>784</v>
      </c>
      <c r="B374" s="1">
        <v>45671</v>
      </c>
      <c r="C374" s="2">
        <v>0.375</v>
      </c>
      <c r="D374" t="s">
        <v>109</v>
      </c>
      <c r="E374" t="s">
        <v>27</v>
      </c>
      <c r="F374" t="s">
        <v>82</v>
      </c>
      <c r="G374" t="s">
        <v>117</v>
      </c>
      <c r="H374" t="s">
        <v>118</v>
      </c>
      <c r="I374" t="s">
        <v>751</v>
      </c>
      <c r="J374" t="s">
        <v>97</v>
      </c>
      <c r="K374" t="s">
        <v>33</v>
      </c>
      <c r="L374">
        <v>18</v>
      </c>
      <c r="M374" t="s">
        <v>49</v>
      </c>
      <c r="N374" t="s">
        <v>87</v>
      </c>
      <c r="O374" t="s">
        <v>88</v>
      </c>
      <c r="P374" t="s">
        <v>52</v>
      </c>
      <c r="Q374" t="s">
        <v>38</v>
      </c>
      <c r="R374">
        <v>13</v>
      </c>
      <c r="S374">
        <v>20</v>
      </c>
      <c r="T374">
        <v>1000</v>
      </c>
      <c r="U374" t="s">
        <v>71</v>
      </c>
      <c r="V374" t="s">
        <v>20</v>
      </c>
      <c r="X374" t="s">
        <v>71</v>
      </c>
      <c r="Y374" t="s">
        <v>49</v>
      </c>
      <c r="Z374" t="str">
        <f>_xlfn.XLOOKUP(Appointment_Transactions[[#This Row],[Doctor_ID]],Doctor_Master[Doctor_ID],Doctor_Master[Doctor_Name],,0)</f>
        <v>Dr. Gayathri R</v>
      </c>
    </row>
    <row r="375" spans="1:26" x14ac:dyDescent="0.3">
      <c r="A375" t="s">
        <v>785</v>
      </c>
      <c r="B375" s="1">
        <v>45779</v>
      </c>
      <c r="C375" s="2">
        <v>0.84375</v>
      </c>
      <c r="D375" t="s">
        <v>136</v>
      </c>
      <c r="E375" t="s">
        <v>42</v>
      </c>
      <c r="F375" t="s">
        <v>28</v>
      </c>
      <c r="G375" t="s">
        <v>29</v>
      </c>
      <c r="H375" t="s">
        <v>30</v>
      </c>
      <c r="I375" t="s">
        <v>267</v>
      </c>
      <c r="J375" t="s">
        <v>58</v>
      </c>
      <c r="K375" t="s">
        <v>33</v>
      </c>
      <c r="L375">
        <v>84</v>
      </c>
      <c r="M375" t="s">
        <v>67</v>
      </c>
      <c r="N375" t="s">
        <v>419</v>
      </c>
      <c r="O375" t="s">
        <v>420</v>
      </c>
      <c r="P375" t="s">
        <v>37</v>
      </c>
      <c r="Q375" t="s">
        <v>38</v>
      </c>
      <c r="R375">
        <v>11</v>
      </c>
      <c r="S375">
        <v>15</v>
      </c>
      <c r="T375">
        <v>800</v>
      </c>
      <c r="U375" t="s">
        <v>71</v>
      </c>
      <c r="V375" t="s">
        <v>134</v>
      </c>
      <c r="W375">
        <v>3</v>
      </c>
      <c r="X375" t="s">
        <v>71</v>
      </c>
      <c r="Y375" t="s">
        <v>67</v>
      </c>
      <c r="Z375" t="str">
        <f>_xlfn.XLOOKUP(Appointment_Transactions[[#This Row],[Doctor_ID]],Doctor_Master[Doctor_ID],Doctor_Master[Doctor_Name],,0)</f>
        <v>Dr. Rekha N</v>
      </c>
    </row>
    <row r="376" spans="1:26" x14ac:dyDescent="0.3">
      <c r="A376" t="s">
        <v>786</v>
      </c>
      <c r="B376" s="1">
        <v>45748</v>
      </c>
      <c r="C376" s="2">
        <v>0.34375</v>
      </c>
      <c r="D376" t="s">
        <v>41</v>
      </c>
      <c r="E376" t="s">
        <v>42</v>
      </c>
      <c r="F376" t="s">
        <v>82</v>
      </c>
      <c r="G376" t="s">
        <v>29</v>
      </c>
      <c r="H376" t="s">
        <v>30</v>
      </c>
      <c r="I376" t="s">
        <v>269</v>
      </c>
      <c r="J376" t="s">
        <v>47</v>
      </c>
      <c r="K376" t="s">
        <v>48</v>
      </c>
      <c r="L376">
        <v>41</v>
      </c>
      <c r="M376" t="s">
        <v>183</v>
      </c>
      <c r="N376" t="s">
        <v>184</v>
      </c>
      <c r="O376" t="s">
        <v>185</v>
      </c>
      <c r="P376" t="s">
        <v>52</v>
      </c>
      <c r="Q376" t="s">
        <v>89</v>
      </c>
      <c r="R376">
        <v>15</v>
      </c>
      <c r="S376">
        <v>15</v>
      </c>
      <c r="T376">
        <v>650</v>
      </c>
      <c r="U376" t="s">
        <v>71</v>
      </c>
      <c r="V376" t="s">
        <v>20</v>
      </c>
      <c r="X376" t="s">
        <v>39</v>
      </c>
      <c r="Y376" t="s">
        <v>183</v>
      </c>
      <c r="Z376" t="str">
        <f>_xlfn.XLOOKUP(Appointment_Transactions[[#This Row],[Doctor_ID]],Doctor_Master[Doctor_ID],Doctor_Master[Doctor_Name],,0)</f>
        <v>Dr. Lakshmi K</v>
      </c>
    </row>
    <row r="377" spans="1:26" x14ac:dyDescent="0.3">
      <c r="A377" t="s">
        <v>787</v>
      </c>
      <c r="B377" s="1">
        <v>45730</v>
      </c>
      <c r="C377" s="2">
        <v>0.53125</v>
      </c>
      <c r="D377" t="s">
        <v>73</v>
      </c>
      <c r="E377" t="s">
        <v>27</v>
      </c>
      <c r="F377" t="s">
        <v>28</v>
      </c>
      <c r="G377" t="s">
        <v>29</v>
      </c>
      <c r="H377" t="s">
        <v>30</v>
      </c>
      <c r="I377" t="s">
        <v>614</v>
      </c>
      <c r="J377" t="s">
        <v>126</v>
      </c>
      <c r="K377" t="s">
        <v>48</v>
      </c>
      <c r="L377">
        <v>85</v>
      </c>
      <c r="M377" t="s">
        <v>113</v>
      </c>
      <c r="N377" t="s">
        <v>227</v>
      </c>
      <c r="O377" t="s">
        <v>228</v>
      </c>
      <c r="P377" t="s">
        <v>37</v>
      </c>
      <c r="Q377" t="s">
        <v>38</v>
      </c>
      <c r="R377">
        <v>16</v>
      </c>
      <c r="S377">
        <v>15</v>
      </c>
      <c r="T377">
        <v>700</v>
      </c>
      <c r="U377" t="s">
        <v>39</v>
      </c>
      <c r="V377" t="s">
        <v>134</v>
      </c>
      <c r="W377">
        <v>4</v>
      </c>
      <c r="X377" t="s">
        <v>39</v>
      </c>
      <c r="Y377" t="s">
        <v>113</v>
      </c>
      <c r="Z377" t="str">
        <f>_xlfn.XLOOKUP(Appointment_Transactions[[#This Row],[Doctor_ID]],Doctor_Master[Doctor_ID],Doctor_Master[Doctor_Name],,0)</f>
        <v>Dr. Deepa J</v>
      </c>
    </row>
    <row r="378" spans="1:26" x14ac:dyDescent="0.3">
      <c r="A378" t="s">
        <v>788</v>
      </c>
      <c r="B378" s="1">
        <v>45678</v>
      </c>
      <c r="C378" s="2">
        <v>0.54166666666666663</v>
      </c>
      <c r="D378" t="s">
        <v>109</v>
      </c>
      <c r="E378" t="s">
        <v>27</v>
      </c>
      <c r="F378" t="s">
        <v>82</v>
      </c>
      <c r="G378" t="s">
        <v>117</v>
      </c>
      <c r="H378" t="s">
        <v>118</v>
      </c>
      <c r="I378" t="s">
        <v>547</v>
      </c>
      <c r="J378" t="s">
        <v>58</v>
      </c>
      <c r="K378" t="s">
        <v>33</v>
      </c>
      <c r="L378">
        <v>10</v>
      </c>
      <c r="M378" t="s">
        <v>34</v>
      </c>
      <c r="N378" t="s">
        <v>35</v>
      </c>
      <c r="O378" t="s">
        <v>36</v>
      </c>
      <c r="P378" t="s">
        <v>123</v>
      </c>
      <c r="Q378" t="s">
        <v>38</v>
      </c>
      <c r="R378">
        <v>27</v>
      </c>
      <c r="S378">
        <v>15</v>
      </c>
      <c r="T378">
        <v>700</v>
      </c>
      <c r="U378" t="s">
        <v>39</v>
      </c>
      <c r="V378" t="s">
        <v>70</v>
      </c>
      <c r="X378" t="s">
        <v>71</v>
      </c>
      <c r="Y378" t="s">
        <v>34</v>
      </c>
      <c r="Z378" t="str">
        <f>_xlfn.XLOOKUP(Appointment_Transactions[[#This Row],[Doctor_ID]],Doctor_Master[Doctor_ID],Doctor_Master[Doctor_Name],,0)</f>
        <v>Dr. Keerthana L</v>
      </c>
    </row>
    <row r="379" spans="1:26" x14ac:dyDescent="0.3">
      <c r="A379" t="s">
        <v>789</v>
      </c>
      <c r="B379" s="1">
        <v>45729</v>
      </c>
      <c r="C379" s="2">
        <v>0.77083333333333337</v>
      </c>
      <c r="D379" t="s">
        <v>73</v>
      </c>
      <c r="E379" t="s">
        <v>27</v>
      </c>
      <c r="F379" t="s">
        <v>102</v>
      </c>
      <c r="G379" t="s">
        <v>83</v>
      </c>
      <c r="H379" t="s">
        <v>84</v>
      </c>
      <c r="I379" t="s">
        <v>790</v>
      </c>
      <c r="J379" t="s">
        <v>138</v>
      </c>
      <c r="K379" t="s">
        <v>33</v>
      </c>
      <c r="L379">
        <v>61</v>
      </c>
      <c r="M379" t="s">
        <v>77</v>
      </c>
      <c r="N379" t="s">
        <v>78</v>
      </c>
      <c r="O379" t="s">
        <v>79</v>
      </c>
      <c r="P379" t="s">
        <v>123</v>
      </c>
      <c r="Q379" t="s">
        <v>38</v>
      </c>
      <c r="R379">
        <v>24</v>
      </c>
      <c r="S379">
        <v>30</v>
      </c>
      <c r="T379">
        <v>1300</v>
      </c>
      <c r="U379" t="s">
        <v>71</v>
      </c>
      <c r="V379" t="s">
        <v>134</v>
      </c>
      <c r="X379" t="s">
        <v>71</v>
      </c>
      <c r="Y379" t="s">
        <v>77</v>
      </c>
      <c r="Z379" t="str">
        <f>_xlfn.XLOOKUP(Appointment_Transactions[[#This Row],[Doctor_ID]],Doctor_Master[Doctor_ID],Doctor_Master[Doctor_Name],,0)</f>
        <v>Dr. Bharathi K</v>
      </c>
    </row>
    <row r="380" spans="1:26" x14ac:dyDescent="0.3">
      <c r="A380" t="s">
        <v>791</v>
      </c>
      <c r="B380" s="1">
        <v>45812</v>
      </c>
      <c r="C380" s="2">
        <v>0.85416666666666663</v>
      </c>
      <c r="D380" t="s">
        <v>81</v>
      </c>
      <c r="E380" t="s">
        <v>42</v>
      </c>
      <c r="F380" t="s">
        <v>43</v>
      </c>
      <c r="G380" t="s">
        <v>103</v>
      </c>
      <c r="H380" t="s">
        <v>104</v>
      </c>
      <c r="I380" t="s">
        <v>469</v>
      </c>
      <c r="J380" t="s">
        <v>32</v>
      </c>
      <c r="K380" t="s">
        <v>33</v>
      </c>
      <c r="L380">
        <v>13</v>
      </c>
      <c r="M380" t="s">
        <v>59</v>
      </c>
      <c r="N380" t="s">
        <v>98</v>
      </c>
      <c r="O380" t="s">
        <v>99</v>
      </c>
      <c r="P380" t="s">
        <v>52</v>
      </c>
      <c r="Q380" t="s">
        <v>38</v>
      </c>
      <c r="R380">
        <v>6</v>
      </c>
      <c r="S380">
        <v>15</v>
      </c>
      <c r="T380">
        <v>500</v>
      </c>
      <c r="U380" t="s">
        <v>39</v>
      </c>
      <c r="V380" t="s">
        <v>134</v>
      </c>
      <c r="W380">
        <v>5</v>
      </c>
      <c r="X380" t="s">
        <v>39</v>
      </c>
      <c r="Y380" t="s">
        <v>59</v>
      </c>
      <c r="Z380" t="str">
        <f>_xlfn.XLOOKUP(Appointment_Transactions[[#This Row],[Doctor_ID]],Doctor_Master[Doctor_ID],Doctor_Master[Doctor_Name],,0)</f>
        <v>Dr. Vivek S</v>
      </c>
    </row>
    <row r="381" spans="1:26" x14ac:dyDescent="0.3">
      <c r="A381" t="s">
        <v>792</v>
      </c>
      <c r="B381" s="1">
        <v>45810</v>
      </c>
      <c r="C381" s="2">
        <v>0.85416666666666663</v>
      </c>
      <c r="D381" t="s">
        <v>81</v>
      </c>
      <c r="E381" t="s">
        <v>42</v>
      </c>
      <c r="F381" t="s">
        <v>155</v>
      </c>
      <c r="G381" t="s">
        <v>103</v>
      </c>
      <c r="H381" t="s">
        <v>104</v>
      </c>
      <c r="I381" t="s">
        <v>793</v>
      </c>
      <c r="J381" t="s">
        <v>47</v>
      </c>
      <c r="K381" t="s">
        <v>48</v>
      </c>
      <c r="L381">
        <v>41</v>
      </c>
      <c r="M381" t="s">
        <v>92</v>
      </c>
      <c r="N381" t="s">
        <v>256</v>
      </c>
      <c r="O381" t="s">
        <v>257</v>
      </c>
      <c r="P381" t="s">
        <v>52</v>
      </c>
      <c r="Q381" t="s">
        <v>89</v>
      </c>
      <c r="R381">
        <v>71</v>
      </c>
      <c r="S381">
        <v>25</v>
      </c>
      <c r="T381">
        <v>1200</v>
      </c>
      <c r="U381" t="s">
        <v>71</v>
      </c>
      <c r="V381" t="s">
        <v>134</v>
      </c>
      <c r="X381" t="s">
        <v>39</v>
      </c>
      <c r="Y381" t="s">
        <v>92</v>
      </c>
      <c r="Z381" t="str">
        <f>_xlfn.XLOOKUP(Appointment_Transactions[[#This Row],[Doctor_ID]],Doctor_Master[Doctor_ID],Doctor_Master[Doctor_Name],,0)</f>
        <v>Dr. Ramesh G</v>
      </c>
    </row>
    <row r="382" spans="1:26" x14ac:dyDescent="0.3">
      <c r="A382" t="s">
        <v>794</v>
      </c>
      <c r="B382" s="1">
        <v>45749</v>
      </c>
      <c r="C382" s="2">
        <v>0.70833333333333337</v>
      </c>
      <c r="D382" t="s">
        <v>41</v>
      </c>
      <c r="E382" t="s">
        <v>42</v>
      </c>
      <c r="F382" t="s">
        <v>43</v>
      </c>
      <c r="G382" t="s">
        <v>117</v>
      </c>
      <c r="H382" t="s">
        <v>118</v>
      </c>
      <c r="I382" t="s">
        <v>537</v>
      </c>
      <c r="J382" t="s">
        <v>143</v>
      </c>
      <c r="K382" t="s">
        <v>33</v>
      </c>
      <c r="L382">
        <v>72</v>
      </c>
      <c r="M382" t="s">
        <v>131</v>
      </c>
      <c r="N382" t="s">
        <v>283</v>
      </c>
      <c r="O382" t="s">
        <v>284</v>
      </c>
      <c r="P382" t="s">
        <v>37</v>
      </c>
      <c r="Q382" t="s">
        <v>203</v>
      </c>
      <c r="R382">
        <v>33</v>
      </c>
      <c r="S382">
        <v>15</v>
      </c>
      <c r="T382">
        <v>600</v>
      </c>
      <c r="U382" t="s">
        <v>39</v>
      </c>
      <c r="V382" t="s">
        <v>70</v>
      </c>
      <c r="X382" t="s">
        <v>39</v>
      </c>
      <c r="Y382" t="s">
        <v>131</v>
      </c>
      <c r="Z382" t="str">
        <f>_xlfn.XLOOKUP(Appointment_Transactions[[#This Row],[Doctor_ID]],Doctor_Master[Doctor_ID],Doctor_Master[Doctor_Name],,0)</f>
        <v>Dr. Saranya S</v>
      </c>
    </row>
    <row r="383" spans="1:26" x14ac:dyDescent="0.3">
      <c r="A383" t="s">
        <v>795</v>
      </c>
      <c r="B383" s="1">
        <v>45722</v>
      </c>
      <c r="C383" s="2">
        <v>0.83333333333333337</v>
      </c>
      <c r="D383" t="s">
        <v>73</v>
      </c>
      <c r="E383" t="s">
        <v>27</v>
      </c>
      <c r="F383" t="s">
        <v>102</v>
      </c>
      <c r="G383" t="s">
        <v>74</v>
      </c>
      <c r="H383" t="s">
        <v>75</v>
      </c>
      <c r="I383" t="s">
        <v>499</v>
      </c>
      <c r="J383" t="s">
        <v>47</v>
      </c>
      <c r="K383" t="s">
        <v>33</v>
      </c>
      <c r="L383">
        <v>59</v>
      </c>
      <c r="M383" t="s">
        <v>34</v>
      </c>
      <c r="N383" t="s">
        <v>35</v>
      </c>
      <c r="O383" t="s">
        <v>36</v>
      </c>
      <c r="P383" t="s">
        <v>37</v>
      </c>
      <c r="Q383" t="s">
        <v>89</v>
      </c>
      <c r="R383">
        <v>22</v>
      </c>
      <c r="S383">
        <v>15</v>
      </c>
      <c r="T383">
        <v>700</v>
      </c>
      <c r="U383" t="s">
        <v>39</v>
      </c>
      <c r="V383" t="s">
        <v>70</v>
      </c>
      <c r="X383" t="s">
        <v>39</v>
      </c>
      <c r="Y383" t="s">
        <v>34</v>
      </c>
      <c r="Z383" t="str">
        <f>_xlfn.XLOOKUP(Appointment_Transactions[[#This Row],[Doctor_ID]],Doctor_Master[Doctor_ID],Doctor_Master[Doctor_Name],,0)</f>
        <v>Dr. Keerthana L</v>
      </c>
    </row>
    <row r="384" spans="1:26" x14ac:dyDescent="0.3">
      <c r="A384" t="s">
        <v>796</v>
      </c>
      <c r="B384" s="1">
        <v>45706</v>
      </c>
      <c r="C384" s="2">
        <v>0.8125</v>
      </c>
      <c r="D384" t="s">
        <v>26</v>
      </c>
      <c r="E384" t="s">
        <v>27</v>
      </c>
      <c r="F384" t="s">
        <v>82</v>
      </c>
      <c r="G384" t="s">
        <v>63</v>
      </c>
      <c r="H384" t="s">
        <v>64</v>
      </c>
      <c r="I384" t="s">
        <v>363</v>
      </c>
      <c r="J384" t="s">
        <v>112</v>
      </c>
      <c r="K384" t="s">
        <v>48</v>
      </c>
      <c r="L384">
        <v>17</v>
      </c>
      <c r="M384" t="s">
        <v>49</v>
      </c>
      <c r="N384" t="s">
        <v>106</v>
      </c>
      <c r="O384" t="s">
        <v>107</v>
      </c>
      <c r="P384" t="s">
        <v>123</v>
      </c>
      <c r="Q384" t="s">
        <v>203</v>
      </c>
      <c r="R384">
        <v>25</v>
      </c>
      <c r="S384">
        <v>20</v>
      </c>
      <c r="T384">
        <v>1000</v>
      </c>
      <c r="U384" t="s">
        <v>71</v>
      </c>
      <c r="V384" t="s">
        <v>70</v>
      </c>
      <c r="X384" t="s">
        <v>71</v>
      </c>
      <c r="Y384" t="s">
        <v>49</v>
      </c>
      <c r="Z384" t="str">
        <f>_xlfn.XLOOKUP(Appointment_Transactions[[#This Row],[Doctor_ID]],Doctor_Master[Doctor_ID],Doctor_Master[Doctor_Name],,0)</f>
        <v>Dr. Kavitha M</v>
      </c>
    </row>
    <row r="385" spans="1:26" x14ac:dyDescent="0.3">
      <c r="A385" t="s">
        <v>797</v>
      </c>
      <c r="B385" s="1">
        <v>45741</v>
      </c>
      <c r="C385" s="2">
        <v>0.79166666666666663</v>
      </c>
      <c r="D385" t="s">
        <v>73</v>
      </c>
      <c r="E385" t="s">
        <v>27</v>
      </c>
      <c r="F385" t="s">
        <v>82</v>
      </c>
      <c r="G385" t="s">
        <v>74</v>
      </c>
      <c r="H385" t="s">
        <v>75</v>
      </c>
      <c r="I385" t="s">
        <v>644</v>
      </c>
      <c r="J385" t="s">
        <v>143</v>
      </c>
      <c r="K385" t="s">
        <v>48</v>
      </c>
      <c r="L385">
        <v>7</v>
      </c>
      <c r="M385" t="s">
        <v>49</v>
      </c>
      <c r="N385" t="s">
        <v>87</v>
      </c>
      <c r="O385" t="s">
        <v>88</v>
      </c>
      <c r="P385" t="s">
        <v>123</v>
      </c>
      <c r="Q385" t="s">
        <v>38</v>
      </c>
      <c r="R385">
        <v>29</v>
      </c>
      <c r="S385">
        <v>20</v>
      </c>
      <c r="T385">
        <v>1000</v>
      </c>
      <c r="U385" t="s">
        <v>71</v>
      </c>
      <c r="V385" t="s">
        <v>20</v>
      </c>
      <c r="X385" t="s">
        <v>39</v>
      </c>
      <c r="Y385" t="s">
        <v>49</v>
      </c>
      <c r="Z385" t="str">
        <f>_xlfn.XLOOKUP(Appointment_Transactions[[#This Row],[Doctor_ID]],Doctor_Master[Doctor_ID],Doctor_Master[Doctor_Name],,0)</f>
        <v>Dr. Gayathri R</v>
      </c>
    </row>
    <row r="386" spans="1:26" x14ac:dyDescent="0.3">
      <c r="A386" t="s">
        <v>798</v>
      </c>
      <c r="B386" s="1">
        <v>45791</v>
      </c>
      <c r="C386" s="2">
        <v>0.83333333333333337</v>
      </c>
      <c r="D386" t="s">
        <v>136</v>
      </c>
      <c r="E386" t="s">
        <v>42</v>
      </c>
      <c r="F386" t="s">
        <v>43</v>
      </c>
      <c r="G386" t="s">
        <v>55</v>
      </c>
      <c r="H386" t="s">
        <v>56</v>
      </c>
      <c r="I386" t="s">
        <v>799</v>
      </c>
      <c r="J386" t="s">
        <v>126</v>
      </c>
      <c r="K386" t="s">
        <v>48</v>
      </c>
      <c r="L386">
        <v>1</v>
      </c>
      <c r="M386" t="s">
        <v>67</v>
      </c>
      <c r="N386" t="s">
        <v>419</v>
      </c>
      <c r="O386" t="s">
        <v>420</v>
      </c>
      <c r="P386" t="s">
        <v>37</v>
      </c>
      <c r="Q386" t="s">
        <v>203</v>
      </c>
      <c r="R386">
        <v>22</v>
      </c>
      <c r="S386">
        <v>15</v>
      </c>
      <c r="T386">
        <v>800</v>
      </c>
      <c r="U386" t="s">
        <v>39</v>
      </c>
      <c r="V386" t="s">
        <v>70</v>
      </c>
      <c r="X386" t="s">
        <v>39</v>
      </c>
      <c r="Y386" t="s">
        <v>67</v>
      </c>
      <c r="Z386" t="str">
        <f>_xlfn.XLOOKUP(Appointment_Transactions[[#This Row],[Doctor_ID]],Doctor_Master[Doctor_ID],Doctor_Master[Doctor_Name],,0)</f>
        <v>Dr. Rekha N</v>
      </c>
    </row>
    <row r="387" spans="1:26" x14ac:dyDescent="0.3">
      <c r="A387" t="s">
        <v>800</v>
      </c>
      <c r="B387" s="1">
        <v>45800</v>
      </c>
      <c r="C387" s="2">
        <v>0.76041666666666663</v>
      </c>
      <c r="D387" t="s">
        <v>136</v>
      </c>
      <c r="E387" t="s">
        <v>42</v>
      </c>
      <c r="F387" t="s">
        <v>28</v>
      </c>
      <c r="G387" t="s">
        <v>29</v>
      </c>
      <c r="H387" t="s">
        <v>30</v>
      </c>
      <c r="I387" t="s">
        <v>440</v>
      </c>
      <c r="J387" t="s">
        <v>32</v>
      </c>
      <c r="K387" t="s">
        <v>33</v>
      </c>
      <c r="L387">
        <v>4</v>
      </c>
      <c r="M387" t="s">
        <v>34</v>
      </c>
      <c r="N387" t="s">
        <v>188</v>
      </c>
      <c r="O387" t="s">
        <v>189</v>
      </c>
      <c r="P387" t="s">
        <v>123</v>
      </c>
      <c r="Q387" t="s">
        <v>38</v>
      </c>
      <c r="R387">
        <v>31</v>
      </c>
      <c r="S387">
        <v>15</v>
      </c>
      <c r="T387">
        <v>700</v>
      </c>
      <c r="U387" t="s">
        <v>39</v>
      </c>
      <c r="V387" t="s">
        <v>134</v>
      </c>
      <c r="X387" t="s">
        <v>71</v>
      </c>
      <c r="Y387" t="s">
        <v>34</v>
      </c>
      <c r="Z387" t="str">
        <f>_xlfn.XLOOKUP(Appointment_Transactions[[#This Row],[Doctor_ID]],Doctor_Master[Doctor_ID],Doctor_Master[Doctor_Name],,0)</f>
        <v>Dr. Ranjani S</v>
      </c>
    </row>
    <row r="388" spans="1:26" x14ac:dyDescent="0.3">
      <c r="A388" t="s">
        <v>801</v>
      </c>
      <c r="B388" s="1">
        <v>45697</v>
      </c>
      <c r="C388" s="2">
        <v>0.5</v>
      </c>
      <c r="D388" t="s">
        <v>26</v>
      </c>
      <c r="E388" t="s">
        <v>27</v>
      </c>
      <c r="F388" t="s">
        <v>54</v>
      </c>
      <c r="G388" t="s">
        <v>63</v>
      </c>
      <c r="H388" t="s">
        <v>64</v>
      </c>
      <c r="I388" t="s">
        <v>170</v>
      </c>
      <c r="J388" t="s">
        <v>126</v>
      </c>
      <c r="K388" t="s">
        <v>33</v>
      </c>
      <c r="L388">
        <v>2</v>
      </c>
      <c r="M388" t="s">
        <v>113</v>
      </c>
      <c r="N388" t="s">
        <v>114</v>
      </c>
      <c r="O388" t="s">
        <v>115</v>
      </c>
      <c r="P388" t="s">
        <v>52</v>
      </c>
      <c r="Q388" t="s">
        <v>38</v>
      </c>
      <c r="R388">
        <v>23</v>
      </c>
      <c r="S388">
        <v>15</v>
      </c>
      <c r="T388">
        <v>700</v>
      </c>
      <c r="U388" t="s">
        <v>71</v>
      </c>
      <c r="V388" t="s">
        <v>20</v>
      </c>
      <c r="W388">
        <v>4</v>
      </c>
      <c r="X388" t="s">
        <v>39</v>
      </c>
      <c r="Y388" t="s">
        <v>113</v>
      </c>
      <c r="Z388" t="str">
        <f>_xlfn.XLOOKUP(Appointment_Transactions[[#This Row],[Doctor_ID]],Doctor_Master[Doctor_ID],Doctor_Master[Doctor_Name],,0)</f>
        <v>Dr. Divya R</v>
      </c>
    </row>
    <row r="389" spans="1:26" x14ac:dyDescent="0.3">
      <c r="A389" t="s">
        <v>802</v>
      </c>
      <c r="B389" s="1">
        <v>45817</v>
      </c>
      <c r="C389" s="2">
        <v>0.6875</v>
      </c>
      <c r="D389" t="s">
        <v>81</v>
      </c>
      <c r="E389" t="s">
        <v>42</v>
      </c>
      <c r="F389" t="s">
        <v>155</v>
      </c>
      <c r="G389" t="s">
        <v>55</v>
      </c>
      <c r="H389" t="s">
        <v>56</v>
      </c>
      <c r="I389" t="s">
        <v>178</v>
      </c>
      <c r="J389" t="s">
        <v>97</v>
      </c>
      <c r="K389" t="s">
        <v>48</v>
      </c>
      <c r="L389">
        <v>28</v>
      </c>
      <c r="M389" t="s">
        <v>49</v>
      </c>
      <c r="N389" t="s">
        <v>211</v>
      </c>
      <c r="O389" t="s">
        <v>212</v>
      </c>
      <c r="P389" t="s">
        <v>37</v>
      </c>
      <c r="Q389" t="s">
        <v>89</v>
      </c>
      <c r="R389">
        <v>31</v>
      </c>
      <c r="S389">
        <v>20</v>
      </c>
      <c r="T389">
        <v>1000</v>
      </c>
      <c r="U389" t="s">
        <v>71</v>
      </c>
      <c r="V389" t="s">
        <v>20</v>
      </c>
      <c r="X389" t="s">
        <v>39</v>
      </c>
      <c r="Y389" t="s">
        <v>49</v>
      </c>
      <c r="Z389" t="str">
        <f>_xlfn.XLOOKUP(Appointment_Transactions[[#This Row],[Doctor_ID]],Doctor_Master[Doctor_ID],Doctor_Master[Doctor_Name],,0)</f>
        <v>Dr. Ramya P</v>
      </c>
    </row>
    <row r="390" spans="1:26" x14ac:dyDescent="0.3">
      <c r="A390" t="s">
        <v>803</v>
      </c>
      <c r="B390" s="1">
        <v>45701</v>
      </c>
      <c r="C390" s="2">
        <v>0.39583333333333331</v>
      </c>
      <c r="D390" t="s">
        <v>26</v>
      </c>
      <c r="E390" t="s">
        <v>27</v>
      </c>
      <c r="F390" t="s">
        <v>102</v>
      </c>
      <c r="G390" t="s">
        <v>103</v>
      </c>
      <c r="H390" t="s">
        <v>104</v>
      </c>
      <c r="I390" t="s">
        <v>804</v>
      </c>
      <c r="J390" t="s">
        <v>97</v>
      </c>
      <c r="K390" t="s">
        <v>48</v>
      </c>
      <c r="L390">
        <v>28</v>
      </c>
      <c r="M390" t="s">
        <v>77</v>
      </c>
      <c r="N390" t="s">
        <v>466</v>
      </c>
      <c r="O390" t="s">
        <v>467</v>
      </c>
      <c r="P390" t="s">
        <v>37</v>
      </c>
      <c r="Q390" t="s">
        <v>38</v>
      </c>
      <c r="R390">
        <v>27</v>
      </c>
      <c r="S390">
        <v>30</v>
      </c>
      <c r="T390">
        <v>1300</v>
      </c>
      <c r="U390" t="s">
        <v>71</v>
      </c>
      <c r="V390" t="s">
        <v>100</v>
      </c>
      <c r="W390">
        <v>3</v>
      </c>
      <c r="X390" t="s">
        <v>71</v>
      </c>
      <c r="Y390" t="s">
        <v>77</v>
      </c>
      <c r="Z390" t="str">
        <f>_xlfn.XLOOKUP(Appointment_Transactions[[#This Row],[Doctor_ID]],Doctor_Master[Doctor_ID],Doctor_Master[Doctor_Name],,0)</f>
        <v>Dr. Hari Prasad</v>
      </c>
    </row>
    <row r="391" spans="1:26" x14ac:dyDescent="0.3">
      <c r="A391" t="s">
        <v>805</v>
      </c>
      <c r="B391" s="1">
        <v>45782</v>
      </c>
      <c r="C391" s="2">
        <v>0.67708333333333337</v>
      </c>
      <c r="D391" t="s">
        <v>136</v>
      </c>
      <c r="E391" t="s">
        <v>42</v>
      </c>
      <c r="F391" t="s">
        <v>155</v>
      </c>
      <c r="G391" t="s">
        <v>29</v>
      </c>
      <c r="H391" t="s">
        <v>30</v>
      </c>
      <c r="I391" t="s">
        <v>806</v>
      </c>
      <c r="J391" t="s">
        <v>143</v>
      </c>
      <c r="K391" t="s">
        <v>33</v>
      </c>
      <c r="L391">
        <v>67</v>
      </c>
      <c r="M391" t="s">
        <v>67</v>
      </c>
      <c r="N391" t="s">
        <v>163</v>
      </c>
      <c r="O391" t="s">
        <v>164</v>
      </c>
      <c r="P391" t="s">
        <v>37</v>
      </c>
      <c r="Q391" t="s">
        <v>38</v>
      </c>
      <c r="R391">
        <v>28</v>
      </c>
      <c r="S391">
        <v>15</v>
      </c>
      <c r="T391">
        <v>800</v>
      </c>
      <c r="U391" t="s">
        <v>39</v>
      </c>
      <c r="V391" t="s">
        <v>134</v>
      </c>
      <c r="W391">
        <v>3</v>
      </c>
      <c r="X391" t="s">
        <v>39</v>
      </c>
      <c r="Y391" t="s">
        <v>67</v>
      </c>
      <c r="Z391" t="str">
        <f>_xlfn.XLOOKUP(Appointment_Transactions[[#This Row],[Doctor_ID]],Doctor_Master[Doctor_ID],Doctor_Master[Doctor_Name],,0)</f>
        <v>Dr. Ashwin D</v>
      </c>
    </row>
    <row r="392" spans="1:26" x14ac:dyDescent="0.3">
      <c r="A392" t="s">
        <v>807</v>
      </c>
      <c r="B392" s="1">
        <v>45785</v>
      </c>
      <c r="C392" s="2">
        <v>0.625</v>
      </c>
      <c r="D392" t="s">
        <v>136</v>
      </c>
      <c r="E392" t="s">
        <v>42</v>
      </c>
      <c r="F392" t="s">
        <v>102</v>
      </c>
      <c r="G392" t="s">
        <v>63</v>
      </c>
      <c r="H392" t="s">
        <v>64</v>
      </c>
      <c r="I392" t="s">
        <v>617</v>
      </c>
      <c r="J392" t="s">
        <v>138</v>
      </c>
      <c r="K392" t="s">
        <v>33</v>
      </c>
      <c r="L392">
        <v>53</v>
      </c>
      <c r="M392" t="s">
        <v>131</v>
      </c>
      <c r="N392" t="s">
        <v>144</v>
      </c>
      <c r="O392" t="s">
        <v>145</v>
      </c>
      <c r="P392" t="s">
        <v>123</v>
      </c>
      <c r="Q392" t="s">
        <v>38</v>
      </c>
      <c r="R392">
        <v>14</v>
      </c>
      <c r="S392">
        <v>15</v>
      </c>
      <c r="T392">
        <v>600</v>
      </c>
      <c r="U392" t="s">
        <v>39</v>
      </c>
      <c r="V392" t="s">
        <v>134</v>
      </c>
      <c r="W392">
        <v>4</v>
      </c>
      <c r="X392" t="s">
        <v>71</v>
      </c>
      <c r="Y392" t="s">
        <v>131</v>
      </c>
      <c r="Z392" t="str">
        <f>_xlfn.XLOOKUP(Appointment_Transactions[[#This Row],[Doctor_ID]],Doctor_Master[Doctor_ID],Doctor_Master[Doctor_Name],,0)</f>
        <v>Dr. Meena S</v>
      </c>
    </row>
    <row r="393" spans="1:26" x14ac:dyDescent="0.3">
      <c r="A393" t="s">
        <v>808</v>
      </c>
      <c r="B393" s="1">
        <v>45829</v>
      </c>
      <c r="C393" s="2">
        <v>0.51041666666666663</v>
      </c>
      <c r="D393" t="s">
        <v>81</v>
      </c>
      <c r="E393" t="s">
        <v>42</v>
      </c>
      <c r="F393" t="s">
        <v>110</v>
      </c>
      <c r="G393" t="s">
        <v>29</v>
      </c>
      <c r="H393" t="s">
        <v>30</v>
      </c>
      <c r="I393" t="s">
        <v>269</v>
      </c>
      <c r="J393" t="s">
        <v>66</v>
      </c>
      <c r="K393" t="s">
        <v>48</v>
      </c>
      <c r="L393">
        <v>44</v>
      </c>
      <c r="M393" t="s">
        <v>59</v>
      </c>
      <c r="N393" t="s">
        <v>98</v>
      </c>
      <c r="O393" t="s">
        <v>99</v>
      </c>
      <c r="P393" t="s">
        <v>52</v>
      </c>
      <c r="Q393" t="s">
        <v>89</v>
      </c>
      <c r="R393">
        <v>30</v>
      </c>
      <c r="S393">
        <v>15</v>
      </c>
      <c r="T393">
        <v>500</v>
      </c>
      <c r="U393" t="s">
        <v>39</v>
      </c>
      <c r="V393" t="s">
        <v>134</v>
      </c>
      <c r="X393" t="s">
        <v>71</v>
      </c>
      <c r="Y393" t="s">
        <v>59</v>
      </c>
      <c r="Z393" t="str">
        <f>_xlfn.XLOOKUP(Appointment_Transactions[[#This Row],[Doctor_ID]],Doctor_Master[Doctor_ID],Doctor_Master[Doctor_Name],,0)</f>
        <v>Dr. Vivek S</v>
      </c>
    </row>
    <row r="394" spans="1:26" x14ac:dyDescent="0.3">
      <c r="A394" t="s">
        <v>809</v>
      </c>
      <c r="B394" s="1">
        <v>45779</v>
      </c>
      <c r="C394" s="2">
        <v>0.5</v>
      </c>
      <c r="D394" t="s">
        <v>136</v>
      </c>
      <c r="E394" t="s">
        <v>42</v>
      </c>
      <c r="F394" t="s">
        <v>28</v>
      </c>
      <c r="G394" t="s">
        <v>83</v>
      </c>
      <c r="H394" t="s">
        <v>84</v>
      </c>
      <c r="I394" t="s">
        <v>810</v>
      </c>
      <c r="J394" t="s">
        <v>126</v>
      </c>
      <c r="K394" t="s">
        <v>48</v>
      </c>
      <c r="L394">
        <v>8</v>
      </c>
      <c r="M394" t="s">
        <v>49</v>
      </c>
      <c r="N394" t="s">
        <v>50</v>
      </c>
      <c r="O394" t="s">
        <v>51</v>
      </c>
      <c r="P394" t="s">
        <v>37</v>
      </c>
      <c r="Q394" t="s">
        <v>38</v>
      </c>
      <c r="R394">
        <v>23</v>
      </c>
      <c r="S394">
        <v>20</v>
      </c>
      <c r="T394">
        <v>1000</v>
      </c>
      <c r="U394" t="s">
        <v>71</v>
      </c>
      <c r="V394" t="s">
        <v>100</v>
      </c>
      <c r="W394">
        <v>5</v>
      </c>
      <c r="X394" t="s">
        <v>71</v>
      </c>
      <c r="Y394" t="s">
        <v>49</v>
      </c>
      <c r="Z394" t="str">
        <f>_xlfn.XLOOKUP(Appointment_Transactions[[#This Row],[Doctor_ID]],Doctor_Master[Doctor_ID],Doctor_Master[Doctor_Name],,0)</f>
        <v>Dr. Priya Nair</v>
      </c>
    </row>
    <row r="395" spans="1:26" x14ac:dyDescent="0.3">
      <c r="A395" t="s">
        <v>811</v>
      </c>
      <c r="B395" s="1">
        <v>45731</v>
      </c>
      <c r="C395" s="2">
        <v>0.86458333333333337</v>
      </c>
      <c r="D395" t="s">
        <v>73</v>
      </c>
      <c r="E395" t="s">
        <v>27</v>
      </c>
      <c r="F395" t="s">
        <v>110</v>
      </c>
      <c r="G395" t="s">
        <v>103</v>
      </c>
      <c r="H395" t="s">
        <v>104</v>
      </c>
      <c r="I395" t="s">
        <v>282</v>
      </c>
      <c r="J395" t="s">
        <v>58</v>
      </c>
      <c r="K395" t="s">
        <v>48</v>
      </c>
      <c r="L395">
        <v>23</v>
      </c>
      <c r="M395" t="s">
        <v>77</v>
      </c>
      <c r="N395" t="s">
        <v>127</v>
      </c>
      <c r="O395" t="s">
        <v>128</v>
      </c>
      <c r="P395" t="s">
        <v>37</v>
      </c>
      <c r="Q395" t="s">
        <v>38</v>
      </c>
      <c r="R395">
        <v>11</v>
      </c>
      <c r="S395">
        <v>30</v>
      </c>
      <c r="T395">
        <v>1300</v>
      </c>
      <c r="U395" t="s">
        <v>39</v>
      </c>
      <c r="V395" t="s">
        <v>134</v>
      </c>
      <c r="W395">
        <v>5</v>
      </c>
      <c r="X395" t="s">
        <v>39</v>
      </c>
      <c r="Y395" t="s">
        <v>77</v>
      </c>
      <c r="Z395" t="str">
        <f>_xlfn.XLOOKUP(Appointment_Transactions[[#This Row],[Doctor_ID]],Doctor_Master[Doctor_ID],Doctor_Master[Doctor_Name],,0)</f>
        <v>Dr. Vinoth K</v>
      </c>
    </row>
    <row r="396" spans="1:26" x14ac:dyDescent="0.3">
      <c r="A396" t="s">
        <v>812</v>
      </c>
      <c r="B396" s="1">
        <v>45731</v>
      </c>
      <c r="C396" s="2">
        <v>0.40625</v>
      </c>
      <c r="D396" t="s">
        <v>73</v>
      </c>
      <c r="E396" t="s">
        <v>27</v>
      </c>
      <c r="F396" t="s">
        <v>110</v>
      </c>
      <c r="G396" t="s">
        <v>103</v>
      </c>
      <c r="H396" t="s">
        <v>104</v>
      </c>
      <c r="I396" t="s">
        <v>813</v>
      </c>
      <c r="J396" t="s">
        <v>47</v>
      </c>
      <c r="K396" t="s">
        <v>33</v>
      </c>
      <c r="L396">
        <v>62</v>
      </c>
      <c r="M396" t="s">
        <v>59</v>
      </c>
      <c r="N396" t="s">
        <v>308</v>
      </c>
      <c r="O396" t="s">
        <v>309</v>
      </c>
      <c r="P396" t="s">
        <v>123</v>
      </c>
      <c r="Q396" t="s">
        <v>38</v>
      </c>
      <c r="R396">
        <v>28</v>
      </c>
      <c r="S396">
        <v>15</v>
      </c>
      <c r="T396">
        <v>500</v>
      </c>
      <c r="U396" t="s">
        <v>39</v>
      </c>
      <c r="V396" t="s">
        <v>100</v>
      </c>
      <c r="W396">
        <v>5</v>
      </c>
      <c r="X396" t="s">
        <v>39</v>
      </c>
      <c r="Y396" t="s">
        <v>59</v>
      </c>
      <c r="Z396" t="str">
        <f>_xlfn.XLOOKUP(Appointment_Transactions[[#This Row],[Doctor_ID]],Doctor_Master[Doctor_ID],Doctor_Master[Doctor_Name],,0)</f>
        <v>Dr. Karthik Raj</v>
      </c>
    </row>
    <row r="397" spans="1:26" x14ac:dyDescent="0.3">
      <c r="A397" t="s">
        <v>814</v>
      </c>
      <c r="B397" s="1">
        <v>45827</v>
      </c>
      <c r="C397" s="2">
        <v>0.44791666666666669</v>
      </c>
      <c r="D397" t="s">
        <v>81</v>
      </c>
      <c r="E397" t="s">
        <v>42</v>
      </c>
      <c r="F397" t="s">
        <v>102</v>
      </c>
      <c r="G397" t="s">
        <v>83</v>
      </c>
      <c r="H397" t="s">
        <v>84</v>
      </c>
      <c r="I397" t="s">
        <v>751</v>
      </c>
      <c r="J397" t="s">
        <v>47</v>
      </c>
      <c r="K397" t="s">
        <v>48</v>
      </c>
      <c r="L397">
        <v>8</v>
      </c>
      <c r="M397" t="s">
        <v>77</v>
      </c>
      <c r="N397" t="s">
        <v>78</v>
      </c>
      <c r="O397" t="s">
        <v>79</v>
      </c>
      <c r="P397" t="s">
        <v>52</v>
      </c>
      <c r="Q397" t="s">
        <v>38</v>
      </c>
      <c r="R397">
        <v>26</v>
      </c>
      <c r="S397">
        <v>30</v>
      </c>
      <c r="T397">
        <v>1300</v>
      </c>
      <c r="U397" t="s">
        <v>39</v>
      </c>
      <c r="V397" t="s">
        <v>70</v>
      </c>
      <c r="W397">
        <v>3</v>
      </c>
      <c r="X397" t="s">
        <v>71</v>
      </c>
      <c r="Y397" t="s">
        <v>77</v>
      </c>
      <c r="Z397" t="str">
        <f>_xlfn.XLOOKUP(Appointment_Transactions[[#This Row],[Doctor_ID]],Doctor_Master[Doctor_ID],Doctor_Master[Doctor_Name],,0)</f>
        <v>Dr. Bharathi K</v>
      </c>
    </row>
    <row r="398" spans="1:26" x14ac:dyDescent="0.3">
      <c r="A398" t="s">
        <v>815</v>
      </c>
      <c r="B398" s="1">
        <v>45821</v>
      </c>
      <c r="C398" s="2">
        <v>0.79166666666666663</v>
      </c>
      <c r="D398" t="s">
        <v>81</v>
      </c>
      <c r="E398" t="s">
        <v>42</v>
      </c>
      <c r="F398" t="s">
        <v>28</v>
      </c>
      <c r="G398" t="s">
        <v>74</v>
      </c>
      <c r="H398" t="s">
        <v>75</v>
      </c>
      <c r="I398" t="s">
        <v>140</v>
      </c>
      <c r="J398" t="s">
        <v>138</v>
      </c>
      <c r="K398" t="s">
        <v>48</v>
      </c>
      <c r="L398">
        <v>16</v>
      </c>
      <c r="M398" t="s">
        <v>59</v>
      </c>
      <c r="N398" t="s">
        <v>308</v>
      </c>
      <c r="O398" t="s">
        <v>309</v>
      </c>
      <c r="P398" t="s">
        <v>37</v>
      </c>
      <c r="Q398" t="s">
        <v>38</v>
      </c>
      <c r="R398">
        <v>28</v>
      </c>
      <c r="S398">
        <v>15</v>
      </c>
      <c r="T398">
        <v>500</v>
      </c>
      <c r="U398" t="s">
        <v>39</v>
      </c>
      <c r="V398" t="s">
        <v>134</v>
      </c>
      <c r="W398">
        <v>3</v>
      </c>
      <c r="X398" t="s">
        <v>71</v>
      </c>
      <c r="Y398" t="s">
        <v>59</v>
      </c>
      <c r="Z398" t="str">
        <f>_xlfn.XLOOKUP(Appointment_Transactions[[#This Row],[Doctor_ID]],Doctor_Master[Doctor_ID],Doctor_Master[Doctor_Name],,0)</f>
        <v>Dr. Karthik Raj</v>
      </c>
    </row>
    <row r="399" spans="1:26" x14ac:dyDescent="0.3">
      <c r="A399" t="s">
        <v>816</v>
      </c>
      <c r="B399" s="1">
        <v>45745</v>
      </c>
      <c r="C399" s="2">
        <v>0.84375</v>
      </c>
      <c r="D399" t="s">
        <v>73</v>
      </c>
      <c r="E399" t="s">
        <v>27</v>
      </c>
      <c r="F399" t="s">
        <v>110</v>
      </c>
      <c r="G399" t="s">
        <v>44</v>
      </c>
      <c r="H399" t="s">
        <v>45</v>
      </c>
      <c r="I399" t="s">
        <v>817</v>
      </c>
      <c r="J399" t="s">
        <v>47</v>
      </c>
      <c r="K399" t="s">
        <v>33</v>
      </c>
      <c r="L399">
        <v>42</v>
      </c>
      <c r="M399" t="s">
        <v>67</v>
      </c>
      <c r="N399" t="s">
        <v>208</v>
      </c>
      <c r="O399" t="s">
        <v>209</v>
      </c>
      <c r="P399" t="s">
        <v>52</v>
      </c>
      <c r="Q399" t="s">
        <v>203</v>
      </c>
      <c r="R399">
        <v>41</v>
      </c>
      <c r="S399">
        <v>15</v>
      </c>
      <c r="T399">
        <v>800</v>
      </c>
      <c r="U399" t="s">
        <v>71</v>
      </c>
      <c r="V399" t="s">
        <v>100</v>
      </c>
      <c r="X399" t="s">
        <v>39</v>
      </c>
      <c r="Y399" t="s">
        <v>67</v>
      </c>
      <c r="Z399" t="str">
        <f>_xlfn.XLOOKUP(Appointment_Transactions[[#This Row],[Doctor_ID]],Doctor_Master[Doctor_ID],Doctor_Master[Doctor_Name],,0)</f>
        <v>Dr. Balaji V</v>
      </c>
    </row>
    <row r="400" spans="1:26" x14ac:dyDescent="0.3">
      <c r="A400" t="s">
        <v>818</v>
      </c>
      <c r="B400" s="1">
        <v>45786</v>
      </c>
      <c r="C400" s="2">
        <v>0.64583333333333337</v>
      </c>
      <c r="D400" t="s">
        <v>136</v>
      </c>
      <c r="E400" t="s">
        <v>42</v>
      </c>
      <c r="F400" t="s">
        <v>28</v>
      </c>
      <c r="G400" t="s">
        <v>55</v>
      </c>
      <c r="H400" t="s">
        <v>56</v>
      </c>
      <c r="I400" t="s">
        <v>819</v>
      </c>
      <c r="J400" t="s">
        <v>143</v>
      </c>
      <c r="K400" t="s">
        <v>48</v>
      </c>
      <c r="L400">
        <v>50</v>
      </c>
      <c r="M400" t="s">
        <v>120</v>
      </c>
      <c r="N400" t="s">
        <v>179</v>
      </c>
      <c r="O400" t="s">
        <v>180</v>
      </c>
      <c r="P400" t="s">
        <v>37</v>
      </c>
      <c r="Q400" t="s">
        <v>38</v>
      </c>
      <c r="R400">
        <v>26</v>
      </c>
      <c r="S400">
        <v>15</v>
      </c>
      <c r="T400">
        <v>900</v>
      </c>
      <c r="U400" t="s">
        <v>71</v>
      </c>
      <c r="V400" t="s">
        <v>134</v>
      </c>
      <c r="W400">
        <v>3</v>
      </c>
      <c r="X400" t="s">
        <v>71</v>
      </c>
      <c r="Y400" t="s">
        <v>120</v>
      </c>
      <c r="Z400" t="str">
        <f>_xlfn.XLOOKUP(Appointment_Transactions[[#This Row],[Doctor_ID]],Doctor_Master[Doctor_ID],Doctor_Master[Doctor_Name],,0)</f>
        <v>Dr. Swetha M</v>
      </c>
    </row>
    <row r="401" spans="1:26" x14ac:dyDescent="0.3">
      <c r="A401" t="s">
        <v>820</v>
      </c>
      <c r="B401" s="1">
        <v>45829</v>
      </c>
      <c r="C401" s="2">
        <v>0.48958333333333331</v>
      </c>
      <c r="D401" t="s">
        <v>81</v>
      </c>
      <c r="E401" t="s">
        <v>42</v>
      </c>
      <c r="F401" t="s">
        <v>110</v>
      </c>
      <c r="G401" t="s">
        <v>55</v>
      </c>
      <c r="H401" t="s">
        <v>56</v>
      </c>
      <c r="I401" t="s">
        <v>453</v>
      </c>
      <c r="J401" t="s">
        <v>112</v>
      </c>
      <c r="K401" t="s">
        <v>33</v>
      </c>
      <c r="L401">
        <v>1</v>
      </c>
      <c r="M401" t="s">
        <v>34</v>
      </c>
      <c r="N401" t="s">
        <v>35</v>
      </c>
      <c r="O401" t="s">
        <v>36</v>
      </c>
      <c r="P401" t="s">
        <v>123</v>
      </c>
      <c r="Q401" t="s">
        <v>38</v>
      </c>
      <c r="R401">
        <v>20</v>
      </c>
      <c r="S401">
        <v>15</v>
      </c>
      <c r="T401">
        <v>700</v>
      </c>
      <c r="U401" t="s">
        <v>39</v>
      </c>
      <c r="V401" t="s">
        <v>134</v>
      </c>
      <c r="W401">
        <v>4</v>
      </c>
      <c r="X401" t="s">
        <v>71</v>
      </c>
      <c r="Y401" t="s">
        <v>34</v>
      </c>
      <c r="Z401" t="str">
        <f>_xlfn.XLOOKUP(Appointment_Transactions[[#This Row],[Doctor_ID]],Doctor_Master[Doctor_ID],Doctor_Master[Doctor_Name],,0)</f>
        <v>Dr. Keerthana L</v>
      </c>
    </row>
    <row r="402" spans="1:26" x14ac:dyDescent="0.3">
      <c r="A402" t="s">
        <v>821</v>
      </c>
      <c r="B402" s="1">
        <v>45775</v>
      </c>
      <c r="C402" s="2">
        <v>0.5625</v>
      </c>
      <c r="D402" t="s">
        <v>41</v>
      </c>
      <c r="E402" t="s">
        <v>42</v>
      </c>
      <c r="F402" t="s">
        <v>155</v>
      </c>
      <c r="G402" t="s">
        <v>83</v>
      </c>
      <c r="H402" t="s">
        <v>84</v>
      </c>
      <c r="I402" t="s">
        <v>119</v>
      </c>
      <c r="J402" t="s">
        <v>112</v>
      </c>
      <c r="K402" t="s">
        <v>48</v>
      </c>
      <c r="L402">
        <v>77</v>
      </c>
      <c r="M402" t="s">
        <v>92</v>
      </c>
      <c r="N402" t="s">
        <v>215</v>
      </c>
      <c r="O402" t="s">
        <v>216</v>
      </c>
      <c r="P402" t="s">
        <v>52</v>
      </c>
      <c r="Q402" t="s">
        <v>38</v>
      </c>
      <c r="R402">
        <v>52</v>
      </c>
      <c r="S402">
        <v>25</v>
      </c>
      <c r="T402">
        <v>1200</v>
      </c>
      <c r="U402" t="s">
        <v>71</v>
      </c>
      <c r="V402" t="s">
        <v>70</v>
      </c>
      <c r="W402">
        <v>4</v>
      </c>
      <c r="X402" t="s">
        <v>39</v>
      </c>
      <c r="Y402" t="s">
        <v>92</v>
      </c>
      <c r="Z402" t="str">
        <f>_xlfn.XLOOKUP(Appointment_Transactions[[#This Row],[Doctor_ID]],Doctor_Master[Doctor_ID],Doctor_Master[Doctor_Name],,0)</f>
        <v>Dr. Vignesh M</v>
      </c>
    </row>
    <row r="403" spans="1:26" x14ac:dyDescent="0.3">
      <c r="A403" t="s">
        <v>822</v>
      </c>
      <c r="B403" s="1">
        <v>45751</v>
      </c>
      <c r="C403" s="2">
        <v>0.75</v>
      </c>
      <c r="D403" t="s">
        <v>41</v>
      </c>
      <c r="E403" t="s">
        <v>42</v>
      </c>
      <c r="F403" t="s">
        <v>28</v>
      </c>
      <c r="G403" t="s">
        <v>29</v>
      </c>
      <c r="H403" t="s">
        <v>30</v>
      </c>
      <c r="I403" t="s">
        <v>823</v>
      </c>
      <c r="J403" t="s">
        <v>66</v>
      </c>
      <c r="K403" t="s">
        <v>33</v>
      </c>
      <c r="L403">
        <v>26</v>
      </c>
      <c r="M403" t="s">
        <v>113</v>
      </c>
      <c r="N403" t="s">
        <v>152</v>
      </c>
      <c r="O403" t="s">
        <v>153</v>
      </c>
      <c r="P403" t="s">
        <v>123</v>
      </c>
      <c r="Q403" t="s">
        <v>89</v>
      </c>
      <c r="R403">
        <v>43</v>
      </c>
      <c r="S403">
        <v>15</v>
      </c>
      <c r="T403">
        <v>700</v>
      </c>
      <c r="U403" t="s">
        <v>71</v>
      </c>
      <c r="V403" t="s">
        <v>134</v>
      </c>
      <c r="X403" t="s">
        <v>39</v>
      </c>
      <c r="Y403" t="s">
        <v>113</v>
      </c>
      <c r="Z403" t="str">
        <f>_xlfn.XLOOKUP(Appointment_Transactions[[#This Row],[Doctor_ID]],Doctor_Master[Doctor_ID],Doctor_Master[Doctor_Name],,0)</f>
        <v>Dr. Harini V</v>
      </c>
    </row>
    <row r="404" spans="1:26" x14ac:dyDescent="0.3">
      <c r="A404" t="s">
        <v>824</v>
      </c>
      <c r="B404" s="1">
        <v>45699</v>
      </c>
      <c r="C404" s="2">
        <v>0.76041666666666663</v>
      </c>
      <c r="D404" t="s">
        <v>26</v>
      </c>
      <c r="E404" t="s">
        <v>27</v>
      </c>
      <c r="F404" t="s">
        <v>82</v>
      </c>
      <c r="G404" t="s">
        <v>63</v>
      </c>
      <c r="H404" t="s">
        <v>64</v>
      </c>
      <c r="I404" t="s">
        <v>196</v>
      </c>
      <c r="J404" t="s">
        <v>58</v>
      </c>
      <c r="K404" t="s">
        <v>48</v>
      </c>
      <c r="L404">
        <v>33</v>
      </c>
      <c r="M404" t="s">
        <v>120</v>
      </c>
      <c r="N404" t="s">
        <v>193</v>
      </c>
      <c r="O404" t="s">
        <v>194</v>
      </c>
      <c r="P404" t="s">
        <v>52</v>
      </c>
      <c r="Q404" t="s">
        <v>38</v>
      </c>
      <c r="R404">
        <v>34</v>
      </c>
      <c r="S404">
        <v>15</v>
      </c>
      <c r="T404">
        <v>900</v>
      </c>
      <c r="U404" t="s">
        <v>39</v>
      </c>
      <c r="V404" t="s">
        <v>134</v>
      </c>
      <c r="W404">
        <v>3</v>
      </c>
      <c r="X404" t="s">
        <v>39</v>
      </c>
      <c r="Y404" t="s">
        <v>120</v>
      </c>
      <c r="Z404" t="str">
        <f>_xlfn.XLOOKUP(Appointment_Transactions[[#This Row],[Doctor_ID]],Doctor_Master[Doctor_ID],Doctor_Master[Doctor_Name],,0)</f>
        <v>Dr. Mohan V</v>
      </c>
    </row>
    <row r="405" spans="1:26" x14ac:dyDescent="0.3">
      <c r="A405" t="s">
        <v>825</v>
      </c>
      <c r="B405" s="1">
        <v>45746</v>
      </c>
      <c r="C405" s="2">
        <v>0.57291666666666663</v>
      </c>
      <c r="D405" t="s">
        <v>73</v>
      </c>
      <c r="E405" t="s">
        <v>27</v>
      </c>
      <c r="F405" t="s">
        <v>54</v>
      </c>
      <c r="G405" t="s">
        <v>74</v>
      </c>
      <c r="H405" t="s">
        <v>75</v>
      </c>
      <c r="I405" t="s">
        <v>170</v>
      </c>
      <c r="J405" t="s">
        <v>58</v>
      </c>
      <c r="K405" t="s">
        <v>33</v>
      </c>
      <c r="L405">
        <v>10</v>
      </c>
      <c r="M405" t="s">
        <v>77</v>
      </c>
      <c r="N405" t="s">
        <v>466</v>
      </c>
      <c r="O405" t="s">
        <v>467</v>
      </c>
      <c r="P405" t="s">
        <v>37</v>
      </c>
      <c r="Q405" t="s">
        <v>38</v>
      </c>
      <c r="R405">
        <v>17</v>
      </c>
      <c r="S405">
        <v>30</v>
      </c>
      <c r="T405">
        <v>1300</v>
      </c>
      <c r="U405" t="s">
        <v>71</v>
      </c>
      <c r="V405" t="s">
        <v>20</v>
      </c>
      <c r="W405">
        <v>4</v>
      </c>
      <c r="X405" t="s">
        <v>71</v>
      </c>
      <c r="Y405" t="s">
        <v>77</v>
      </c>
      <c r="Z405" t="str">
        <f>_xlfn.XLOOKUP(Appointment_Transactions[[#This Row],[Doctor_ID]],Doctor_Master[Doctor_ID],Doctor_Master[Doctor_Name],,0)</f>
        <v>Dr. Hari Prasad</v>
      </c>
    </row>
    <row r="406" spans="1:26" x14ac:dyDescent="0.3">
      <c r="A406" t="s">
        <v>826</v>
      </c>
      <c r="B406" s="1">
        <v>45736</v>
      </c>
      <c r="C406" s="2">
        <v>0.70833333333333337</v>
      </c>
      <c r="D406" t="s">
        <v>73</v>
      </c>
      <c r="E406" t="s">
        <v>27</v>
      </c>
      <c r="F406" t="s">
        <v>102</v>
      </c>
      <c r="G406" t="s">
        <v>29</v>
      </c>
      <c r="H406" t="s">
        <v>30</v>
      </c>
      <c r="I406" t="s">
        <v>482</v>
      </c>
      <c r="J406" t="s">
        <v>126</v>
      </c>
      <c r="K406" t="s">
        <v>48</v>
      </c>
      <c r="L406">
        <v>65</v>
      </c>
      <c r="M406" t="s">
        <v>67</v>
      </c>
      <c r="N406" t="s">
        <v>208</v>
      </c>
      <c r="O406" t="s">
        <v>209</v>
      </c>
      <c r="P406" t="s">
        <v>52</v>
      </c>
      <c r="Q406" t="s">
        <v>89</v>
      </c>
      <c r="R406">
        <v>9</v>
      </c>
      <c r="S406">
        <v>15</v>
      </c>
      <c r="T406">
        <v>800</v>
      </c>
      <c r="U406" t="s">
        <v>39</v>
      </c>
      <c r="V406" t="s">
        <v>70</v>
      </c>
      <c r="X406" t="s">
        <v>71</v>
      </c>
      <c r="Y406" t="s">
        <v>67</v>
      </c>
      <c r="Z406" t="str">
        <f>_xlfn.XLOOKUP(Appointment_Transactions[[#This Row],[Doctor_ID]],Doctor_Master[Doctor_ID],Doctor_Master[Doctor_Name],,0)</f>
        <v>Dr. Balaji V</v>
      </c>
    </row>
    <row r="407" spans="1:26" x14ac:dyDescent="0.3">
      <c r="A407" t="s">
        <v>827</v>
      </c>
      <c r="B407" s="1">
        <v>45827</v>
      </c>
      <c r="C407" s="2">
        <v>0.39583333333333331</v>
      </c>
      <c r="D407" t="s">
        <v>81</v>
      </c>
      <c r="E407" t="s">
        <v>42</v>
      </c>
      <c r="F407" t="s">
        <v>102</v>
      </c>
      <c r="G407" t="s">
        <v>74</v>
      </c>
      <c r="H407" t="s">
        <v>75</v>
      </c>
      <c r="I407" t="s">
        <v>680</v>
      </c>
      <c r="J407" t="s">
        <v>138</v>
      </c>
      <c r="K407" t="s">
        <v>33</v>
      </c>
      <c r="L407">
        <v>47</v>
      </c>
      <c r="M407" t="s">
        <v>183</v>
      </c>
      <c r="N407" t="s">
        <v>184</v>
      </c>
      <c r="O407" t="s">
        <v>185</v>
      </c>
      <c r="P407" t="s">
        <v>52</v>
      </c>
      <c r="Q407" t="s">
        <v>38</v>
      </c>
      <c r="R407">
        <v>22</v>
      </c>
      <c r="S407">
        <v>15</v>
      </c>
      <c r="T407">
        <v>650</v>
      </c>
      <c r="U407" t="s">
        <v>39</v>
      </c>
      <c r="V407" t="s">
        <v>70</v>
      </c>
      <c r="X407" t="s">
        <v>71</v>
      </c>
      <c r="Y407" t="s">
        <v>183</v>
      </c>
      <c r="Z407" t="str">
        <f>_xlfn.XLOOKUP(Appointment_Transactions[[#This Row],[Doctor_ID]],Doctor_Master[Doctor_ID],Doctor_Master[Doctor_Name],,0)</f>
        <v>Dr. Lakshmi K</v>
      </c>
    </row>
    <row r="408" spans="1:26" x14ac:dyDescent="0.3">
      <c r="A408" t="s">
        <v>828</v>
      </c>
      <c r="B408" s="1">
        <v>45835</v>
      </c>
      <c r="C408" s="2">
        <v>0.33333333333333331</v>
      </c>
      <c r="D408" t="s">
        <v>81</v>
      </c>
      <c r="E408" t="s">
        <v>42</v>
      </c>
      <c r="F408" t="s">
        <v>28</v>
      </c>
      <c r="G408" t="s">
        <v>29</v>
      </c>
      <c r="H408" t="s">
        <v>30</v>
      </c>
      <c r="I408" t="s">
        <v>347</v>
      </c>
      <c r="J408" t="s">
        <v>32</v>
      </c>
      <c r="K408" t="s">
        <v>48</v>
      </c>
      <c r="L408">
        <v>17</v>
      </c>
      <c r="M408" t="s">
        <v>113</v>
      </c>
      <c r="N408" t="s">
        <v>114</v>
      </c>
      <c r="O408" t="s">
        <v>115</v>
      </c>
      <c r="P408" t="s">
        <v>52</v>
      </c>
      <c r="Q408" t="s">
        <v>38</v>
      </c>
      <c r="R408">
        <v>35</v>
      </c>
      <c r="S408">
        <v>15</v>
      </c>
      <c r="T408">
        <v>700</v>
      </c>
      <c r="U408" t="s">
        <v>39</v>
      </c>
      <c r="V408" t="s">
        <v>134</v>
      </c>
      <c r="W408">
        <v>4</v>
      </c>
      <c r="X408" t="s">
        <v>71</v>
      </c>
      <c r="Y408" t="s">
        <v>113</v>
      </c>
      <c r="Z408" t="str">
        <f>_xlfn.XLOOKUP(Appointment_Transactions[[#This Row],[Doctor_ID]],Doctor_Master[Doctor_ID],Doctor_Master[Doctor_Name],,0)</f>
        <v>Dr. Divya R</v>
      </c>
    </row>
    <row r="409" spans="1:26" x14ac:dyDescent="0.3">
      <c r="A409" t="s">
        <v>829</v>
      </c>
      <c r="B409" s="1">
        <v>45671</v>
      </c>
      <c r="C409" s="2">
        <v>0.4375</v>
      </c>
      <c r="D409" t="s">
        <v>109</v>
      </c>
      <c r="E409" t="s">
        <v>27</v>
      </c>
      <c r="F409" t="s">
        <v>82</v>
      </c>
      <c r="G409" t="s">
        <v>29</v>
      </c>
      <c r="H409" t="s">
        <v>30</v>
      </c>
      <c r="I409" t="s">
        <v>196</v>
      </c>
      <c r="J409" t="s">
        <v>58</v>
      </c>
      <c r="K409" t="s">
        <v>33</v>
      </c>
      <c r="L409">
        <v>44</v>
      </c>
      <c r="M409" t="s">
        <v>34</v>
      </c>
      <c r="N409" t="s">
        <v>270</v>
      </c>
      <c r="O409" t="s">
        <v>271</v>
      </c>
      <c r="P409" t="s">
        <v>37</v>
      </c>
      <c r="Q409" t="s">
        <v>38</v>
      </c>
      <c r="R409">
        <v>28</v>
      </c>
      <c r="S409">
        <v>15</v>
      </c>
      <c r="T409">
        <v>700</v>
      </c>
      <c r="U409" t="s">
        <v>39</v>
      </c>
      <c r="V409" t="s">
        <v>70</v>
      </c>
      <c r="W409">
        <v>4</v>
      </c>
      <c r="X409" t="s">
        <v>71</v>
      </c>
      <c r="Y409" t="s">
        <v>34</v>
      </c>
      <c r="Z409" t="str">
        <f>_xlfn.XLOOKUP(Appointment_Transactions[[#This Row],[Doctor_ID]],Doctor_Master[Doctor_ID],Doctor_Master[Doctor_Name],,0)</f>
        <v>Dr. Manoj T</v>
      </c>
    </row>
    <row r="410" spans="1:26" x14ac:dyDescent="0.3">
      <c r="A410" t="s">
        <v>830</v>
      </c>
      <c r="B410" s="1">
        <v>45832</v>
      </c>
      <c r="C410" s="2">
        <v>0.5</v>
      </c>
      <c r="D410" t="s">
        <v>81</v>
      </c>
      <c r="E410" t="s">
        <v>42</v>
      </c>
      <c r="F410" t="s">
        <v>82</v>
      </c>
      <c r="G410" t="s">
        <v>117</v>
      </c>
      <c r="H410" t="s">
        <v>118</v>
      </c>
      <c r="I410" t="s">
        <v>831</v>
      </c>
      <c r="J410" t="s">
        <v>126</v>
      </c>
      <c r="K410" t="s">
        <v>48</v>
      </c>
      <c r="L410">
        <v>24</v>
      </c>
      <c r="M410" t="s">
        <v>77</v>
      </c>
      <c r="N410" t="s">
        <v>127</v>
      </c>
      <c r="O410" t="s">
        <v>128</v>
      </c>
      <c r="P410" t="s">
        <v>37</v>
      </c>
      <c r="Q410" t="s">
        <v>38</v>
      </c>
      <c r="R410">
        <v>27</v>
      </c>
      <c r="S410">
        <v>30</v>
      </c>
      <c r="T410">
        <v>1300</v>
      </c>
      <c r="U410" t="s">
        <v>71</v>
      </c>
      <c r="V410" t="s">
        <v>20</v>
      </c>
      <c r="W410">
        <v>5</v>
      </c>
      <c r="X410" t="s">
        <v>71</v>
      </c>
      <c r="Y410" t="s">
        <v>77</v>
      </c>
      <c r="Z410" t="str">
        <f>_xlfn.XLOOKUP(Appointment_Transactions[[#This Row],[Doctor_ID]],Doctor_Master[Doctor_ID],Doctor_Master[Doctor_Name],,0)</f>
        <v>Dr. Vinoth K</v>
      </c>
    </row>
    <row r="411" spans="1:26" x14ac:dyDescent="0.3">
      <c r="A411" t="s">
        <v>832</v>
      </c>
      <c r="B411" s="1">
        <v>45815</v>
      </c>
      <c r="C411" s="2">
        <v>0.69791666666666663</v>
      </c>
      <c r="D411" t="s">
        <v>81</v>
      </c>
      <c r="E411" t="s">
        <v>42</v>
      </c>
      <c r="F411" t="s">
        <v>110</v>
      </c>
      <c r="G411" t="s">
        <v>44</v>
      </c>
      <c r="H411" t="s">
        <v>45</v>
      </c>
      <c r="I411" t="s">
        <v>31</v>
      </c>
      <c r="J411" t="s">
        <v>58</v>
      </c>
      <c r="K411" t="s">
        <v>33</v>
      </c>
      <c r="L411">
        <v>61</v>
      </c>
      <c r="M411" t="s">
        <v>113</v>
      </c>
      <c r="N411" t="s">
        <v>157</v>
      </c>
      <c r="O411" t="s">
        <v>158</v>
      </c>
      <c r="P411" t="s">
        <v>37</v>
      </c>
      <c r="Q411" t="s">
        <v>38</v>
      </c>
      <c r="R411">
        <v>31</v>
      </c>
      <c r="S411">
        <v>15</v>
      </c>
      <c r="T411">
        <v>700</v>
      </c>
      <c r="U411" t="s">
        <v>39</v>
      </c>
      <c r="V411" t="s">
        <v>100</v>
      </c>
      <c r="X411" t="s">
        <v>39</v>
      </c>
      <c r="Y411" t="s">
        <v>113</v>
      </c>
      <c r="Z411" t="str">
        <f>_xlfn.XLOOKUP(Appointment_Transactions[[#This Row],[Doctor_ID]],Doctor_Master[Doctor_ID],Doctor_Master[Doctor_Name],,0)</f>
        <v>Dr. Mahesh R</v>
      </c>
    </row>
    <row r="412" spans="1:26" x14ac:dyDescent="0.3">
      <c r="A412" t="s">
        <v>833</v>
      </c>
      <c r="B412" s="1">
        <v>45659</v>
      </c>
      <c r="C412" s="2">
        <v>0.55208333333333337</v>
      </c>
      <c r="D412" t="s">
        <v>109</v>
      </c>
      <c r="E412" t="s">
        <v>27</v>
      </c>
      <c r="F412" t="s">
        <v>102</v>
      </c>
      <c r="G412" t="s">
        <v>117</v>
      </c>
      <c r="H412" t="s">
        <v>118</v>
      </c>
      <c r="I412" t="s">
        <v>156</v>
      </c>
      <c r="J412" t="s">
        <v>58</v>
      </c>
      <c r="K412" t="s">
        <v>48</v>
      </c>
      <c r="L412">
        <v>60</v>
      </c>
      <c r="M412" t="s">
        <v>59</v>
      </c>
      <c r="N412" t="s">
        <v>60</v>
      </c>
      <c r="O412" t="s">
        <v>61</v>
      </c>
      <c r="P412" t="s">
        <v>37</v>
      </c>
      <c r="Q412" t="s">
        <v>38</v>
      </c>
      <c r="R412">
        <v>6</v>
      </c>
      <c r="S412">
        <v>15</v>
      </c>
      <c r="T412">
        <v>500</v>
      </c>
      <c r="U412" t="s">
        <v>39</v>
      </c>
      <c r="V412" t="s">
        <v>134</v>
      </c>
      <c r="W412">
        <v>4</v>
      </c>
      <c r="X412" t="s">
        <v>39</v>
      </c>
      <c r="Y412" t="s">
        <v>59</v>
      </c>
      <c r="Z412" t="str">
        <f>_xlfn.XLOOKUP(Appointment_Transactions[[#This Row],[Doctor_ID]],Doctor_Master[Doctor_ID],Doctor_Master[Doctor_Name],,0)</f>
        <v>Dr. Gokul R</v>
      </c>
    </row>
    <row r="413" spans="1:26" x14ac:dyDescent="0.3">
      <c r="A413" t="s">
        <v>834</v>
      </c>
      <c r="B413" s="1">
        <v>45756</v>
      </c>
      <c r="C413" s="2">
        <v>0.58333333333333337</v>
      </c>
      <c r="D413" t="s">
        <v>41</v>
      </c>
      <c r="E413" t="s">
        <v>42</v>
      </c>
      <c r="F413" t="s">
        <v>43</v>
      </c>
      <c r="G413" t="s">
        <v>117</v>
      </c>
      <c r="H413" t="s">
        <v>118</v>
      </c>
      <c r="I413" t="s">
        <v>473</v>
      </c>
      <c r="J413" t="s">
        <v>32</v>
      </c>
      <c r="K413" t="s">
        <v>33</v>
      </c>
      <c r="L413">
        <v>56</v>
      </c>
      <c r="M413" t="s">
        <v>113</v>
      </c>
      <c r="N413" t="s">
        <v>152</v>
      </c>
      <c r="O413" t="s">
        <v>153</v>
      </c>
      <c r="P413" t="s">
        <v>52</v>
      </c>
      <c r="Q413" t="s">
        <v>203</v>
      </c>
      <c r="R413">
        <v>10</v>
      </c>
      <c r="S413">
        <v>15</v>
      </c>
      <c r="T413">
        <v>700</v>
      </c>
      <c r="U413" t="s">
        <v>39</v>
      </c>
      <c r="V413" t="s">
        <v>100</v>
      </c>
      <c r="X413" t="s">
        <v>71</v>
      </c>
      <c r="Y413" t="s">
        <v>113</v>
      </c>
      <c r="Z413" t="str">
        <f>_xlfn.XLOOKUP(Appointment_Transactions[[#This Row],[Doctor_ID]],Doctor_Master[Doctor_ID],Doctor_Master[Doctor_Name],,0)</f>
        <v>Dr. Harini V</v>
      </c>
    </row>
    <row r="414" spans="1:26" x14ac:dyDescent="0.3">
      <c r="A414" t="s">
        <v>835</v>
      </c>
      <c r="B414" s="1">
        <v>45818</v>
      </c>
      <c r="C414" s="2">
        <v>0.64583333333333337</v>
      </c>
      <c r="D414" t="s">
        <v>81</v>
      </c>
      <c r="E414" t="s">
        <v>42</v>
      </c>
      <c r="F414" t="s">
        <v>82</v>
      </c>
      <c r="G414" t="s">
        <v>83</v>
      </c>
      <c r="H414" t="s">
        <v>84</v>
      </c>
      <c r="I414" t="s">
        <v>295</v>
      </c>
      <c r="J414" t="s">
        <v>143</v>
      </c>
      <c r="K414" t="s">
        <v>33</v>
      </c>
      <c r="L414">
        <v>74</v>
      </c>
      <c r="M414" t="s">
        <v>34</v>
      </c>
      <c r="N414" t="s">
        <v>35</v>
      </c>
      <c r="O414" t="s">
        <v>36</v>
      </c>
      <c r="P414" t="s">
        <v>37</v>
      </c>
      <c r="Q414" t="s">
        <v>38</v>
      </c>
      <c r="R414">
        <v>30</v>
      </c>
      <c r="S414">
        <v>15</v>
      </c>
      <c r="T414">
        <v>700</v>
      </c>
      <c r="U414" t="s">
        <v>71</v>
      </c>
      <c r="V414" t="s">
        <v>20</v>
      </c>
      <c r="W414">
        <v>4</v>
      </c>
      <c r="X414" t="s">
        <v>39</v>
      </c>
      <c r="Y414" t="s">
        <v>34</v>
      </c>
      <c r="Z414" t="str">
        <f>_xlfn.XLOOKUP(Appointment_Transactions[[#This Row],[Doctor_ID]],Doctor_Master[Doctor_ID],Doctor_Master[Doctor_Name],,0)</f>
        <v>Dr. Keerthana L</v>
      </c>
    </row>
    <row r="415" spans="1:26" x14ac:dyDescent="0.3">
      <c r="A415" t="s">
        <v>836</v>
      </c>
      <c r="B415" s="1">
        <v>45727</v>
      </c>
      <c r="C415" s="2">
        <v>0.55208333333333337</v>
      </c>
      <c r="D415" t="s">
        <v>73</v>
      </c>
      <c r="E415" t="s">
        <v>27</v>
      </c>
      <c r="F415" t="s">
        <v>82</v>
      </c>
      <c r="G415" t="s">
        <v>29</v>
      </c>
      <c r="H415" t="s">
        <v>30</v>
      </c>
      <c r="I415" t="s">
        <v>602</v>
      </c>
      <c r="J415" t="s">
        <v>58</v>
      </c>
      <c r="K415" t="s">
        <v>48</v>
      </c>
      <c r="L415">
        <v>39</v>
      </c>
      <c r="M415" t="s">
        <v>59</v>
      </c>
      <c r="N415" t="s">
        <v>98</v>
      </c>
      <c r="O415" t="s">
        <v>99</v>
      </c>
      <c r="P415" t="s">
        <v>123</v>
      </c>
      <c r="Q415" t="s">
        <v>89</v>
      </c>
      <c r="R415">
        <v>22</v>
      </c>
      <c r="S415">
        <v>15</v>
      </c>
      <c r="T415">
        <v>500</v>
      </c>
      <c r="U415" t="s">
        <v>71</v>
      </c>
      <c r="V415" t="s">
        <v>134</v>
      </c>
      <c r="X415" t="s">
        <v>39</v>
      </c>
      <c r="Y415" t="s">
        <v>59</v>
      </c>
      <c r="Z415" t="str">
        <f>_xlfn.XLOOKUP(Appointment_Transactions[[#This Row],[Doctor_ID]],Doctor_Master[Doctor_ID],Doctor_Master[Doctor_Name],,0)</f>
        <v>Dr. Vivek S</v>
      </c>
    </row>
    <row r="416" spans="1:26" x14ac:dyDescent="0.3">
      <c r="A416" t="s">
        <v>837</v>
      </c>
      <c r="B416" s="1">
        <v>45666</v>
      </c>
      <c r="C416" s="2">
        <v>0.45833333333333331</v>
      </c>
      <c r="D416" t="s">
        <v>109</v>
      </c>
      <c r="E416" t="s">
        <v>27</v>
      </c>
      <c r="F416" t="s">
        <v>102</v>
      </c>
      <c r="G416" t="s">
        <v>29</v>
      </c>
      <c r="H416" t="s">
        <v>30</v>
      </c>
      <c r="I416" t="s">
        <v>838</v>
      </c>
      <c r="J416" t="s">
        <v>126</v>
      </c>
      <c r="K416" t="s">
        <v>48</v>
      </c>
      <c r="L416">
        <v>74</v>
      </c>
      <c r="M416" t="s">
        <v>120</v>
      </c>
      <c r="N416" t="s">
        <v>179</v>
      </c>
      <c r="O416" t="s">
        <v>180</v>
      </c>
      <c r="P416" t="s">
        <v>37</v>
      </c>
      <c r="Q416" t="s">
        <v>203</v>
      </c>
      <c r="R416">
        <v>11</v>
      </c>
      <c r="S416">
        <v>15</v>
      </c>
      <c r="T416">
        <v>900</v>
      </c>
      <c r="U416" t="s">
        <v>39</v>
      </c>
      <c r="V416" t="s">
        <v>134</v>
      </c>
      <c r="X416" t="s">
        <v>39</v>
      </c>
      <c r="Y416" t="s">
        <v>120</v>
      </c>
      <c r="Z416" t="str">
        <f>_xlfn.XLOOKUP(Appointment_Transactions[[#This Row],[Doctor_ID]],Doctor_Master[Doctor_ID],Doctor_Master[Doctor_Name],,0)</f>
        <v>Dr. Swetha M</v>
      </c>
    </row>
    <row r="417" spans="1:26" x14ac:dyDescent="0.3">
      <c r="A417" t="s">
        <v>839</v>
      </c>
      <c r="B417" s="1">
        <v>45767</v>
      </c>
      <c r="C417" s="2">
        <v>0.41666666666666669</v>
      </c>
      <c r="D417" t="s">
        <v>41</v>
      </c>
      <c r="E417" t="s">
        <v>42</v>
      </c>
      <c r="F417" t="s">
        <v>54</v>
      </c>
      <c r="G417" t="s">
        <v>29</v>
      </c>
      <c r="H417" t="s">
        <v>30</v>
      </c>
      <c r="I417" t="s">
        <v>696</v>
      </c>
      <c r="J417" t="s">
        <v>97</v>
      </c>
      <c r="K417" t="s">
        <v>48</v>
      </c>
      <c r="L417">
        <v>65</v>
      </c>
      <c r="M417" t="s">
        <v>34</v>
      </c>
      <c r="N417" t="s">
        <v>188</v>
      </c>
      <c r="O417" t="s">
        <v>189</v>
      </c>
      <c r="P417" t="s">
        <v>52</v>
      </c>
      <c r="Q417" t="s">
        <v>203</v>
      </c>
      <c r="R417">
        <v>15</v>
      </c>
      <c r="S417">
        <v>15</v>
      </c>
      <c r="T417">
        <v>700</v>
      </c>
      <c r="U417" t="s">
        <v>71</v>
      </c>
      <c r="V417" t="s">
        <v>20</v>
      </c>
      <c r="X417" t="s">
        <v>39</v>
      </c>
      <c r="Y417" t="s">
        <v>34</v>
      </c>
      <c r="Z417" t="str">
        <f>_xlfn.XLOOKUP(Appointment_Transactions[[#This Row],[Doctor_ID]],Doctor_Master[Doctor_ID],Doctor_Master[Doctor_Name],,0)</f>
        <v>Dr. Ranjani S</v>
      </c>
    </row>
    <row r="418" spans="1:26" x14ac:dyDescent="0.3">
      <c r="A418" t="s">
        <v>840</v>
      </c>
      <c r="B418" s="1">
        <v>45792</v>
      </c>
      <c r="C418" s="2">
        <v>0.83333333333333337</v>
      </c>
      <c r="D418" t="s">
        <v>136</v>
      </c>
      <c r="E418" t="s">
        <v>42</v>
      </c>
      <c r="F418" t="s">
        <v>102</v>
      </c>
      <c r="G418" t="s">
        <v>117</v>
      </c>
      <c r="H418" t="s">
        <v>118</v>
      </c>
      <c r="I418" t="s">
        <v>841</v>
      </c>
      <c r="J418" t="s">
        <v>143</v>
      </c>
      <c r="K418" t="s">
        <v>33</v>
      </c>
      <c r="L418">
        <v>12</v>
      </c>
      <c r="M418" t="s">
        <v>34</v>
      </c>
      <c r="N418" t="s">
        <v>270</v>
      </c>
      <c r="O418" t="s">
        <v>271</v>
      </c>
      <c r="P418" t="s">
        <v>37</v>
      </c>
      <c r="Q418" t="s">
        <v>38</v>
      </c>
      <c r="R418">
        <v>37</v>
      </c>
      <c r="S418">
        <v>15</v>
      </c>
      <c r="T418">
        <v>700</v>
      </c>
      <c r="U418" t="s">
        <v>71</v>
      </c>
      <c r="V418" t="s">
        <v>134</v>
      </c>
      <c r="W418">
        <v>4</v>
      </c>
      <c r="X418" t="s">
        <v>71</v>
      </c>
      <c r="Y418" t="s">
        <v>34</v>
      </c>
      <c r="Z418" t="str">
        <f>_xlfn.XLOOKUP(Appointment_Transactions[[#This Row],[Doctor_ID]],Doctor_Master[Doctor_ID],Doctor_Master[Doctor_Name],,0)</f>
        <v>Dr. Manoj T</v>
      </c>
    </row>
    <row r="419" spans="1:26" x14ac:dyDescent="0.3">
      <c r="A419" t="s">
        <v>842</v>
      </c>
      <c r="B419" s="1">
        <v>45780</v>
      </c>
      <c r="C419" s="2">
        <v>0.73958333333333337</v>
      </c>
      <c r="D419" t="s">
        <v>136</v>
      </c>
      <c r="E419" t="s">
        <v>42</v>
      </c>
      <c r="F419" t="s">
        <v>110</v>
      </c>
      <c r="G419" t="s">
        <v>74</v>
      </c>
      <c r="H419" t="s">
        <v>75</v>
      </c>
      <c r="I419" t="s">
        <v>372</v>
      </c>
      <c r="J419" t="s">
        <v>97</v>
      </c>
      <c r="K419" t="s">
        <v>48</v>
      </c>
      <c r="L419">
        <v>13</v>
      </c>
      <c r="M419" t="s">
        <v>183</v>
      </c>
      <c r="N419" t="s">
        <v>233</v>
      </c>
      <c r="O419" t="s">
        <v>234</v>
      </c>
      <c r="P419" t="s">
        <v>37</v>
      </c>
      <c r="Q419" t="s">
        <v>89</v>
      </c>
      <c r="R419">
        <v>22</v>
      </c>
      <c r="S419">
        <v>15</v>
      </c>
      <c r="T419">
        <v>650</v>
      </c>
      <c r="U419" t="s">
        <v>39</v>
      </c>
      <c r="V419" t="s">
        <v>134</v>
      </c>
      <c r="X419" t="s">
        <v>39</v>
      </c>
      <c r="Y419" t="s">
        <v>183</v>
      </c>
      <c r="Z419" t="str">
        <f>_xlfn.XLOOKUP(Appointment_Transactions[[#This Row],[Doctor_ID]],Doctor_Master[Doctor_ID],Doctor_Master[Doctor_Name],,0)</f>
        <v>Dr. Jennifer A</v>
      </c>
    </row>
    <row r="420" spans="1:26" x14ac:dyDescent="0.3">
      <c r="A420" t="s">
        <v>843</v>
      </c>
      <c r="B420" s="1">
        <v>45796</v>
      </c>
      <c r="C420" s="2">
        <v>0.48958333333333331</v>
      </c>
      <c r="D420" t="s">
        <v>136</v>
      </c>
      <c r="E420" t="s">
        <v>42</v>
      </c>
      <c r="F420" t="s">
        <v>155</v>
      </c>
      <c r="G420" t="s">
        <v>117</v>
      </c>
      <c r="H420" t="s">
        <v>118</v>
      </c>
      <c r="I420" t="s">
        <v>720</v>
      </c>
      <c r="J420" t="s">
        <v>47</v>
      </c>
      <c r="K420" t="s">
        <v>33</v>
      </c>
      <c r="L420">
        <v>55</v>
      </c>
      <c r="M420" t="s">
        <v>120</v>
      </c>
      <c r="N420" t="s">
        <v>121</v>
      </c>
      <c r="O420" t="s">
        <v>122</v>
      </c>
      <c r="P420" t="s">
        <v>37</v>
      </c>
      <c r="Q420" t="s">
        <v>38</v>
      </c>
      <c r="R420">
        <v>25</v>
      </c>
      <c r="S420">
        <v>15</v>
      </c>
      <c r="T420">
        <v>900</v>
      </c>
      <c r="U420" t="s">
        <v>71</v>
      </c>
      <c r="V420" t="s">
        <v>70</v>
      </c>
      <c r="W420">
        <v>4</v>
      </c>
      <c r="X420" t="s">
        <v>71</v>
      </c>
      <c r="Y420" t="s">
        <v>120</v>
      </c>
      <c r="Z420" t="str">
        <f>_xlfn.XLOOKUP(Appointment_Transactions[[#This Row],[Doctor_ID]],Doctor_Master[Doctor_ID],Doctor_Master[Doctor_Name],,0)</f>
        <v>Dr. Siva Kumar</v>
      </c>
    </row>
    <row r="421" spans="1:26" x14ac:dyDescent="0.3">
      <c r="A421" t="s">
        <v>844</v>
      </c>
      <c r="B421" s="1">
        <v>45832</v>
      </c>
      <c r="C421" s="2">
        <v>0.625</v>
      </c>
      <c r="D421" t="s">
        <v>81</v>
      </c>
      <c r="E421" t="s">
        <v>42</v>
      </c>
      <c r="F421" t="s">
        <v>82</v>
      </c>
      <c r="G421" t="s">
        <v>44</v>
      </c>
      <c r="H421" t="s">
        <v>45</v>
      </c>
      <c r="I421" t="s">
        <v>845</v>
      </c>
      <c r="J421" t="s">
        <v>86</v>
      </c>
      <c r="K421" t="s">
        <v>48</v>
      </c>
      <c r="L421">
        <v>30</v>
      </c>
      <c r="M421" t="s">
        <v>77</v>
      </c>
      <c r="N421" t="s">
        <v>127</v>
      </c>
      <c r="O421" t="s">
        <v>128</v>
      </c>
      <c r="P421" t="s">
        <v>52</v>
      </c>
      <c r="Q421" t="s">
        <v>38</v>
      </c>
      <c r="R421">
        <v>30</v>
      </c>
      <c r="S421">
        <v>30</v>
      </c>
      <c r="T421">
        <v>1300</v>
      </c>
      <c r="U421" t="s">
        <v>39</v>
      </c>
      <c r="V421" t="s">
        <v>70</v>
      </c>
      <c r="W421">
        <v>4</v>
      </c>
      <c r="X421" t="s">
        <v>39</v>
      </c>
      <c r="Y421" t="s">
        <v>77</v>
      </c>
      <c r="Z421" t="str">
        <f>_xlfn.XLOOKUP(Appointment_Transactions[[#This Row],[Doctor_ID]],Doctor_Master[Doctor_ID],Doctor_Master[Doctor_Name],,0)</f>
        <v>Dr. Vinoth K</v>
      </c>
    </row>
    <row r="422" spans="1:26" x14ac:dyDescent="0.3">
      <c r="A422" t="s">
        <v>846</v>
      </c>
      <c r="B422" s="1">
        <v>45670</v>
      </c>
      <c r="C422" s="2">
        <v>0.69791666666666663</v>
      </c>
      <c r="D422" t="s">
        <v>109</v>
      </c>
      <c r="E422" t="s">
        <v>27</v>
      </c>
      <c r="F422" t="s">
        <v>155</v>
      </c>
      <c r="G422" t="s">
        <v>44</v>
      </c>
      <c r="H422" t="s">
        <v>45</v>
      </c>
      <c r="I422" t="s">
        <v>847</v>
      </c>
      <c r="J422" t="s">
        <v>32</v>
      </c>
      <c r="K422" t="s">
        <v>48</v>
      </c>
      <c r="L422">
        <v>2</v>
      </c>
      <c r="M422" t="s">
        <v>183</v>
      </c>
      <c r="N422" t="s">
        <v>184</v>
      </c>
      <c r="O422" t="s">
        <v>185</v>
      </c>
      <c r="P422" t="s">
        <v>37</v>
      </c>
      <c r="Q422" t="s">
        <v>38</v>
      </c>
      <c r="R422">
        <v>24</v>
      </c>
      <c r="S422">
        <v>15</v>
      </c>
      <c r="T422">
        <v>650</v>
      </c>
      <c r="U422" t="s">
        <v>71</v>
      </c>
      <c r="V422" t="s">
        <v>20</v>
      </c>
      <c r="W422">
        <v>4</v>
      </c>
      <c r="X422" t="s">
        <v>39</v>
      </c>
      <c r="Y422" t="s">
        <v>183</v>
      </c>
      <c r="Z422" t="str">
        <f>_xlfn.XLOOKUP(Appointment_Transactions[[#This Row],[Doctor_ID]],Doctor_Master[Doctor_ID],Doctor_Master[Doctor_Name],,0)</f>
        <v>Dr. Lakshmi K</v>
      </c>
    </row>
    <row r="423" spans="1:26" x14ac:dyDescent="0.3">
      <c r="A423" t="s">
        <v>848</v>
      </c>
      <c r="B423" s="1">
        <v>45750</v>
      </c>
      <c r="C423" s="2">
        <v>0.79166666666666663</v>
      </c>
      <c r="D423" t="s">
        <v>41</v>
      </c>
      <c r="E423" t="s">
        <v>42</v>
      </c>
      <c r="F423" t="s">
        <v>102</v>
      </c>
      <c r="G423" t="s">
        <v>103</v>
      </c>
      <c r="H423" t="s">
        <v>104</v>
      </c>
      <c r="I423" t="s">
        <v>849</v>
      </c>
      <c r="J423" t="s">
        <v>32</v>
      </c>
      <c r="K423" t="s">
        <v>48</v>
      </c>
      <c r="L423">
        <v>10</v>
      </c>
      <c r="M423" t="s">
        <v>120</v>
      </c>
      <c r="N423" t="s">
        <v>175</v>
      </c>
      <c r="O423" t="s">
        <v>176</v>
      </c>
      <c r="P423" t="s">
        <v>37</v>
      </c>
      <c r="Q423" t="s">
        <v>38</v>
      </c>
      <c r="R423">
        <v>15</v>
      </c>
      <c r="S423">
        <v>15</v>
      </c>
      <c r="T423">
        <v>900</v>
      </c>
      <c r="U423" t="s">
        <v>39</v>
      </c>
      <c r="V423" t="s">
        <v>134</v>
      </c>
      <c r="W423">
        <v>4</v>
      </c>
      <c r="X423" t="s">
        <v>39</v>
      </c>
      <c r="Y423" t="s">
        <v>120</v>
      </c>
      <c r="Z423" t="str">
        <f>_xlfn.XLOOKUP(Appointment_Transactions[[#This Row],[Doctor_ID]],Doctor_Master[Doctor_ID],Doctor_Master[Doctor_Name],,0)</f>
        <v>Dr. Suresh B</v>
      </c>
    </row>
    <row r="424" spans="1:26" x14ac:dyDescent="0.3">
      <c r="A424" t="s">
        <v>850</v>
      </c>
      <c r="B424" s="1">
        <v>45717</v>
      </c>
      <c r="C424" s="2">
        <v>0.79166666666666663</v>
      </c>
      <c r="D424" t="s">
        <v>73</v>
      </c>
      <c r="E424" t="s">
        <v>27</v>
      </c>
      <c r="F424" t="s">
        <v>110</v>
      </c>
      <c r="G424" t="s">
        <v>103</v>
      </c>
      <c r="H424" t="s">
        <v>104</v>
      </c>
      <c r="I424" t="s">
        <v>405</v>
      </c>
      <c r="J424" t="s">
        <v>112</v>
      </c>
      <c r="K424" t="s">
        <v>48</v>
      </c>
      <c r="L424">
        <v>70</v>
      </c>
      <c r="M424" t="s">
        <v>851</v>
      </c>
      <c r="N424" t="s">
        <v>127</v>
      </c>
      <c r="O424" t="s">
        <v>128</v>
      </c>
      <c r="P424" t="s">
        <v>123</v>
      </c>
      <c r="Q424" t="s">
        <v>38</v>
      </c>
      <c r="R424">
        <v>37</v>
      </c>
      <c r="S424">
        <v>30</v>
      </c>
      <c r="T424">
        <v>1300</v>
      </c>
      <c r="U424" t="s">
        <v>71</v>
      </c>
      <c r="V424" t="s">
        <v>134</v>
      </c>
      <c r="W424">
        <v>4</v>
      </c>
      <c r="X424" t="s">
        <v>71</v>
      </c>
      <c r="Y424" t="s">
        <v>77</v>
      </c>
      <c r="Z424" t="str">
        <f>_xlfn.XLOOKUP(Appointment_Transactions[[#This Row],[Doctor_ID]],Doctor_Master[Doctor_ID],Doctor_Master[Doctor_Name],,0)</f>
        <v>Dr. Vinoth K</v>
      </c>
    </row>
    <row r="425" spans="1:26" x14ac:dyDescent="0.3">
      <c r="A425" t="s">
        <v>852</v>
      </c>
      <c r="B425" s="1">
        <v>45703</v>
      </c>
      <c r="C425" s="2">
        <v>0.59375</v>
      </c>
      <c r="D425" t="s">
        <v>26</v>
      </c>
      <c r="E425" t="s">
        <v>27</v>
      </c>
      <c r="F425" t="s">
        <v>110</v>
      </c>
      <c r="G425" t="s">
        <v>83</v>
      </c>
      <c r="H425" t="s">
        <v>84</v>
      </c>
      <c r="I425" t="s">
        <v>559</v>
      </c>
      <c r="J425" t="s">
        <v>138</v>
      </c>
      <c r="K425" t="s">
        <v>48</v>
      </c>
      <c r="L425">
        <v>66</v>
      </c>
      <c r="M425" t="s">
        <v>34</v>
      </c>
      <c r="N425" t="s">
        <v>270</v>
      </c>
      <c r="O425" t="s">
        <v>271</v>
      </c>
      <c r="P425" t="s">
        <v>37</v>
      </c>
      <c r="Q425" t="s">
        <v>203</v>
      </c>
      <c r="R425">
        <v>18</v>
      </c>
      <c r="S425">
        <v>15</v>
      </c>
      <c r="T425">
        <v>700</v>
      </c>
      <c r="U425" t="s">
        <v>39</v>
      </c>
      <c r="V425" t="s">
        <v>134</v>
      </c>
      <c r="X425" t="s">
        <v>71</v>
      </c>
      <c r="Y425" t="s">
        <v>34</v>
      </c>
      <c r="Z425" t="str">
        <f>_xlfn.XLOOKUP(Appointment_Transactions[[#This Row],[Doctor_ID]],Doctor_Master[Doctor_ID],Doctor_Master[Doctor_Name],,0)</f>
        <v>Dr. Manoj T</v>
      </c>
    </row>
    <row r="426" spans="1:26" x14ac:dyDescent="0.3">
      <c r="A426" t="s">
        <v>853</v>
      </c>
      <c r="B426" s="1">
        <v>45835</v>
      </c>
      <c r="C426" s="2">
        <v>0.64583333333333337</v>
      </c>
      <c r="D426" t="s">
        <v>81</v>
      </c>
      <c r="E426" t="s">
        <v>42</v>
      </c>
      <c r="F426" t="s">
        <v>28</v>
      </c>
      <c r="G426" t="s">
        <v>55</v>
      </c>
      <c r="H426" t="s">
        <v>56</v>
      </c>
      <c r="I426" t="s">
        <v>854</v>
      </c>
      <c r="J426" t="s">
        <v>86</v>
      </c>
      <c r="K426" t="s">
        <v>33</v>
      </c>
      <c r="L426">
        <v>84</v>
      </c>
      <c r="M426" t="s">
        <v>92</v>
      </c>
      <c r="N426" t="s">
        <v>215</v>
      </c>
      <c r="O426" t="s">
        <v>216</v>
      </c>
      <c r="P426" t="s">
        <v>37</v>
      </c>
      <c r="Q426" t="s">
        <v>38</v>
      </c>
      <c r="R426">
        <v>36</v>
      </c>
      <c r="S426">
        <v>25</v>
      </c>
      <c r="T426">
        <v>1200</v>
      </c>
      <c r="U426" t="s">
        <v>71</v>
      </c>
      <c r="V426" t="s">
        <v>134</v>
      </c>
      <c r="W426">
        <v>3</v>
      </c>
      <c r="X426" t="s">
        <v>71</v>
      </c>
      <c r="Y426" t="s">
        <v>92</v>
      </c>
      <c r="Z426" t="str">
        <f>_xlfn.XLOOKUP(Appointment_Transactions[[#This Row],[Doctor_ID]],Doctor_Master[Doctor_ID],Doctor_Master[Doctor_Name],,0)</f>
        <v>Dr. Vignesh M</v>
      </c>
    </row>
    <row r="427" spans="1:26" x14ac:dyDescent="0.3">
      <c r="A427" t="s">
        <v>855</v>
      </c>
      <c r="B427" s="1">
        <v>45837</v>
      </c>
      <c r="C427" s="2">
        <v>0.79166666666666663</v>
      </c>
      <c r="D427" t="s">
        <v>81</v>
      </c>
      <c r="E427" t="s">
        <v>42</v>
      </c>
      <c r="F427" t="s">
        <v>54</v>
      </c>
      <c r="G427" t="s">
        <v>63</v>
      </c>
      <c r="H427" t="s">
        <v>64</v>
      </c>
      <c r="I427" t="s">
        <v>856</v>
      </c>
      <c r="J427" t="s">
        <v>112</v>
      </c>
      <c r="K427" t="s">
        <v>33</v>
      </c>
      <c r="L427">
        <v>31</v>
      </c>
      <c r="M427" t="s">
        <v>34</v>
      </c>
      <c r="N427" t="s">
        <v>148</v>
      </c>
      <c r="O427" t="s">
        <v>149</v>
      </c>
      <c r="P427" t="s">
        <v>123</v>
      </c>
      <c r="Q427" t="s">
        <v>38</v>
      </c>
      <c r="R427">
        <v>35</v>
      </c>
      <c r="S427">
        <v>15</v>
      </c>
      <c r="T427">
        <v>700</v>
      </c>
      <c r="U427" t="s">
        <v>71</v>
      </c>
      <c r="V427" t="s">
        <v>134</v>
      </c>
      <c r="W427">
        <v>5</v>
      </c>
      <c r="X427" t="s">
        <v>71</v>
      </c>
      <c r="Y427" t="s">
        <v>34</v>
      </c>
      <c r="Z427" t="str">
        <f>_xlfn.XLOOKUP(Appointment_Transactions[[#This Row],[Doctor_ID]],Doctor_Master[Doctor_ID],Doctor_Master[Doctor_Name],,0)</f>
        <v>Dr. Sanjay P</v>
      </c>
    </row>
    <row r="428" spans="1:26" x14ac:dyDescent="0.3">
      <c r="A428" t="s">
        <v>857</v>
      </c>
      <c r="B428" s="1">
        <v>45727</v>
      </c>
      <c r="C428" s="2">
        <v>0.71875</v>
      </c>
      <c r="D428" t="s">
        <v>73</v>
      </c>
      <c r="E428" t="s">
        <v>27</v>
      </c>
      <c r="F428" t="s">
        <v>82</v>
      </c>
      <c r="G428" t="s">
        <v>63</v>
      </c>
      <c r="H428" t="s">
        <v>64</v>
      </c>
      <c r="I428" t="s">
        <v>564</v>
      </c>
      <c r="J428" t="s">
        <v>112</v>
      </c>
      <c r="K428" t="s">
        <v>33</v>
      </c>
      <c r="L428">
        <v>68</v>
      </c>
      <c r="M428" t="s">
        <v>131</v>
      </c>
      <c r="N428" t="s">
        <v>283</v>
      </c>
      <c r="O428" t="s">
        <v>284</v>
      </c>
      <c r="P428" t="s">
        <v>37</v>
      </c>
      <c r="Q428" t="s">
        <v>38</v>
      </c>
      <c r="R428">
        <v>17</v>
      </c>
      <c r="S428">
        <v>15</v>
      </c>
      <c r="T428">
        <v>600</v>
      </c>
      <c r="U428" t="s">
        <v>71</v>
      </c>
      <c r="V428" t="s">
        <v>20</v>
      </c>
      <c r="W428">
        <v>4</v>
      </c>
      <c r="X428" t="s">
        <v>71</v>
      </c>
      <c r="Y428" t="s">
        <v>131</v>
      </c>
      <c r="Z428" t="str">
        <f>_xlfn.XLOOKUP(Appointment_Transactions[[#This Row],[Doctor_ID]],Doctor_Master[Doctor_ID],Doctor_Master[Doctor_Name],,0)</f>
        <v>Dr. Saranya S</v>
      </c>
    </row>
    <row r="429" spans="1:26" x14ac:dyDescent="0.3">
      <c r="A429" t="s">
        <v>858</v>
      </c>
      <c r="B429" s="1">
        <v>45675</v>
      </c>
      <c r="C429" s="2">
        <v>0.48958333333333331</v>
      </c>
      <c r="D429" t="s">
        <v>109</v>
      </c>
      <c r="E429" t="s">
        <v>27</v>
      </c>
      <c r="F429" t="s">
        <v>110</v>
      </c>
      <c r="G429" t="s">
        <v>83</v>
      </c>
      <c r="H429" t="s">
        <v>84</v>
      </c>
      <c r="I429" t="s">
        <v>192</v>
      </c>
      <c r="J429" t="s">
        <v>138</v>
      </c>
      <c r="K429" t="s">
        <v>48</v>
      </c>
      <c r="L429">
        <v>81</v>
      </c>
      <c r="M429" t="s">
        <v>77</v>
      </c>
      <c r="N429" t="s">
        <v>127</v>
      </c>
      <c r="O429" t="s">
        <v>128</v>
      </c>
      <c r="P429" t="s">
        <v>123</v>
      </c>
      <c r="Q429" t="s">
        <v>38</v>
      </c>
      <c r="R429">
        <v>19</v>
      </c>
      <c r="S429">
        <v>30</v>
      </c>
      <c r="T429">
        <v>1300</v>
      </c>
      <c r="U429" t="s">
        <v>39</v>
      </c>
      <c r="V429" t="s">
        <v>134</v>
      </c>
      <c r="W429">
        <v>4</v>
      </c>
      <c r="X429" t="s">
        <v>71</v>
      </c>
      <c r="Y429" t="s">
        <v>77</v>
      </c>
      <c r="Z429" t="str">
        <f>_xlfn.XLOOKUP(Appointment_Transactions[[#This Row],[Doctor_ID]],Doctor_Master[Doctor_ID],Doctor_Master[Doctor_Name],,0)</f>
        <v>Dr. Vinoth K</v>
      </c>
    </row>
    <row r="430" spans="1:26" x14ac:dyDescent="0.3">
      <c r="A430" t="s">
        <v>859</v>
      </c>
      <c r="B430" s="1">
        <v>45671</v>
      </c>
      <c r="C430" s="2">
        <v>0.78125</v>
      </c>
      <c r="D430" t="s">
        <v>109</v>
      </c>
      <c r="E430" t="s">
        <v>27</v>
      </c>
      <c r="F430" t="s">
        <v>82</v>
      </c>
      <c r="G430" t="s">
        <v>117</v>
      </c>
      <c r="H430" t="s">
        <v>118</v>
      </c>
      <c r="I430" t="s">
        <v>517</v>
      </c>
      <c r="J430" t="s">
        <v>143</v>
      </c>
      <c r="K430" t="s">
        <v>33</v>
      </c>
      <c r="L430">
        <v>77</v>
      </c>
      <c r="M430" t="s">
        <v>183</v>
      </c>
      <c r="N430" t="s">
        <v>184</v>
      </c>
      <c r="O430" t="s">
        <v>185</v>
      </c>
      <c r="P430" t="s">
        <v>37</v>
      </c>
      <c r="Q430" t="s">
        <v>89</v>
      </c>
      <c r="R430">
        <v>33</v>
      </c>
      <c r="S430">
        <v>15</v>
      </c>
      <c r="T430">
        <v>650</v>
      </c>
      <c r="U430" t="s">
        <v>39</v>
      </c>
      <c r="V430" t="s">
        <v>134</v>
      </c>
      <c r="X430" t="s">
        <v>39</v>
      </c>
      <c r="Y430" t="s">
        <v>183</v>
      </c>
      <c r="Z430" t="str">
        <f>_xlfn.XLOOKUP(Appointment_Transactions[[#This Row],[Doctor_ID]],Doctor_Master[Doctor_ID],Doctor_Master[Doctor_Name],,0)</f>
        <v>Dr. Lakshmi K</v>
      </c>
    </row>
    <row r="431" spans="1:26" x14ac:dyDescent="0.3">
      <c r="A431" t="s">
        <v>860</v>
      </c>
      <c r="B431" s="1">
        <v>45700</v>
      </c>
      <c r="C431" s="2">
        <v>0.40625</v>
      </c>
      <c r="D431" t="s">
        <v>26</v>
      </c>
      <c r="E431" t="s">
        <v>27</v>
      </c>
      <c r="F431" t="s">
        <v>43</v>
      </c>
      <c r="G431" t="s">
        <v>74</v>
      </c>
      <c r="H431" t="s">
        <v>75</v>
      </c>
      <c r="I431" t="s">
        <v>799</v>
      </c>
      <c r="J431" t="s">
        <v>86</v>
      </c>
      <c r="K431" t="s">
        <v>33</v>
      </c>
      <c r="L431">
        <v>53</v>
      </c>
      <c r="M431" t="s">
        <v>113</v>
      </c>
      <c r="N431" t="s">
        <v>114</v>
      </c>
      <c r="O431" t="s">
        <v>115</v>
      </c>
      <c r="P431" t="s">
        <v>52</v>
      </c>
      <c r="Q431" t="s">
        <v>38</v>
      </c>
      <c r="R431">
        <v>42</v>
      </c>
      <c r="S431">
        <v>15</v>
      </c>
      <c r="T431">
        <v>700</v>
      </c>
      <c r="U431" t="s">
        <v>71</v>
      </c>
      <c r="V431" t="s">
        <v>20</v>
      </c>
      <c r="W431">
        <v>4</v>
      </c>
      <c r="X431" t="s">
        <v>39</v>
      </c>
      <c r="Y431" t="s">
        <v>113</v>
      </c>
      <c r="Z431" t="str">
        <f>_xlfn.XLOOKUP(Appointment_Transactions[[#This Row],[Doctor_ID]],Doctor_Master[Doctor_ID],Doctor_Master[Doctor_Name],,0)</f>
        <v>Dr. Divya R</v>
      </c>
    </row>
    <row r="432" spans="1:26" x14ac:dyDescent="0.3">
      <c r="A432" t="s">
        <v>861</v>
      </c>
      <c r="B432" s="1">
        <v>45768</v>
      </c>
      <c r="C432" s="2">
        <v>0.61458333333333337</v>
      </c>
      <c r="D432" t="s">
        <v>41</v>
      </c>
      <c r="E432" t="s">
        <v>42</v>
      </c>
      <c r="F432" t="s">
        <v>155</v>
      </c>
      <c r="G432" t="s">
        <v>63</v>
      </c>
      <c r="H432" t="s">
        <v>64</v>
      </c>
      <c r="I432" t="s">
        <v>600</v>
      </c>
      <c r="J432" t="s">
        <v>32</v>
      </c>
      <c r="K432" t="s">
        <v>48</v>
      </c>
      <c r="L432">
        <v>23</v>
      </c>
      <c r="M432" t="s">
        <v>67</v>
      </c>
      <c r="N432" t="s">
        <v>208</v>
      </c>
      <c r="O432" t="s">
        <v>209</v>
      </c>
      <c r="P432" t="s">
        <v>52</v>
      </c>
      <c r="Q432" t="s">
        <v>38</v>
      </c>
      <c r="R432">
        <v>35</v>
      </c>
      <c r="S432">
        <v>15</v>
      </c>
      <c r="T432">
        <v>800</v>
      </c>
      <c r="U432" t="s">
        <v>71</v>
      </c>
      <c r="V432" t="s">
        <v>134</v>
      </c>
      <c r="X432" t="s">
        <v>71</v>
      </c>
      <c r="Y432" t="s">
        <v>67</v>
      </c>
      <c r="Z432" t="str">
        <f>_xlfn.XLOOKUP(Appointment_Transactions[[#This Row],[Doctor_ID]],Doctor_Master[Doctor_ID],Doctor_Master[Doctor_Name],,0)</f>
        <v>Dr. Balaji V</v>
      </c>
    </row>
    <row r="433" spans="1:26" x14ac:dyDescent="0.3">
      <c r="A433" t="s">
        <v>862</v>
      </c>
      <c r="B433" s="1">
        <v>45807</v>
      </c>
      <c r="C433" s="2">
        <v>0.54166666666666663</v>
      </c>
      <c r="D433" t="s">
        <v>136</v>
      </c>
      <c r="E433" t="s">
        <v>42</v>
      </c>
      <c r="F433" t="s">
        <v>28</v>
      </c>
      <c r="G433" t="s">
        <v>29</v>
      </c>
      <c r="H433" t="s">
        <v>30</v>
      </c>
      <c r="I433" t="s">
        <v>230</v>
      </c>
      <c r="J433" t="s">
        <v>32</v>
      </c>
      <c r="K433" t="s">
        <v>33</v>
      </c>
      <c r="L433">
        <v>49</v>
      </c>
      <c r="M433" t="s">
        <v>77</v>
      </c>
      <c r="N433" t="s">
        <v>127</v>
      </c>
      <c r="O433" t="s">
        <v>128</v>
      </c>
      <c r="P433" t="s">
        <v>123</v>
      </c>
      <c r="Q433" t="s">
        <v>89</v>
      </c>
      <c r="R433">
        <v>20</v>
      </c>
      <c r="S433">
        <v>30</v>
      </c>
      <c r="T433">
        <v>1300</v>
      </c>
      <c r="U433" t="s">
        <v>71</v>
      </c>
      <c r="V433" t="s">
        <v>134</v>
      </c>
      <c r="X433" t="s">
        <v>71</v>
      </c>
      <c r="Y433" t="s">
        <v>77</v>
      </c>
      <c r="Z433" t="str">
        <f>_xlfn.XLOOKUP(Appointment_Transactions[[#This Row],[Doctor_ID]],Doctor_Master[Doctor_ID],Doctor_Master[Doctor_Name],,0)</f>
        <v>Dr. Vinoth K</v>
      </c>
    </row>
    <row r="434" spans="1:26" x14ac:dyDescent="0.3">
      <c r="A434" t="s">
        <v>863</v>
      </c>
      <c r="B434" s="1">
        <v>45692</v>
      </c>
      <c r="C434" s="2">
        <v>0.55208333333333337</v>
      </c>
      <c r="D434" t="s">
        <v>26</v>
      </c>
      <c r="E434" t="s">
        <v>27</v>
      </c>
      <c r="F434" t="s">
        <v>82</v>
      </c>
      <c r="G434" t="s">
        <v>83</v>
      </c>
      <c r="H434" t="s">
        <v>84</v>
      </c>
      <c r="I434" t="s">
        <v>725</v>
      </c>
      <c r="J434" t="s">
        <v>112</v>
      </c>
      <c r="K434" t="s">
        <v>33</v>
      </c>
      <c r="L434">
        <v>52</v>
      </c>
      <c r="M434" t="s">
        <v>77</v>
      </c>
      <c r="N434" t="s">
        <v>466</v>
      </c>
      <c r="O434" t="s">
        <v>467</v>
      </c>
      <c r="P434" t="s">
        <v>52</v>
      </c>
      <c r="Q434" t="s">
        <v>89</v>
      </c>
      <c r="R434">
        <v>11</v>
      </c>
      <c r="S434">
        <v>30</v>
      </c>
      <c r="T434">
        <v>1300</v>
      </c>
      <c r="U434" t="s">
        <v>39</v>
      </c>
      <c r="V434" t="s">
        <v>134</v>
      </c>
      <c r="X434" t="s">
        <v>39</v>
      </c>
      <c r="Y434" t="s">
        <v>77</v>
      </c>
      <c r="Z434" t="str">
        <f>_xlfn.XLOOKUP(Appointment_Transactions[[#This Row],[Doctor_ID]],Doctor_Master[Doctor_ID],Doctor_Master[Doctor_Name],,0)</f>
        <v>Dr. Hari Prasad</v>
      </c>
    </row>
    <row r="435" spans="1:26" x14ac:dyDescent="0.3">
      <c r="A435" t="s">
        <v>864</v>
      </c>
      <c r="B435" s="1">
        <v>45666</v>
      </c>
      <c r="C435" s="2">
        <v>0.4375</v>
      </c>
      <c r="D435" t="s">
        <v>109</v>
      </c>
      <c r="E435" t="s">
        <v>27</v>
      </c>
      <c r="F435" t="s">
        <v>102</v>
      </c>
      <c r="G435" t="s">
        <v>29</v>
      </c>
      <c r="H435" t="s">
        <v>30</v>
      </c>
      <c r="I435" t="s">
        <v>690</v>
      </c>
      <c r="J435" t="s">
        <v>86</v>
      </c>
      <c r="K435" t="s">
        <v>48</v>
      </c>
      <c r="L435">
        <v>6</v>
      </c>
      <c r="M435" t="s">
        <v>59</v>
      </c>
      <c r="N435" t="s">
        <v>98</v>
      </c>
      <c r="O435" t="s">
        <v>99</v>
      </c>
      <c r="P435" t="s">
        <v>37</v>
      </c>
      <c r="Q435" t="s">
        <v>203</v>
      </c>
      <c r="R435">
        <v>34</v>
      </c>
      <c r="S435">
        <v>15</v>
      </c>
      <c r="T435">
        <v>500</v>
      </c>
      <c r="U435" t="s">
        <v>39</v>
      </c>
      <c r="V435" t="s">
        <v>134</v>
      </c>
      <c r="X435" t="s">
        <v>39</v>
      </c>
      <c r="Y435" t="s">
        <v>59</v>
      </c>
      <c r="Z435" t="str">
        <f>_xlfn.XLOOKUP(Appointment_Transactions[[#This Row],[Doctor_ID]],Doctor_Master[Doctor_ID],Doctor_Master[Doctor_Name],,0)</f>
        <v>Dr. Vivek S</v>
      </c>
    </row>
    <row r="436" spans="1:26" x14ac:dyDescent="0.3">
      <c r="A436" t="s">
        <v>865</v>
      </c>
      <c r="B436" s="1">
        <v>45765</v>
      </c>
      <c r="C436" s="2">
        <v>0.69791666666666663</v>
      </c>
      <c r="D436" t="s">
        <v>41</v>
      </c>
      <c r="E436" t="s">
        <v>42</v>
      </c>
      <c r="F436" t="s">
        <v>28</v>
      </c>
      <c r="G436" t="s">
        <v>83</v>
      </c>
      <c r="H436" t="s">
        <v>84</v>
      </c>
      <c r="I436" t="s">
        <v>866</v>
      </c>
      <c r="J436" t="s">
        <v>58</v>
      </c>
      <c r="K436" t="s">
        <v>48</v>
      </c>
      <c r="L436">
        <v>48</v>
      </c>
      <c r="M436" t="s">
        <v>851</v>
      </c>
      <c r="N436" t="s">
        <v>127</v>
      </c>
      <c r="O436" t="s">
        <v>128</v>
      </c>
      <c r="P436" t="s">
        <v>123</v>
      </c>
      <c r="Q436" t="s">
        <v>38</v>
      </c>
      <c r="R436">
        <v>30</v>
      </c>
      <c r="S436">
        <v>30</v>
      </c>
      <c r="T436">
        <v>1300</v>
      </c>
      <c r="U436" t="s">
        <v>39</v>
      </c>
      <c r="V436" t="s">
        <v>70</v>
      </c>
      <c r="X436" t="s">
        <v>39</v>
      </c>
      <c r="Y436" t="s">
        <v>77</v>
      </c>
      <c r="Z436" t="str">
        <f>_xlfn.XLOOKUP(Appointment_Transactions[[#This Row],[Doctor_ID]],Doctor_Master[Doctor_ID],Doctor_Master[Doctor_Name],,0)</f>
        <v>Dr. Vinoth K</v>
      </c>
    </row>
    <row r="437" spans="1:26" x14ac:dyDescent="0.3">
      <c r="A437" t="s">
        <v>867</v>
      </c>
      <c r="B437" s="1">
        <v>45745</v>
      </c>
      <c r="C437" s="2">
        <v>0.48958333333333331</v>
      </c>
      <c r="D437" t="s">
        <v>73</v>
      </c>
      <c r="E437" t="s">
        <v>27</v>
      </c>
      <c r="F437" t="s">
        <v>110</v>
      </c>
      <c r="G437" t="s">
        <v>83</v>
      </c>
      <c r="H437" t="s">
        <v>84</v>
      </c>
      <c r="I437" t="s">
        <v>868</v>
      </c>
      <c r="J437" t="s">
        <v>66</v>
      </c>
      <c r="K437" t="s">
        <v>33</v>
      </c>
      <c r="L437">
        <v>15</v>
      </c>
      <c r="M437" t="s">
        <v>120</v>
      </c>
      <c r="N437" t="s">
        <v>179</v>
      </c>
      <c r="O437" t="s">
        <v>180</v>
      </c>
      <c r="P437" t="s">
        <v>123</v>
      </c>
      <c r="Q437" t="s">
        <v>89</v>
      </c>
      <c r="R437">
        <v>44</v>
      </c>
      <c r="S437">
        <v>15</v>
      </c>
      <c r="T437">
        <v>900</v>
      </c>
      <c r="U437" t="s">
        <v>71</v>
      </c>
      <c r="V437" t="s">
        <v>134</v>
      </c>
      <c r="X437" t="s">
        <v>71</v>
      </c>
      <c r="Y437" t="s">
        <v>120</v>
      </c>
      <c r="Z437" t="str">
        <f>_xlfn.XLOOKUP(Appointment_Transactions[[#This Row],[Doctor_ID]],Doctor_Master[Doctor_ID],Doctor_Master[Doctor_Name],,0)</f>
        <v>Dr. Swetha M</v>
      </c>
    </row>
    <row r="438" spans="1:26" x14ac:dyDescent="0.3">
      <c r="A438" t="s">
        <v>869</v>
      </c>
      <c r="B438" s="1">
        <v>45815</v>
      </c>
      <c r="C438" s="2">
        <v>0.85416666666666663</v>
      </c>
      <c r="D438" t="s">
        <v>81</v>
      </c>
      <c r="E438" t="s">
        <v>42</v>
      </c>
      <c r="F438" t="s">
        <v>110</v>
      </c>
      <c r="G438" t="s">
        <v>74</v>
      </c>
      <c r="H438" t="s">
        <v>75</v>
      </c>
      <c r="I438" t="s">
        <v>238</v>
      </c>
      <c r="J438" t="s">
        <v>47</v>
      </c>
      <c r="K438" t="s">
        <v>48</v>
      </c>
      <c r="L438">
        <v>15</v>
      </c>
      <c r="M438" t="s">
        <v>113</v>
      </c>
      <c r="N438" t="s">
        <v>227</v>
      </c>
      <c r="O438" t="s">
        <v>228</v>
      </c>
      <c r="P438" t="s">
        <v>123</v>
      </c>
      <c r="Q438" t="s">
        <v>38</v>
      </c>
      <c r="R438">
        <v>40</v>
      </c>
      <c r="S438">
        <v>15</v>
      </c>
      <c r="T438">
        <v>700</v>
      </c>
      <c r="U438" t="s">
        <v>71</v>
      </c>
      <c r="V438" t="s">
        <v>134</v>
      </c>
      <c r="W438">
        <v>4</v>
      </c>
      <c r="X438" t="s">
        <v>39</v>
      </c>
      <c r="Y438" t="s">
        <v>113</v>
      </c>
      <c r="Z438" t="str">
        <f>_xlfn.XLOOKUP(Appointment_Transactions[[#This Row],[Doctor_ID]],Doctor_Master[Doctor_ID],Doctor_Master[Doctor_Name],,0)</f>
        <v>Dr. Deepa J</v>
      </c>
    </row>
    <row r="439" spans="1:26" x14ac:dyDescent="0.3">
      <c r="A439" t="s">
        <v>870</v>
      </c>
      <c r="B439" s="1">
        <v>45692</v>
      </c>
      <c r="C439" s="2">
        <v>0.67708333333333337</v>
      </c>
      <c r="D439" t="s">
        <v>26</v>
      </c>
      <c r="E439" t="s">
        <v>27</v>
      </c>
      <c r="F439" t="s">
        <v>82</v>
      </c>
      <c r="G439" t="s">
        <v>63</v>
      </c>
      <c r="H439" t="s">
        <v>64</v>
      </c>
      <c r="I439" t="s">
        <v>298</v>
      </c>
      <c r="J439" t="s">
        <v>66</v>
      </c>
      <c r="K439" t="s">
        <v>48</v>
      </c>
      <c r="L439">
        <v>6</v>
      </c>
      <c r="M439" t="s">
        <v>120</v>
      </c>
      <c r="N439" t="s">
        <v>179</v>
      </c>
      <c r="O439" t="s">
        <v>180</v>
      </c>
      <c r="P439" t="s">
        <v>52</v>
      </c>
      <c r="Q439" t="s">
        <v>203</v>
      </c>
      <c r="R439">
        <v>8</v>
      </c>
      <c r="S439">
        <v>15</v>
      </c>
      <c r="T439">
        <v>900</v>
      </c>
      <c r="U439" t="s">
        <v>39</v>
      </c>
      <c r="V439" t="s">
        <v>134</v>
      </c>
      <c r="X439" t="s">
        <v>39</v>
      </c>
      <c r="Y439" t="s">
        <v>120</v>
      </c>
      <c r="Z439" t="str">
        <f>_xlfn.XLOOKUP(Appointment_Transactions[[#This Row],[Doctor_ID]],Doctor_Master[Doctor_ID],Doctor_Master[Doctor_Name],,0)</f>
        <v>Dr. Swetha M</v>
      </c>
    </row>
    <row r="440" spans="1:26" x14ac:dyDescent="0.3">
      <c r="A440" t="s">
        <v>871</v>
      </c>
      <c r="B440" s="1">
        <v>45777</v>
      </c>
      <c r="C440" s="2">
        <v>0.6875</v>
      </c>
      <c r="D440" t="s">
        <v>41</v>
      </c>
      <c r="E440" t="s">
        <v>42</v>
      </c>
      <c r="F440" t="s">
        <v>43</v>
      </c>
      <c r="G440" t="s">
        <v>63</v>
      </c>
      <c r="H440" t="s">
        <v>64</v>
      </c>
      <c r="I440" t="s">
        <v>872</v>
      </c>
      <c r="J440" t="s">
        <v>58</v>
      </c>
      <c r="K440" t="s">
        <v>48</v>
      </c>
      <c r="L440">
        <v>2</v>
      </c>
      <c r="M440" t="s">
        <v>49</v>
      </c>
      <c r="N440" t="s">
        <v>87</v>
      </c>
      <c r="O440" t="s">
        <v>88</v>
      </c>
      <c r="P440" t="s">
        <v>123</v>
      </c>
      <c r="Q440" t="s">
        <v>38</v>
      </c>
      <c r="R440">
        <v>14</v>
      </c>
      <c r="S440">
        <v>20</v>
      </c>
      <c r="T440">
        <v>1000</v>
      </c>
      <c r="U440" t="s">
        <v>39</v>
      </c>
      <c r="V440" t="s">
        <v>70</v>
      </c>
      <c r="W440">
        <v>3</v>
      </c>
      <c r="X440" t="s">
        <v>39</v>
      </c>
      <c r="Y440" t="s">
        <v>49</v>
      </c>
      <c r="Z440" t="str">
        <f>_xlfn.XLOOKUP(Appointment_Transactions[[#This Row],[Doctor_ID]],Doctor_Master[Doctor_ID],Doctor_Master[Doctor_Name],,0)</f>
        <v>Dr. Gayathri R</v>
      </c>
    </row>
    <row r="441" spans="1:26" x14ac:dyDescent="0.3">
      <c r="A441" t="s">
        <v>873</v>
      </c>
      <c r="B441" s="1">
        <v>45735</v>
      </c>
      <c r="C441" s="2">
        <v>0.80208333333333337</v>
      </c>
      <c r="D441" t="s">
        <v>73</v>
      </c>
      <c r="E441" t="s">
        <v>27</v>
      </c>
      <c r="F441" t="s">
        <v>43</v>
      </c>
      <c r="G441" t="s">
        <v>63</v>
      </c>
      <c r="H441" t="s">
        <v>64</v>
      </c>
      <c r="I441" t="s">
        <v>450</v>
      </c>
      <c r="J441" t="s">
        <v>86</v>
      </c>
      <c r="K441" t="s">
        <v>48</v>
      </c>
      <c r="L441">
        <v>59</v>
      </c>
      <c r="M441" t="s">
        <v>113</v>
      </c>
      <c r="N441" t="s">
        <v>227</v>
      </c>
      <c r="O441" t="s">
        <v>228</v>
      </c>
      <c r="P441" t="s">
        <v>52</v>
      </c>
      <c r="Q441" t="s">
        <v>38</v>
      </c>
      <c r="R441">
        <v>19</v>
      </c>
      <c r="S441">
        <v>15</v>
      </c>
      <c r="T441">
        <v>700</v>
      </c>
      <c r="U441" t="s">
        <v>71</v>
      </c>
      <c r="V441" t="s">
        <v>134</v>
      </c>
      <c r="X441" t="s">
        <v>71</v>
      </c>
      <c r="Y441" t="s">
        <v>113</v>
      </c>
      <c r="Z441" t="str">
        <f>_xlfn.XLOOKUP(Appointment_Transactions[[#This Row],[Doctor_ID]],Doctor_Master[Doctor_ID],Doctor_Master[Doctor_Name],,0)</f>
        <v>Dr. Deepa J</v>
      </c>
    </row>
    <row r="442" spans="1:26" x14ac:dyDescent="0.3">
      <c r="A442" t="s">
        <v>874</v>
      </c>
      <c r="B442" s="1">
        <v>45734</v>
      </c>
      <c r="C442" s="2">
        <v>0.86458333333333337</v>
      </c>
      <c r="D442" t="s">
        <v>73</v>
      </c>
      <c r="E442" t="s">
        <v>27</v>
      </c>
      <c r="F442" t="s">
        <v>82</v>
      </c>
      <c r="G442" t="s">
        <v>29</v>
      </c>
      <c r="H442" t="s">
        <v>30</v>
      </c>
      <c r="I442" t="s">
        <v>875</v>
      </c>
      <c r="J442" t="s">
        <v>138</v>
      </c>
      <c r="K442" t="s">
        <v>33</v>
      </c>
      <c r="L442">
        <v>8</v>
      </c>
      <c r="M442" t="s">
        <v>120</v>
      </c>
      <c r="N442" t="s">
        <v>193</v>
      </c>
      <c r="O442" t="s">
        <v>194</v>
      </c>
      <c r="P442" t="s">
        <v>52</v>
      </c>
      <c r="Q442" t="s">
        <v>203</v>
      </c>
      <c r="R442">
        <v>27</v>
      </c>
      <c r="S442">
        <v>15</v>
      </c>
      <c r="T442">
        <v>900</v>
      </c>
      <c r="U442" t="s">
        <v>39</v>
      </c>
      <c r="V442" t="s">
        <v>134</v>
      </c>
      <c r="X442" t="s">
        <v>71</v>
      </c>
      <c r="Y442" t="s">
        <v>120</v>
      </c>
      <c r="Z442" t="str">
        <f>_xlfn.XLOOKUP(Appointment_Transactions[[#This Row],[Doctor_ID]],Doctor_Master[Doctor_ID],Doctor_Master[Doctor_Name],,0)</f>
        <v>Dr. Mohan V</v>
      </c>
    </row>
    <row r="443" spans="1:26" x14ac:dyDescent="0.3">
      <c r="A443" t="s">
        <v>876</v>
      </c>
      <c r="B443" s="1">
        <v>45809</v>
      </c>
      <c r="C443" s="2">
        <v>0.39583333333333331</v>
      </c>
      <c r="D443" t="s">
        <v>81</v>
      </c>
      <c r="E443" t="s">
        <v>42</v>
      </c>
      <c r="F443" t="s">
        <v>54</v>
      </c>
      <c r="G443" t="s">
        <v>55</v>
      </c>
      <c r="H443" t="s">
        <v>56</v>
      </c>
      <c r="I443" t="s">
        <v>790</v>
      </c>
      <c r="J443" t="s">
        <v>112</v>
      </c>
      <c r="K443" t="s">
        <v>48</v>
      </c>
      <c r="L443">
        <v>1</v>
      </c>
      <c r="M443" t="s">
        <v>77</v>
      </c>
      <c r="N443" t="s">
        <v>78</v>
      </c>
      <c r="O443" t="s">
        <v>79</v>
      </c>
      <c r="P443" t="s">
        <v>123</v>
      </c>
      <c r="Q443" t="s">
        <v>38</v>
      </c>
      <c r="R443">
        <v>25</v>
      </c>
      <c r="S443">
        <v>30</v>
      </c>
      <c r="T443">
        <v>1300</v>
      </c>
      <c r="U443" t="s">
        <v>39</v>
      </c>
      <c r="V443" t="s">
        <v>134</v>
      </c>
      <c r="X443" t="s">
        <v>71</v>
      </c>
      <c r="Y443" t="s">
        <v>77</v>
      </c>
      <c r="Z443" t="str">
        <f>_xlfn.XLOOKUP(Appointment_Transactions[[#This Row],[Doctor_ID]],Doctor_Master[Doctor_ID],Doctor_Master[Doctor_Name],,0)</f>
        <v>Dr. Bharathi K</v>
      </c>
    </row>
    <row r="444" spans="1:26" x14ac:dyDescent="0.3">
      <c r="A444" t="s">
        <v>877</v>
      </c>
      <c r="B444" s="1">
        <v>45681</v>
      </c>
      <c r="C444" s="2">
        <v>0.69791666666666663</v>
      </c>
      <c r="D444" t="s">
        <v>109</v>
      </c>
      <c r="E444" t="s">
        <v>27</v>
      </c>
      <c r="F444" t="s">
        <v>28</v>
      </c>
      <c r="G444" t="s">
        <v>74</v>
      </c>
      <c r="H444" t="s">
        <v>75</v>
      </c>
      <c r="I444" t="s">
        <v>344</v>
      </c>
      <c r="J444" t="s">
        <v>97</v>
      </c>
      <c r="K444" t="s">
        <v>48</v>
      </c>
      <c r="L444">
        <v>22</v>
      </c>
      <c r="M444" t="s">
        <v>77</v>
      </c>
      <c r="N444" t="s">
        <v>127</v>
      </c>
      <c r="O444" t="s">
        <v>128</v>
      </c>
      <c r="P444" t="s">
        <v>52</v>
      </c>
      <c r="Q444" t="s">
        <v>38</v>
      </c>
      <c r="R444">
        <v>20</v>
      </c>
      <c r="S444">
        <v>30</v>
      </c>
      <c r="T444">
        <v>1300</v>
      </c>
      <c r="U444" t="s">
        <v>39</v>
      </c>
      <c r="V444" t="s">
        <v>134</v>
      </c>
      <c r="W444">
        <v>5</v>
      </c>
      <c r="X444" t="s">
        <v>71</v>
      </c>
      <c r="Y444" t="s">
        <v>77</v>
      </c>
      <c r="Z444" t="str">
        <f>_xlfn.XLOOKUP(Appointment_Transactions[[#This Row],[Doctor_ID]],Doctor_Master[Doctor_ID],Doctor_Master[Doctor_Name],,0)</f>
        <v>Dr. Vinoth K</v>
      </c>
    </row>
    <row r="445" spans="1:26" x14ac:dyDescent="0.3">
      <c r="A445" t="s">
        <v>878</v>
      </c>
      <c r="B445" s="1">
        <v>45753</v>
      </c>
      <c r="C445" s="2">
        <v>0.72916666666666663</v>
      </c>
      <c r="D445" t="s">
        <v>41</v>
      </c>
      <c r="E445" t="s">
        <v>42</v>
      </c>
      <c r="F445" t="s">
        <v>54</v>
      </c>
      <c r="G445" t="s">
        <v>55</v>
      </c>
      <c r="H445" t="s">
        <v>56</v>
      </c>
      <c r="I445" t="s">
        <v>486</v>
      </c>
      <c r="J445" t="s">
        <v>58</v>
      </c>
      <c r="K445" t="s">
        <v>48</v>
      </c>
      <c r="L445">
        <v>35</v>
      </c>
      <c r="M445" t="s">
        <v>77</v>
      </c>
      <c r="N445" t="s">
        <v>466</v>
      </c>
      <c r="O445" t="s">
        <v>467</v>
      </c>
      <c r="P445" t="s">
        <v>37</v>
      </c>
      <c r="Q445" t="s">
        <v>203</v>
      </c>
      <c r="R445">
        <v>11</v>
      </c>
      <c r="S445">
        <v>30</v>
      </c>
      <c r="T445">
        <v>1300</v>
      </c>
      <c r="U445" t="s">
        <v>71</v>
      </c>
      <c r="V445" t="s">
        <v>134</v>
      </c>
      <c r="X445" t="s">
        <v>71</v>
      </c>
      <c r="Y445" t="s">
        <v>77</v>
      </c>
      <c r="Z445" t="str">
        <f>_xlfn.XLOOKUP(Appointment_Transactions[[#This Row],[Doctor_ID]],Doctor_Master[Doctor_ID],Doctor_Master[Doctor_Name],,0)</f>
        <v>Dr. Hari Prasad</v>
      </c>
    </row>
    <row r="446" spans="1:26" x14ac:dyDescent="0.3">
      <c r="A446" t="s">
        <v>879</v>
      </c>
      <c r="B446" s="1">
        <v>45755</v>
      </c>
      <c r="C446" s="2">
        <v>0.47916666666666669</v>
      </c>
      <c r="D446" t="s">
        <v>41</v>
      </c>
      <c r="E446" t="s">
        <v>42</v>
      </c>
      <c r="F446" t="s">
        <v>82</v>
      </c>
      <c r="G446" t="s">
        <v>44</v>
      </c>
      <c r="H446" t="s">
        <v>45</v>
      </c>
      <c r="I446" t="s">
        <v>142</v>
      </c>
      <c r="J446" t="s">
        <v>97</v>
      </c>
      <c r="K446" t="s">
        <v>33</v>
      </c>
      <c r="L446">
        <v>58</v>
      </c>
      <c r="M446" t="s">
        <v>131</v>
      </c>
      <c r="N446" t="s">
        <v>283</v>
      </c>
      <c r="O446" t="s">
        <v>284</v>
      </c>
      <c r="P446" t="s">
        <v>52</v>
      </c>
      <c r="Q446" t="s">
        <v>203</v>
      </c>
      <c r="R446">
        <v>27</v>
      </c>
      <c r="S446">
        <v>15</v>
      </c>
      <c r="T446">
        <v>600</v>
      </c>
      <c r="U446" t="s">
        <v>39</v>
      </c>
      <c r="V446" t="s">
        <v>100</v>
      </c>
      <c r="X446" t="s">
        <v>39</v>
      </c>
      <c r="Y446" t="s">
        <v>131</v>
      </c>
      <c r="Z446" t="str">
        <f>_xlfn.XLOOKUP(Appointment_Transactions[[#This Row],[Doctor_ID]],Doctor_Master[Doctor_ID],Doctor_Master[Doctor_Name],,0)</f>
        <v>Dr. Saranya S</v>
      </c>
    </row>
    <row r="447" spans="1:26" x14ac:dyDescent="0.3">
      <c r="A447" t="s">
        <v>880</v>
      </c>
      <c r="B447" s="1">
        <v>45804</v>
      </c>
      <c r="C447" s="2">
        <v>0.82291666666666663</v>
      </c>
      <c r="D447" t="s">
        <v>136</v>
      </c>
      <c r="E447" t="s">
        <v>42</v>
      </c>
      <c r="F447" t="s">
        <v>82</v>
      </c>
      <c r="G447" t="s">
        <v>83</v>
      </c>
      <c r="H447" t="s">
        <v>84</v>
      </c>
      <c r="I447" t="s">
        <v>868</v>
      </c>
      <c r="J447" t="s">
        <v>32</v>
      </c>
      <c r="K447" t="s">
        <v>33</v>
      </c>
      <c r="L447">
        <v>60</v>
      </c>
      <c r="M447" t="s">
        <v>67</v>
      </c>
      <c r="N447" t="s">
        <v>419</v>
      </c>
      <c r="O447" t="s">
        <v>420</v>
      </c>
      <c r="P447" t="s">
        <v>52</v>
      </c>
      <c r="Q447" t="s">
        <v>38</v>
      </c>
      <c r="R447">
        <v>17</v>
      </c>
      <c r="S447">
        <v>15</v>
      </c>
      <c r="T447">
        <v>800</v>
      </c>
      <c r="U447" t="s">
        <v>71</v>
      </c>
      <c r="V447" t="s">
        <v>134</v>
      </c>
      <c r="W447">
        <v>3</v>
      </c>
      <c r="X447" t="s">
        <v>71</v>
      </c>
      <c r="Y447" t="s">
        <v>67</v>
      </c>
      <c r="Z447" t="str">
        <f>_xlfn.XLOOKUP(Appointment_Transactions[[#This Row],[Doctor_ID]],Doctor_Master[Doctor_ID],Doctor_Master[Doctor_Name],,0)</f>
        <v>Dr. Rekha N</v>
      </c>
    </row>
    <row r="448" spans="1:26" x14ac:dyDescent="0.3">
      <c r="A448" t="s">
        <v>881</v>
      </c>
      <c r="B448" s="1">
        <v>45816</v>
      </c>
      <c r="C448" s="2">
        <v>0.84375</v>
      </c>
      <c r="D448" t="s">
        <v>81</v>
      </c>
      <c r="E448" t="s">
        <v>42</v>
      </c>
      <c r="F448" t="s">
        <v>54</v>
      </c>
      <c r="G448" t="s">
        <v>103</v>
      </c>
      <c r="H448" t="s">
        <v>104</v>
      </c>
      <c r="I448" t="s">
        <v>478</v>
      </c>
      <c r="J448" t="s">
        <v>138</v>
      </c>
      <c r="K448" t="s">
        <v>48</v>
      </c>
      <c r="L448">
        <v>77</v>
      </c>
      <c r="M448" t="s">
        <v>92</v>
      </c>
      <c r="N448" t="s">
        <v>215</v>
      </c>
      <c r="O448" t="s">
        <v>216</v>
      </c>
      <c r="P448" t="s">
        <v>52</v>
      </c>
      <c r="Q448" t="s">
        <v>203</v>
      </c>
      <c r="R448">
        <v>25</v>
      </c>
      <c r="S448">
        <v>25</v>
      </c>
      <c r="T448">
        <v>1200</v>
      </c>
      <c r="U448" t="s">
        <v>39</v>
      </c>
      <c r="V448" t="s">
        <v>100</v>
      </c>
      <c r="X448" t="s">
        <v>39</v>
      </c>
      <c r="Y448" t="s">
        <v>92</v>
      </c>
      <c r="Z448" t="str">
        <f>_xlfn.XLOOKUP(Appointment_Transactions[[#This Row],[Doctor_ID]],Doctor_Master[Doctor_ID],Doctor_Master[Doctor_Name],,0)</f>
        <v>Dr. Vignesh M</v>
      </c>
    </row>
    <row r="449" spans="1:26" x14ac:dyDescent="0.3">
      <c r="A449" t="s">
        <v>882</v>
      </c>
      <c r="B449" s="1">
        <v>45699</v>
      </c>
      <c r="C449" s="2">
        <v>0.51041666666666663</v>
      </c>
      <c r="D449" t="s">
        <v>26</v>
      </c>
      <c r="E449" t="s">
        <v>27</v>
      </c>
      <c r="F449" t="s">
        <v>82</v>
      </c>
      <c r="G449" t="s">
        <v>55</v>
      </c>
      <c r="H449" t="s">
        <v>56</v>
      </c>
      <c r="I449" t="s">
        <v>667</v>
      </c>
      <c r="J449" t="s">
        <v>143</v>
      </c>
      <c r="K449" t="s">
        <v>48</v>
      </c>
      <c r="L449">
        <v>66</v>
      </c>
      <c r="M449" t="s">
        <v>59</v>
      </c>
      <c r="N449" t="s">
        <v>167</v>
      </c>
      <c r="O449" t="s">
        <v>168</v>
      </c>
      <c r="P449" t="s">
        <v>37</v>
      </c>
      <c r="Q449" t="s">
        <v>38</v>
      </c>
      <c r="R449">
        <v>14</v>
      </c>
      <c r="S449">
        <v>15</v>
      </c>
      <c r="T449">
        <v>500</v>
      </c>
      <c r="U449" t="s">
        <v>71</v>
      </c>
      <c r="V449" t="s">
        <v>20</v>
      </c>
      <c r="W449">
        <v>5</v>
      </c>
      <c r="X449" t="s">
        <v>39</v>
      </c>
      <c r="Y449" t="s">
        <v>59</v>
      </c>
      <c r="Z449" t="str">
        <f>_xlfn.XLOOKUP(Appointment_Transactions[[#This Row],[Doctor_ID]],Doctor_Master[Doctor_ID],Doctor_Master[Doctor_Name],,0)</f>
        <v>Dr. Prakash R</v>
      </c>
    </row>
    <row r="450" spans="1:26" x14ac:dyDescent="0.3">
      <c r="A450" t="s">
        <v>883</v>
      </c>
      <c r="B450" s="1">
        <v>45788</v>
      </c>
      <c r="C450" s="2">
        <v>0.57291666666666663</v>
      </c>
      <c r="D450" t="s">
        <v>136</v>
      </c>
      <c r="E450" t="s">
        <v>42</v>
      </c>
      <c r="F450" t="s">
        <v>54</v>
      </c>
      <c r="G450" t="s">
        <v>83</v>
      </c>
      <c r="H450" t="s">
        <v>84</v>
      </c>
      <c r="I450" t="s">
        <v>529</v>
      </c>
      <c r="J450" t="s">
        <v>143</v>
      </c>
      <c r="K450" t="s">
        <v>48</v>
      </c>
      <c r="L450">
        <v>55</v>
      </c>
      <c r="M450" t="s">
        <v>34</v>
      </c>
      <c r="N450" t="s">
        <v>35</v>
      </c>
      <c r="O450" t="s">
        <v>36</v>
      </c>
      <c r="P450" t="s">
        <v>52</v>
      </c>
      <c r="Q450" t="s">
        <v>89</v>
      </c>
      <c r="R450">
        <v>24</v>
      </c>
      <c r="S450">
        <v>15</v>
      </c>
      <c r="T450">
        <v>700</v>
      </c>
      <c r="U450" t="s">
        <v>71</v>
      </c>
      <c r="V450" t="s">
        <v>20</v>
      </c>
      <c r="X450" t="s">
        <v>39</v>
      </c>
      <c r="Y450" t="s">
        <v>34</v>
      </c>
      <c r="Z450" t="str">
        <f>_xlfn.XLOOKUP(Appointment_Transactions[[#This Row],[Doctor_ID]],Doctor_Master[Doctor_ID],Doctor_Master[Doctor_Name],,0)</f>
        <v>Dr. Keerthana L</v>
      </c>
    </row>
    <row r="451" spans="1:26" x14ac:dyDescent="0.3">
      <c r="A451" t="s">
        <v>884</v>
      </c>
      <c r="B451" s="1">
        <v>45762</v>
      </c>
      <c r="C451" s="2">
        <v>0.36458333333333331</v>
      </c>
      <c r="D451" t="s">
        <v>41</v>
      </c>
      <c r="E451" t="s">
        <v>42</v>
      </c>
      <c r="F451" t="s">
        <v>82</v>
      </c>
      <c r="G451" t="s">
        <v>83</v>
      </c>
      <c r="H451" t="s">
        <v>84</v>
      </c>
      <c r="I451" t="s">
        <v>249</v>
      </c>
      <c r="J451" t="s">
        <v>58</v>
      </c>
      <c r="K451" t="s">
        <v>33</v>
      </c>
      <c r="L451">
        <v>35</v>
      </c>
      <c r="M451" t="s">
        <v>34</v>
      </c>
      <c r="N451" t="s">
        <v>35</v>
      </c>
      <c r="O451" t="s">
        <v>36</v>
      </c>
      <c r="P451" t="s">
        <v>37</v>
      </c>
      <c r="Q451" t="s">
        <v>38</v>
      </c>
      <c r="R451">
        <v>27</v>
      </c>
      <c r="S451">
        <v>15</v>
      </c>
      <c r="T451">
        <v>700</v>
      </c>
      <c r="U451" t="s">
        <v>39</v>
      </c>
      <c r="V451" t="s">
        <v>134</v>
      </c>
      <c r="W451">
        <v>3</v>
      </c>
      <c r="X451" t="s">
        <v>71</v>
      </c>
      <c r="Y451" t="s">
        <v>34</v>
      </c>
      <c r="Z451" t="str">
        <f>_xlfn.XLOOKUP(Appointment_Transactions[[#This Row],[Doctor_ID]],Doctor_Master[Doctor_ID],Doctor_Master[Doctor_Name],,0)</f>
        <v>Dr. Keerthana L</v>
      </c>
    </row>
    <row r="452" spans="1:26" x14ac:dyDescent="0.3">
      <c r="A452" t="s">
        <v>885</v>
      </c>
      <c r="B452" s="1">
        <v>45813</v>
      </c>
      <c r="C452" s="2">
        <v>0.33333333333333331</v>
      </c>
      <c r="D452" t="s">
        <v>81</v>
      </c>
      <c r="E452" t="s">
        <v>42</v>
      </c>
      <c r="F452" t="s">
        <v>102</v>
      </c>
      <c r="G452" t="s">
        <v>29</v>
      </c>
      <c r="H452" t="s">
        <v>30</v>
      </c>
      <c r="I452" t="s">
        <v>886</v>
      </c>
      <c r="J452" t="s">
        <v>97</v>
      </c>
      <c r="K452" t="s">
        <v>33</v>
      </c>
      <c r="L452">
        <v>42</v>
      </c>
      <c r="M452" t="s">
        <v>59</v>
      </c>
      <c r="N452" t="s">
        <v>167</v>
      </c>
      <c r="O452" t="s">
        <v>168</v>
      </c>
      <c r="P452" t="s">
        <v>52</v>
      </c>
      <c r="Q452" t="s">
        <v>38</v>
      </c>
      <c r="R452">
        <v>22</v>
      </c>
      <c r="S452">
        <v>15</v>
      </c>
      <c r="T452">
        <v>500</v>
      </c>
      <c r="U452" t="s">
        <v>71</v>
      </c>
      <c r="V452" t="s">
        <v>20</v>
      </c>
      <c r="X452" t="s">
        <v>39</v>
      </c>
      <c r="Y452" t="s">
        <v>59</v>
      </c>
      <c r="Z452" t="str">
        <f>_xlfn.XLOOKUP(Appointment_Transactions[[#This Row],[Doctor_ID]],Doctor_Master[Doctor_ID],Doctor_Master[Doctor_Name],,0)</f>
        <v>Dr. Prakash R</v>
      </c>
    </row>
    <row r="453" spans="1:26" x14ac:dyDescent="0.3">
      <c r="A453" t="s">
        <v>887</v>
      </c>
      <c r="B453" s="1">
        <v>45776</v>
      </c>
      <c r="C453" s="2">
        <v>0.42708333333333331</v>
      </c>
      <c r="D453" t="s">
        <v>41</v>
      </c>
      <c r="E453" t="s">
        <v>42</v>
      </c>
      <c r="F453" t="s">
        <v>82</v>
      </c>
      <c r="G453" t="s">
        <v>63</v>
      </c>
      <c r="H453" t="s">
        <v>64</v>
      </c>
      <c r="I453" t="s">
        <v>617</v>
      </c>
      <c r="J453" t="s">
        <v>47</v>
      </c>
      <c r="K453" t="s">
        <v>33</v>
      </c>
      <c r="L453">
        <v>41</v>
      </c>
      <c r="M453" t="s">
        <v>34</v>
      </c>
      <c r="N453" t="s">
        <v>270</v>
      </c>
      <c r="O453" t="s">
        <v>271</v>
      </c>
      <c r="P453" t="s">
        <v>123</v>
      </c>
      <c r="Q453" t="s">
        <v>38</v>
      </c>
      <c r="R453">
        <v>30</v>
      </c>
      <c r="S453">
        <v>15</v>
      </c>
      <c r="T453">
        <v>700</v>
      </c>
      <c r="U453" t="s">
        <v>39</v>
      </c>
      <c r="V453" t="s">
        <v>134</v>
      </c>
      <c r="W453">
        <v>3</v>
      </c>
      <c r="X453" t="s">
        <v>39</v>
      </c>
      <c r="Y453" t="s">
        <v>34</v>
      </c>
      <c r="Z453" t="str">
        <f>_xlfn.XLOOKUP(Appointment_Transactions[[#This Row],[Doctor_ID]],Doctor_Master[Doctor_ID],Doctor_Master[Doctor_Name],,0)</f>
        <v>Dr. Manoj T</v>
      </c>
    </row>
    <row r="454" spans="1:26" x14ac:dyDescent="0.3">
      <c r="A454" t="s">
        <v>888</v>
      </c>
      <c r="B454" s="1">
        <v>45690</v>
      </c>
      <c r="C454" s="2">
        <v>0.58333333333333337</v>
      </c>
      <c r="D454" t="s">
        <v>26</v>
      </c>
      <c r="E454" t="s">
        <v>27</v>
      </c>
      <c r="F454" t="s">
        <v>54</v>
      </c>
      <c r="G454" t="s">
        <v>63</v>
      </c>
      <c r="H454" t="s">
        <v>64</v>
      </c>
      <c r="I454" t="s">
        <v>766</v>
      </c>
      <c r="J454" t="s">
        <v>86</v>
      </c>
      <c r="K454" t="s">
        <v>33</v>
      </c>
      <c r="L454">
        <v>14</v>
      </c>
      <c r="M454" t="s">
        <v>59</v>
      </c>
      <c r="N454" t="s">
        <v>167</v>
      </c>
      <c r="O454" t="s">
        <v>168</v>
      </c>
      <c r="P454" t="s">
        <v>52</v>
      </c>
      <c r="Q454" t="s">
        <v>38</v>
      </c>
      <c r="R454">
        <v>30</v>
      </c>
      <c r="S454">
        <v>15</v>
      </c>
      <c r="T454">
        <v>500</v>
      </c>
      <c r="U454" t="s">
        <v>39</v>
      </c>
      <c r="V454" t="s">
        <v>100</v>
      </c>
      <c r="W454">
        <v>4</v>
      </c>
      <c r="X454" t="s">
        <v>39</v>
      </c>
      <c r="Y454" t="s">
        <v>59</v>
      </c>
      <c r="Z454" t="str">
        <f>_xlfn.XLOOKUP(Appointment_Transactions[[#This Row],[Doctor_ID]],Doctor_Master[Doctor_ID],Doctor_Master[Doctor_Name],,0)</f>
        <v>Dr. Prakash R</v>
      </c>
    </row>
    <row r="455" spans="1:26" x14ac:dyDescent="0.3">
      <c r="A455" t="s">
        <v>889</v>
      </c>
      <c r="B455" s="1">
        <v>45765</v>
      </c>
      <c r="C455" s="2">
        <v>0.59375</v>
      </c>
      <c r="D455" t="s">
        <v>41</v>
      </c>
      <c r="E455" t="s">
        <v>42</v>
      </c>
      <c r="F455" t="s">
        <v>28</v>
      </c>
      <c r="G455" t="s">
        <v>55</v>
      </c>
      <c r="H455" t="s">
        <v>56</v>
      </c>
      <c r="I455" t="s">
        <v>461</v>
      </c>
      <c r="J455" t="s">
        <v>143</v>
      </c>
      <c r="K455" t="s">
        <v>48</v>
      </c>
      <c r="L455">
        <v>12</v>
      </c>
      <c r="M455" t="s">
        <v>34</v>
      </c>
      <c r="N455" t="s">
        <v>148</v>
      </c>
      <c r="O455" t="s">
        <v>149</v>
      </c>
      <c r="P455" t="s">
        <v>52</v>
      </c>
      <c r="Q455" t="s">
        <v>203</v>
      </c>
      <c r="R455">
        <v>31</v>
      </c>
      <c r="S455">
        <v>15</v>
      </c>
      <c r="T455">
        <v>700</v>
      </c>
      <c r="U455" t="s">
        <v>39</v>
      </c>
      <c r="V455" t="s">
        <v>134</v>
      </c>
      <c r="X455" t="s">
        <v>71</v>
      </c>
      <c r="Y455" t="s">
        <v>34</v>
      </c>
      <c r="Z455" t="str">
        <f>_xlfn.XLOOKUP(Appointment_Transactions[[#This Row],[Doctor_ID]],Doctor_Master[Doctor_ID],Doctor_Master[Doctor_Name],,0)</f>
        <v>Dr. Sanjay P</v>
      </c>
    </row>
    <row r="456" spans="1:26" x14ac:dyDescent="0.3">
      <c r="A456" t="s">
        <v>890</v>
      </c>
      <c r="B456" s="1">
        <v>45710</v>
      </c>
      <c r="C456" s="2">
        <v>0.46875</v>
      </c>
      <c r="D456" t="s">
        <v>26</v>
      </c>
      <c r="E456" t="s">
        <v>27</v>
      </c>
      <c r="F456" t="s">
        <v>110</v>
      </c>
      <c r="G456" t="s">
        <v>83</v>
      </c>
      <c r="H456" t="s">
        <v>84</v>
      </c>
      <c r="I456" t="s">
        <v>891</v>
      </c>
      <c r="J456" t="s">
        <v>58</v>
      </c>
      <c r="K456" t="s">
        <v>33</v>
      </c>
      <c r="L456">
        <v>6</v>
      </c>
      <c r="M456" t="s">
        <v>77</v>
      </c>
      <c r="N456" t="s">
        <v>78</v>
      </c>
      <c r="O456" t="s">
        <v>79</v>
      </c>
      <c r="P456" t="s">
        <v>37</v>
      </c>
      <c r="Q456" t="s">
        <v>203</v>
      </c>
      <c r="R456">
        <v>29</v>
      </c>
      <c r="S456">
        <v>30</v>
      </c>
      <c r="T456">
        <v>1300</v>
      </c>
      <c r="U456" t="s">
        <v>71</v>
      </c>
      <c r="V456" t="s">
        <v>134</v>
      </c>
      <c r="X456" t="s">
        <v>39</v>
      </c>
      <c r="Y456" t="s">
        <v>77</v>
      </c>
      <c r="Z456" t="str">
        <f>_xlfn.XLOOKUP(Appointment_Transactions[[#This Row],[Doctor_ID]],Doctor_Master[Doctor_ID],Doctor_Master[Doctor_Name],,0)</f>
        <v>Dr. Bharathi K</v>
      </c>
    </row>
    <row r="457" spans="1:26" x14ac:dyDescent="0.3">
      <c r="A457" t="s">
        <v>892</v>
      </c>
      <c r="B457" s="1">
        <v>45726</v>
      </c>
      <c r="C457" s="2">
        <v>0.45833333333333331</v>
      </c>
      <c r="D457" t="s">
        <v>73</v>
      </c>
      <c r="E457" t="s">
        <v>27</v>
      </c>
      <c r="F457" t="s">
        <v>155</v>
      </c>
      <c r="G457" t="s">
        <v>74</v>
      </c>
      <c r="H457" t="s">
        <v>75</v>
      </c>
      <c r="I457" t="s">
        <v>893</v>
      </c>
      <c r="J457" t="s">
        <v>112</v>
      </c>
      <c r="K457" t="s">
        <v>48</v>
      </c>
      <c r="L457">
        <v>59</v>
      </c>
      <c r="M457" t="s">
        <v>113</v>
      </c>
      <c r="N457" t="s">
        <v>152</v>
      </c>
      <c r="O457" t="s">
        <v>153</v>
      </c>
      <c r="P457" t="s">
        <v>123</v>
      </c>
      <c r="Q457" t="s">
        <v>38</v>
      </c>
      <c r="R457">
        <v>20</v>
      </c>
      <c r="S457">
        <v>15</v>
      </c>
      <c r="T457">
        <v>700</v>
      </c>
      <c r="U457" t="s">
        <v>39</v>
      </c>
      <c r="V457" t="s">
        <v>134</v>
      </c>
      <c r="W457">
        <v>4</v>
      </c>
      <c r="X457" t="s">
        <v>39</v>
      </c>
      <c r="Y457" t="s">
        <v>113</v>
      </c>
      <c r="Z457" t="str">
        <f>_xlfn.XLOOKUP(Appointment_Transactions[[#This Row],[Doctor_ID]],Doctor_Master[Doctor_ID],Doctor_Master[Doctor_Name],,0)</f>
        <v>Dr. Harini V</v>
      </c>
    </row>
    <row r="458" spans="1:26" x14ac:dyDescent="0.3">
      <c r="A458" t="s">
        <v>894</v>
      </c>
      <c r="B458" s="1">
        <v>45715</v>
      </c>
      <c r="C458" s="2">
        <v>0.6875</v>
      </c>
      <c r="D458" t="s">
        <v>26</v>
      </c>
      <c r="E458" t="s">
        <v>27</v>
      </c>
      <c r="F458" t="s">
        <v>102</v>
      </c>
      <c r="G458" t="s">
        <v>103</v>
      </c>
      <c r="H458" t="s">
        <v>104</v>
      </c>
      <c r="I458" t="s">
        <v>895</v>
      </c>
      <c r="J458" t="s">
        <v>97</v>
      </c>
      <c r="K458" t="s">
        <v>33</v>
      </c>
      <c r="L458">
        <v>44</v>
      </c>
      <c r="M458" t="s">
        <v>92</v>
      </c>
      <c r="N458" t="s">
        <v>335</v>
      </c>
      <c r="O458" t="s">
        <v>336</v>
      </c>
      <c r="P458" t="s">
        <v>123</v>
      </c>
      <c r="Q458" t="s">
        <v>38</v>
      </c>
      <c r="R458">
        <v>40</v>
      </c>
      <c r="S458">
        <v>25</v>
      </c>
      <c r="T458">
        <v>1200</v>
      </c>
      <c r="U458" t="s">
        <v>39</v>
      </c>
      <c r="V458" t="s">
        <v>134</v>
      </c>
      <c r="W458">
        <v>3</v>
      </c>
      <c r="X458" t="s">
        <v>71</v>
      </c>
      <c r="Y458" t="s">
        <v>92</v>
      </c>
      <c r="Z458" t="str">
        <f>_xlfn.XLOOKUP(Appointment_Transactions[[#This Row],[Doctor_ID]],Doctor_Master[Doctor_ID],Doctor_Master[Doctor_Name],,0)</f>
        <v>Dr. Senthil M</v>
      </c>
    </row>
    <row r="459" spans="1:26" x14ac:dyDescent="0.3">
      <c r="A459" t="s">
        <v>896</v>
      </c>
      <c r="B459" s="1">
        <v>45761</v>
      </c>
      <c r="C459" s="2">
        <v>0.75</v>
      </c>
      <c r="D459" t="s">
        <v>41</v>
      </c>
      <c r="E459" t="s">
        <v>42</v>
      </c>
      <c r="F459" t="s">
        <v>155</v>
      </c>
      <c r="G459" t="s">
        <v>29</v>
      </c>
      <c r="H459" t="s">
        <v>30</v>
      </c>
      <c r="I459" t="s">
        <v>617</v>
      </c>
      <c r="J459" t="s">
        <v>97</v>
      </c>
      <c r="K459" t="s">
        <v>48</v>
      </c>
      <c r="L459">
        <v>38</v>
      </c>
      <c r="M459" t="s">
        <v>77</v>
      </c>
      <c r="N459" t="s">
        <v>78</v>
      </c>
      <c r="O459" t="s">
        <v>79</v>
      </c>
      <c r="P459" t="s">
        <v>52</v>
      </c>
      <c r="Q459" t="s">
        <v>38</v>
      </c>
      <c r="R459">
        <v>13</v>
      </c>
      <c r="S459">
        <v>30</v>
      </c>
      <c r="T459">
        <v>1300</v>
      </c>
      <c r="U459" t="s">
        <v>39</v>
      </c>
      <c r="V459" t="s">
        <v>134</v>
      </c>
      <c r="W459">
        <v>3</v>
      </c>
      <c r="X459" t="s">
        <v>71</v>
      </c>
      <c r="Y459" t="s">
        <v>77</v>
      </c>
      <c r="Z459" t="str">
        <f>_xlfn.XLOOKUP(Appointment_Transactions[[#This Row],[Doctor_ID]],Doctor_Master[Doctor_ID],Doctor_Master[Doctor_Name],,0)</f>
        <v>Dr. Bharathi K</v>
      </c>
    </row>
    <row r="460" spans="1:26" x14ac:dyDescent="0.3">
      <c r="A460" t="s">
        <v>897</v>
      </c>
      <c r="B460" s="1">
        <v>45773</v>
      </c>
      <c r="C460" s="2">
        <v>0.45833333333333331</v>
      </c>
      <c r="D460" t="s">
        <v>41</v>
      </c>
      <c r="E460" t="s">
        <v>42</v>
      </c>
      <c r="F460" t="s">
        <v>110</v>
      </c>
      <c r="G460" t="s">
        <v>83</v>
      </c>
      <c r="H460" t="s">
        <v>84</v>
      </c>
      <c r="I460" t="s">
        <v>898</v>
      </c>
      <c r="J460" t="s">
        <v>66</v>
      </c>
      <c r="K460" t="s">
        <v>33</v>
      </c>
      <c r="L460">
        <v>72</v>
      </c>
      <c r="M460" t="s">
        <v>131</v>
      </c>
      <c r="N460" t="s">
        <v>283</v>
      </c>
      <c r="O460" t="s">
        <v>284</v>
      </c>
      <c r="P460" t="s">
        <v>123</v>
      </c>
      <c r="Q460" t="s">
        <v>38</v>
      </c>
      <c r="R460">
        <v>10</v>
      </c>
      <c r="S460">
        <v>15</v>
      </c>
      <c r="T460">
        <v>600</v>
      </c>
      <c r="U460" t="s">
        <v>39</v>
      </c>
      <c r="V460" t="s">
        <v>100</v>
      </c>
      <c r="W460">
        <v>5</v>
      </c>
      <c r="X460" t="s">
        <v>71</v>
      </c>
      <c r="Y460" t="s">
        <v>131</v>
      </c>
      <c r="Z460" t="str">
        <f>_xlfn.XLOOKUP(Appointment_Transactions[[#This Row],[Doctor_ID]],Doctor_Master[Doctor_ID],Doctor_Master[Doctor_Name],,0)</f>
        <v>Dr. Saranya S</v>
      </c>
    </row>
    <row r="461" spans="1:26" x14ac:dyDescent="0.3">
      <c r="A461" t="s">
        <v>899</v>
      </c>
      <c r="B461" s="1">
        <v>45762</v>
      </c>
      <c r="C461" s="2">
        <v>0.80208333333333337</v>
      </c>
      <c r="D461" t="s">
        <v>41</v>
      </c>
      <c r="E461" t="s">
        <v>42</v>
      </c>
      <c r="F461" t="s">
        <v>82</v>
      </c>
      <c r="G461" t="s">
        <v>55</v>
      </c>
      <c r="H461" t="s">
        <v>56</v>
      </c>
      <c r="I461" t="s">
        <v>57</v>
      </c>
      <c r="J461" t="s">
        <v>32</v>
      </c>
      <c r="K461" t="s">
        <v>48</v>
      </c>
      <c r="L461">
        <v>2</v>
      </c>
      <c r="M461" t="s">
        <v>67</v>
      </c>
      <c r="N461" t="s">
        <v>419</v>
      </c>
      <c r="O461" t="s">
        <v>420</v>
      </c>
      <c r="P461" t="s">
        <v>52</v>
      </c>
      <c r="Q461" t="s">
        <v>38</v>
      </c>
      <c r="R461">
        <v>41</v>
      </c>
      <c r="S461">
        <v>15</v>
      </c>
      <c r="T461">
        <v>800</v>
      </c>
      <c r="U461" t="s">
        <v>71</v>
      </c>
      <c r="V461" t="s">
        <v>134</v>
      </c>
      <c r="W461">
        <v>3</v>
      </c>
      <c r="X461" t="s">
        <v>39</v>
      </c>
      <c r="Y461" t="s">
        <v>67</v>
      </c>
      <c r="Z461" t="str">
        <f>_xlfn.XLOOKUP(Appointment_Transactions[[#This Row],[Doctor_ID]],Doctor_Master[Doctor_ID],Doctor_Master[Doctor_Name],,0)</f>
        <v>Dr. Rekha N</v>
      </c>
    </row>
    <row r="462" spans="1:26" x14ac:dyDescent="0.3">
      <c r="A462" t="s">
        <v>900</v>
      </c>
      <c r="B462" s="1">
        <v>45793</v>
      </c>
      <c r="C462" s="2">
        <v>0.47916666666666669</v>
      </c>
      <c r="D462" t="s">
        <v>136</v>
      </c>
      <c r="E462" t="s">
        <v>42</v>
      </c>
      <c r="F462" t="s">
        <v>28</v>
      </c>
      <c r="G462" t="s">
        <v>117</v>
      </c>
      <c r="H462" t="s">
        <v>118</v>
      </c>
      <c r="I462" t="s">
        <v>490</v>
      </c>
      <c r="J462" t="s">
        <v>138</v>
      </c>
      <c r="K462" t="s">
        <v>48</v>
      </c>
      <c r="L462">
        <v>58</v>
      </c>
      <c r="M462" t="s">
        <v>183</v>
      </c>
      <c r="N462" t="s">
        <v>240</v>
      </c>
      <c r="O462" t="s">
        <v>241</v>
      </c>
      <c r="P462" t="s">
        <v>123</v>
      </c>
      <c r="Q462" t="s">
        <v>203</v>
      </c>
      <c r="R462">
        <v>24</v>
      </c>
      <c r="S462">
        <v>15</v>
      </c>
      <c r="T462">
        <v>650</v>
      </c>
      <c r="U462" t="s">
        <v>39</v>
      </c>
      <c r="V462" t="s">
        <v>134</v>
      </c>
      <c r="X462" t="s">
        <v>71</v>
      </c>
      <c r="Y462" t="s">
        <v>183</v>
      </c>
      <c r="Z462" t="str">
        <f>_xlfn.XLOOKUP(Appointment_Transactions[[#This Row],[Doctor_ID]],Doctor_Master[Doctor_ID],Doctor_Master[Doctor_Name],,0)</f>
        <v>Dr. Naveen C</v>
      </c>
    </row>
    <row r="463" spans="1:26" x14ac:dyDescent="0.3">
      <c r="A463" t="s">
        <v>901</v>
      </c>
      <c r="B463" s="1">
        <v>45690</v>
      </c>
      <c r="C463" s="2">
        <v>0.86458333333333337</v>
      </c>
      <c r="D463" t="s">
        <v>26</v>
      </c>
      <c r="E463" t="s">
        <v>27</v>
      </c>
      <c r="F463" t="s">
        <v>54</v>
      </c>
      <c r="G463" t="s">
        <v>83</v>
      </c>
      <c r="H463" t="s">
        <v>84</v>
      </c>
      <c r="I463" t="s">
        <v>902</v>
      </c>
      <c r="J463" t="s">
        <v>143</v>
      </c>
      <c r="K463" t="s">
        <v>48</v>
      </c>
      <c r="L463">
        <v>34</v>
      </c>
      <c r="M463" t="s">
        <v>183</v>
      </c>
      <c r="N463" t="s">
        <v>233</v>
      </c>
      <c r="O463" t="s">
        <v>234</v>
      </c>
      <c r="P463" t="s">
        <v>37</v>
      </c>
      <c r="Q463" t="s">
        <v>203</v>
      </c>
      <c r="R463">
        <v>8</v>
      </c>
      <c r="S463">
        <v>15</v>
      </c>
      <c r="T463">
        <v>650</v>
      </c>
      <c r="U463" t="s">
        <v>39</v>
      </c>
      <c r="V463" t="s">
        <v>70</v>
      </c>
      <c r="X463" t="s">
        <v>39</v>
      </c>
      <c r="Y463" t="s">
        <v>183</v>
      </c>
      <c r="Z463" t="str">
        <f>_xlfn.XLOOKUP(Appointment_Transactions[[#This Row],[Doctor_ID]],Doctor_Master[Doctor_ID],Doctor_Master[Doctor_Name],,0)</f>
        <v>Dr. Jennifer A</v>
      </c>
    </row>
    <row r="464" spans="1:26" x14ac:dyDescent="0.3">
      <c r="A464" t="s">
        <v>903</v>
      </c>
      <c r="B464" s="1">
        <v>45813</v>
      </c>
      <c r="C464" s="2">
        <v>0.61458333333333337</v>
      </c>
      <c r="D464" t="s">
        <v>81</v>
      </c>
      <c r="E464" t="s">
        <v>42</v>
      </c>
      <c r="F464" t="s">
        <v>102</v>
      </c>
      <c r="G464" t="s">
        <v>117</v>
      </c>
      <c r="H464" t="s">
        <v>118</v>
      </c>
      <c r="I464" t="s">
        <v>174</v>
      </c>
      <c r="J464" t="s">
        <v>126</v>
      </c>
      <c r="K464" t="s">
        <v>33</v>
      </c>
      <c r="L464">
        <v>82</v>
      </c>
      <c r="M464" t="s">
        <v>77</v>
      </c>
      <c r="N464" t="s">
        <v>127</v>
      </c>
      <c r="O464" t="s">
        <v>128</v>
      </c>
      <c r="P464" t="s">
        <v>37</v>
      </c>
      <c r="Q464" t="s">
        <v>203</v>
      </c>
      <c r="R464">
        <v>16</v>
      </c>
      <c r="S464">
        <v>30</v>
      </c>
      <c r="T464">
        <v>1300</v>
      </c>
      <c r="U464" t="s">
        <v>39</v>
      </c>
      <c r="V464" t="s">
        <v>134</v>
      </c>
      <c r="X464" t="s">
        <v>39</v>
      </c>
      <c r="Y464" t="s">
        <v>77</v>
      </c>
      <c r="Z464" t="str">
        <f>_xlfn.XLOOKUP(Appointment_Transactions[[#This Row],[Doctor_ID]],Doctor_Master[Doctor_ID],Doctor_Master[Doctor_Name],,0)</f>
        <v>Dr. Vinoth K</v>
      </c>
    </row>
    <row r="465" spans="1:26" x14ac:dyDescent="0.3">
      <c r="A465" t="s">
        <v>904</v>
      </c>
      <c r="B465" s="1">
        <v>45699</v>
      </c>
      <c r="C465" s="2">
        <v>0.5625</v>
      </c>
      <c r="D465" t="s">
        <v>26</v>
      </c>
      <c r="E465" t="s">
        <v>27</v>
      </c>
      <c r="F465" t="s">
        <v>82</v>
      </c>
      <c r="G465" t="s">
        <v>29</v>
      </c>
      <c r="H465" t="s">
        <v>30</v>
      </c>
      <c r="I465" t="s">
        <v>806</v>
      </c>
      <c r="J465" t="s">
        <v>86</v>
      </c>
      <c r="K465" t="s">
        <v>48</v>
      </c>
      <c r="L465">
        <v>81</v>
      </c>
      <c r="M465" t="s">
        <v>59</v>
      </c>
      <c r="N465" t="s">
        <v>98</v>
      </c>
      <c r="O465" t="s">
        <v>99</v>
      </c>
      <c r="P465" t="s">
        <v>123</v>
      </c>
      <c r="Q465" t="s">
        <v>89</v>
      </c>
      <c r="R465">
        <v>21</v>
      </c>
      <c r="S465">
        <v>15</v>
      </c>
      <c r="T465">
        <v>500</v>
      </c>
      <c r="U465" t="s">
        <v>71</v>
      </c>
      <c r="V465" t="s">
        <v>134</v>
      </c>
      <c r="X465" t="s">
        <v>71</v>
      </c>
      <c r="Y465" t="s">
        <v>59</v>
      </c>
      <c r="Z465" t="str">
        <f>_xlfn.XLOOKUP(Appointment_Transactions[[#This Row],[Doctor_ID]],Doctor_Master[Doctor_ID],Doctor_Master[Doctor_Name],,0)</f>
        <v>Dr. Vivek S</v>
      </c>
    </row>
    <row r="466" spans="1:26" x14ac:dyDescent="0.3">
      <c r="A466" t="s">
        <v>905</v>
      </c>
      <c r="B466" s="1">
        <v>45665</v>
      </c>
      <c r="C466" s="2">
        <v>0.52083333333333337</v>
      </c>
      <c r="D466" t="s">
        <v>109</v>
      </c>
      <c r="E466" t="s">
        <v>27</v>
      </c>
      <c r="F466" t="s">
        <v>43</v>
      </c>
      <c r="G466" t="s">
        <v>29</v>
      </c>
      <c r="H466" t="s">
        <v>30</v>
      </c>
      <c r="I466" t="s">
        <v>694</v>
      </c>
      <c r="J466" t="s">
        <v>47</v>
      </c>
      <c r="K466" t="s">
        <v>48</v>
      </c>
      <c r="L466">
        <v>1</v>
      </c>
      <c r="M466" t="s">
        <v>131</v>
      </c>
      <c r="N466" t="s">
        <v>283</v>
      </c>
      <c r="O466" t="s">
        <v>284</v>
      </c>
      <c r="P466" t="s">
        <v>52</v>
      </c>
      <c r="Q466" t="s">
        <v>203</v>
      </c>
      <c r="R466">
        <v>41</v>
      </c>
      <c r="S466">
        <v>15</v>
      </c>
      <c r="T466">
        <v>600</v>
      </c>
      <c r="U466" t="s">
        <v>71</v>
      </c>
      <c r="V466" t="s">
        <v>134</v>
      </c>
      <c r="X466" t="s">
        <v>71</v>
      </c>
      <c r="Y466" t="s">
        <v>131</v>
      </c>
      <c r="Z466" t="str">
        <f>_xlfn.XLOOKUP(Appointment_Transactions[[#This Row],[Doctor_ID]],Doctor_Master[Doctor_ID],Doctor_Master[Doctor_Name],,0)</f>
        <v>Dr. Saranya S</v>
      </c>
    </row>
    <row r="467" spans="1:26" x14ac:dyDescent="0.3">
      <c r="A467" t="s">
        <v>906</v>
      </c>
      <c r="B467" s="1">
        <v>45769</v>
      </c>
      <c r="C467" s="2">
        <v>0.82291666666666663</v>
      </c>
      <c r="D467" t="s">
        <v>41</v>
      </c>
      <c r="E467" t="s">
        <v>42</v>
      </c>
      <c r="F467" t="s">
        <v>82</v>
      </c>
      <c r="G467" t="s">
        <v>103</v>
      </c>
      <c r="H467" t="s">
        <v>104</v>
      </c>
      <c r="I467" t="s">
        <v>907</v>
      </c>
      <c r="J467" t="s">
        <v>86</v>
      </c>
      <c r="K467" t="s">
        <v>48</v>
      </c>
      <c r="L467">
        <v>56</v>
      </c>
      <c r="M467" t="s">
        <v>67</v>
      </c>
      <c r="N467" t="s">
        <v>208</v>
      </c>
      <c r="O467" t="s">
        <v>209</v>
      </c>
      <c r="P467" t="s">
        <v>123</v>
      </c>
      <c r="Q467" t="s">
        <v>38</v>
      </c>
      <c r="R467">
        <v>11</v>
      </c>
      <c r="S467">
        <v>15</v>
      </c>
      <c r="T467">
        <v>800</v>
      </c>
      <c r="U467" t="s">
        <v>39</v>
      </c>
      <c r="V467" t="s">
        <v>134</v>
      </c>
      <c r="W467">
        <v>3</v>
      </c>
      <c r="X467" t="s">
        <v>39</v>
      </c>
      <c r="Y467" t="s">
        <v>67</v>
      </c>
      <c r="Z467" t="str">
        <f>_xlfn.XLOOKUP(Appointment_Transactions[[#This Row],[Doctor_ID]],Doctor_Master[Doctor_ID],Doctor_Master[Doctor_Name],,0)</f>
        <v>Dr. Balaji V</v>
      </c>
    </row>
    <row r="468" spans="1:26" x14ac:dyDescent="0.3">
      <c r="A468" t="s">
        <v>908</v>
      </c>
      <c r="B468" s="1">
        <v>45806</v>
      </c>
      <c r="C468" s="2">
        <v>0.82291666666666663</v>
      </c>
      <c r="D468" t="s">
        <v>136</v>
      </c>
      <c r="E468" t="s">
        <v>42</v>
      </c>
      <c r="F468" t="s">
        <v>102</v>
      </c>
      <c r="G468" t="s">
        <v>117</v>
      </c>
      <c r="H468" t="s">
        <v>118</v>
      </c>
      <c r="I468" t="s">
        <v>614</v>
      </c>
      <c r="J468" t="s">
        <v>138</v>
      </c>
      <c r="K468" t="s">
        <v>33</v>
      </c>
      <c r="L468">
        <v>47</v>
      </c>
      <c r="M468" t="s">
        <v>120</v>
      </c>
      <c r="N468" t="s">
        <v>175</v>
      </c>
      <c r="O468" t="s">
        <v>176</v>
      </c>
      <c r="P468" t="s">
        <v>37</v>
      </c>
      <c r="Q468" t="s">
        <v>203</v>
      </c>
      <c r="R468">
        <v>34</v>
      </c>
      <c r="S468">
        <v>15</v>
      </c>
      <c r="T468">
        <v>900</v>
      </c>
      <c r="U468" t="s">
        <v>39</v>
      </c>
      <c r="V468" t="s">
        <v>134</v>
      </c>
      <c r="X468" t="s">
        <v>39</v>
      </c>
      <c r="Y468" t="s">
        <v>120</v>
      </c>
      <c r="Z468" t="str">
        <f>_xlfn.XLOOKUP(Appointment_Transactions[[#This Row],[Doctor_ID]],Doctor_Master[Doctor_ID],Doctor_Master[Doctor_Name],,0)</f>
        <v>Dr. Suresh B</v>
      </c>
    </row>
    <row r="469" spans="1:26" x14ac:dyDescent="0.3">
      <c r="A469" t="s">
        <v>909</v>
      </c>
      <c r="B469" s="1">
        <v>45730</v>
      </c>
      <c r="C469" s="2">
        <v>0.82291666666666663</v>
      </c>
      <c r="D469" t="s">
        <v>73</v>
      </c>
      <c r="E469" t="s">
        <v>27</v>
      </c>
      <c r="F469" t="s">
        <v>28</v>
      </c>
      <c r="G469" t="s">
        <v>117</v>
      </c>
      <c r="H469" t="s">
        <v>118</v>
      </c>
      <c r="I469" t="s">
        <v>910</v>
      </c>
      <c r="J469" t="s">
        <v>143</v>
      </c>
      <c r="K469" t="s">
        <v>48</v>
      </c>
      <c r="L469">
        <v>9</v>
      </c>
      <c r="M469" t="s">
        <v>49</v>
      </c>
      <c r="N469" t="s">
        <v>106</v>
      </c>
      <c r="O469" t="s">
        <v>107</v>
      </c>
      <c r="P469" t="s">
        <v>37</v>
      </c>
      <c r="Q469" t="s">
        <v>38</v>
      </c>
      <c r="R469">
        <v>22</v>
      </c>
      <c r="S469">
        <v>20</v>
      </c>
      <c r="T469">
        <v>1000</v>
      </c>
      <c r="U469" t="s">
        <v>39</v>
      </c>
      <c r="V469" t="s">
        <v>100</v>
      </c>
      <c r="W469">
        <v>5</v>
      </c>
      <c r="X469" t="s">
        <v>71</v>
      </c>
      <c r="Y469" t="s">
        <v>49</v>
      </c>
      <c r="Z469" t="str">
        <f>_xlfn.XLOOKUP(Appointment_Transactions[[#This Row],[Doctor_ID]],Doctor_Master[Doctor_ID],Doctor_Master[Doctor_Name],,0)</f>
        <v>Dr. Kavitha M</v>
      </c>
    </row>
    <row r="470" spans="1:26" x14ac:dyDescent="0.3">
      <c r="A470" t="s">
        <v>911</v>
      </c>
      <c r="B470" s="1">
        <v>45700</v>
      </c>
      <c r="C470" s="2">
        <v>0.4375</v>
      </c>
      <c r="D470" t="s">
        <v>26</v>
      </c>
      <c r="E470" t="s">
        <v>27</v>
      </c>
      <c r="F470" t="s">
        <v>43</v>
      </c>
      <c r="G470" t="s">
        <v>103</v>
      </c>
      <c r="H470" t="s">
        <v>104</v>
      </c>
      <c r="I470" t="s">
        <v>912</v>
      </c>
      <c r="J470" t="s">
        <v>143</v>
      </c>
      <c r="K470" t="s">
        <v>48</v>
      </c>
      <c r="L470">
        <v>80</v>
      </c>
      <c r="M470" t="s">
        <v>120</v>
      </c>
      <c r="N470" t="s">
        <v>193</v>
      </c>
      <c r="O470" t="s">
        <v>194</v>
      </c>
      <c r="P470" t="s">
        <v>52</v>
      </c>
      <c r="Q470" t="s">
        <v>38</v>
      </c>
      <c r="R470">
        <v>24</v>
      </c>
      <c r="S470">
        <v>15</v>
      </c>
      <c r="T470">
        <v>900</v>
      </c>
      <c r="U470" t="s">
        <v>39</v>
      </c>
      <c r="V470" t="s">
        <v>100</v>
      </c>
      <c r="W470">
        <v>5</v>
      </c>
      <c r="X470" t="s">
        <v>39</v>
      </c>
      <c r="Y470" t="s">
        <v>120</v>
      </c>
      <c r="Z470" t="str">
        <f>_xlfn.XLOOKUP(Appointment_Transactions[[#This Row],[Doctor_ID]],Doctor_Master[Doctor_ID],Doctor_Master[Doctor_Name],,0)</f>
        <v>Dr. Mohan V</v>
      </c>
    </row>
    <row r="471" spans="1:26" x14ac:dyDescent="0.3">
      <c r="A471" t="s">
        <v>913</v>
      </c>
      <c r="B471" s="1">
        <v>45701</v>
      </c>
      <c r="C471" s="2">
        <v>0.46875</v>
      </c>
      <c r="D471" t="s">
        <v>26</v>
      </c>
      <c r="E471" t="s">
        <v>27</v>
      </c>
      <c r="F471" t="s">
        <v>102</v>
      </c>
      <c r="G471" t="s">
        <v>63</v>
      </c>
      <c r="H471" t="s">
        <v>64</v>
      </c>
      <c r="I471" t="s">
        <v>225</v>
      </c>
      <c r="J471" t="s">
        <v>138</v>
      </c>
      <c r="K471" t="s">
        <v>33</v>
      </c>
      <c r="L471">
        <v>69</v>
      </c>
      <c r="M471" t="s">
        <v>260</v>
      </c>
      <c r="N471" t="s">
        <v>114</v>
      </c>
      <c r="O471" t="s">
        <v>115</v>
      </c>
      <c r="P471" t="s">
        <v>37</v>
      </c>
      <c r="Q471" t="s">
        <v>38</v>
      </c>
      <c r="R471">
        <v>28</v>
      </c>
      <c r="S471">
        <v>15</v>
      </c>
      <c r="T471">
        <v>700</v>
      </c>
      <c r="U471" t="s">
        <v>39</v>
      </c>
      <c r="V471" t="s">
        <v>134</v>
      </c>
      <c r="W471">
        <v>4</v>
      </c>
      <c r="X471" t="s">
        <v>71</v>
      </c>
      <c r="Y471" t="s">
        <v>113</v>
      </c>
      <c r="Z471" t="str">
        <f>_xlfn.XLOOKUP(Appointment_Transactions[[#This Row],[Doctor_ID]],Doctor_Master[Doctor_ID],Doctor_Master[Doctor_Name],,0)</f>
        <v>Dr. Divya R</v>
      </c>
    </row>
    <row r="472" spans="1:26" x14ac:dyDescent="0.3">
      <c r="A472" t="s">
        <v>914</v>
      </c>
      <c r="B472" s="1">
        <v>45699</v>
      </c>
      <c r="C472" s="2">
        <v>0.70833333333333337</v>
      </c>
      <c r="D472" t="s">
        <v>26</v>
      </c>
      <c r="E472" t="s">
        <v>27</v>
      </c>
      <c r="F472" t="s">
        <v>82</v>
      </c>
      <c r="G472" t="s">
        <v>29</v>
      </c>
      <c r="H472" t="s">
        <v>30</v>
      </c>
      <c r="I472" t="s">
        <v>915</v>
      </c>
      <c r="J472" t="s">
        <v>126</v>
      </c>
      <c r="K472" t="s">
        <v>33</v>
      </c>
      <c r="L472">
        <v>20</v>
      </c>
      <c r="M472" t="s">
        <v>34</v>
      </c>
      <c r="N472" t="s">
        <v>188</v>
      </c>
      <c r="O472" t="s">
        <v>189</v>
      </c>
      <c r="P472" t="s">
        <v>37</v>
      </c>
      <c r="Q472" t="s">
        <v>38</v>
      </c>
      <c r="R472">
        <v>7</v>
      </c>
      <c r="S472">
        <v>15</v>
      </c>
      <c r="T472">
        <v>700</v>
      </c>
      <c r="U472" t="s">
        <v>39</v>
      </c>
      <c r="V472" t="s">
        <v>134</v>
      </c>
      <c r="W472">
        <v>4</v>
      </c>
      <c r="X472" t="s">
        <v>39</v>
      </c>
      <c r="Y472" t="s">
        <v>34</v>
      </c>
      <c r="Z472" t="str">
        <f>_xlfn.XLOOKUP(Appointment_Transactions[[#This Row],[Doctor_ID]],Doctor_Master[Doctor_ID],Doctor_Master[Doctor_Name],,0)</f>
        <v>Dr. Ranjani S</v>
      </c>
    </row>
    <row r="473" spans="1:26" x14ac:dyDescent="0.3">
      <c r="A473" t="s">
        <v>916</v>
      </c>
      <c r="B473" s="1">
        <v>45735</v>
      </c>
      <c r="C473" s="2">
        <v>0.70833333333333337</v>
      </c>
      <c r="D473" t="s">
        <v>73</v>
      </c>
      <c r="E473" t="s">
        <v>27</v>
      </c>
      <c r="F473" t="s">
        <v>43</v>
      </c>
      <c r="G473" t="s">
        <v>63</v>
      </c>
      <c r="H473" t="s">
        <v>64</v>
      </c>
      <c r="I473" t="s">
        <v>586</v>
      </c>
      <c r="J473" t="s">
        <v>86</v>
      </c>
      <c r="K473" t="s">
        <v>33</v>
      </c>
      <c r="L473">
        <v>23</v>
      </c>
      <c r="M473" t="s">
        <v>59</v>
      </c>
      <c r="N473" t="s">
        <v>60</v>
      </c>
      <c r="O473" t="s">
        <v>61</v>
      </c>
      <c r="P473" t="s">
        <v>52</v>
      </c>
      <c r="Q473" t="s">
        <v>38</v>
      </c>
      <c r="R473">
        <v>10</v>
      </c>
      <c r="S473">
        <v>15</v>
      </c>
      <c r="T473">
        <v>500</v>
      </c>
      <c r="U473" t="s">
        <v>39</v>
      </c>
      <c r="V473" t="s">
        <v>134</v>
      </c>
      <c r="X473" t="s">
        <v>39</v>
      </c>
      <c r="Y473" t="s">
        <v>59</v>
      </c>
      <c r="Z473" t="str">
        <f>_xlfn.XLOOKUP(Appointment_Transactions[[#This Row],[Doctor_ID]],Doctor_Master[Doctor_ID],Doctor_Master[Doctor_Name],,0)</f>
        <v>Dr. Gokul R</v>
      </c>
    </row>
    <row r="474" spans="1:26" x14ac:dyDescent="0.3">
      <c r="A474" t="s">
        <v>917</v>
      </c>
      <c r="B474" s="1">
        <v>45705</v>
      </c>
      <c r="C474" s="2">
        <v>0.54166666666666663</v>
      </c>
      <c r="D474" t="s">
        <v>26</v>
      </c>
      <c r="E474" t="s">
        <v>27</v>
      </c>
      <c r="F474" t="s">
        <v>155</v>
      </c>
      <c r="G474" t="s">
        <v>44</v>
      </c>
      <c r="H474" t="s">
        <v>45</v>
      </c>
      <c r="I474" t="s">
        <v>506</v>
      </c>
      <c r="J474" t="s">
        <v>47</v>
      </c>
      <c r="K474" t="s">
        <v>48</v>
      </c>
      <c r="L474">
        <v>57</v>
      </c>
      <c r="M474" t="s">
        <v>918</v>
      </c>
      <c r="N474" t="s">
        <v>144</v>
      </c>
      <c r="O474" t="s">
        <v>145</v>
      </c>
      <c r="P474" t="s">
        <v>52</v>
      </c>
      <c r="Q474" t="s">
        <v>89</v>
      </c>
      <c r="R474">
        <v>25</v>
      </c>
      <c r="S474">
        <v>15</v>
      </c>
      <c r="T474">
        <v>600</v>
      </c>
      <c r="U474" t="s">
        <v>71</v>
      </c>
      <c r="V474" t="s">
        <v>70</v>
      </c>
      <c r="X474" t="s">
        <v>71</v>
      </c>
      <c r="Y474" t="s">
        <v>131</v>
      </c>
      <c r="Z474" t="str">
        <f>_xlfn.XLOOKUP(Appointment_Transactions[[#This Row],[Doctor_ID]],Doctor_Master[Doctor_ID],Doctor_Master[Doctor_Name],,0)</f>
        <v>Dr. Meena S</v>
      </c>
    </row>
    <row r="475" spans="1:26" x14ac:dyDescent="0.3">
      <c r="A475" t="s">
        <v>919</v>
      </c>
      <c r="B475" s="1">
        <v>45810</v>
      </c>
      <c r="C475" s="2">
        <v>0.48958333333333331</v>
      </c>
      <c r="D475" t="s">
        <v>81</v>
      </c>
      <c r="E475" t="s">
        <v>42</v>
      </c>
      <c r="F475" t="s">
        <v>155</v>
      </c>
      <c r="G475" t="s">
        <v>117</v>
      </c>
      <c r="H475" t="s">
        <v>118</v>
      </c>
      <c r="I475" t="s">
        <v>733</v>
      </c>
      <c r="J475" t="s">
        <v>47</v>
      </c>
      <c r="K475" t="s">
        <v>48</v>
      </c>
      <c r="L475">
        <v>46</v>
      </c>
      <c r="M475" t="s">
        <v>34</v>
      </c>
      <c r="N475" t="s">
        <v>35</v>
      </c>
      <c r="O475" t="s">
        <v>36</v>
      </c>
      <c r="P475" t="s">
        <v>37</v>
      </c>
      <c r="Q475" t="s">
        <v>89</v>
      </c>
      <c r="R475">
        <v>6</v>
      </c>
      <c r="S475">
        <v>15</v>
      </c>
      <c r="T475">
        <v>700</v>
      </c>
      <c r="U475" t="s">
        <v>39</v>
      </c>
      <c r="V475" t="s">
        <v>100</v>
      </c>
      <c r="X475" t="s">
        <v>71</v>
      </c>
      <c r="Y475" t="s">
        <v>34</v>
      </c>
      <c r="Z475" t="str">
        <f>_xlfn.XLOOKUP(Appointment_Transactions[[#This Row],[Doctor_ID]],Doctor_Master[Doctor_ID],Doctor_Master[Doctor_Name],,0)</f>
        <v>Dr. Keerthana L</v>
      </c>
    </row>
    <row r="476" spans="1:26" x14ac:dyDescent="0.3">
      <c r="A476" t="s">
        <v>920</v>
      </c>
      <c r="B476" s="1">
        <v>45823</v>
      </c>
      <c r="C476" s="2">
        <v>0.45833333333333331</v>
      </c>
      <c r="D476" t="s">
        <v>81</v>
      </c>
      <c r="E476" t="s">
        <v>42</v>
      </c>
      <c r="F476" t="s">
        <v>54</v>
      </c>
      <c r="G476" t="s">
        <v>44</v>
      </c>
      <c r="H476" t="s">
        <v>45</v>
      </c>
      <c r="I476" t="s">
        <v>921</v>
      </c>
      <c r="J476" t="s">
        <v>86</v>
      </c>
      <c r="K476" t="s">
        <v>33</v>
      </c>
      <c r="L476">
        <v>56</v>
      </c>
      <c r="M476" t="s">
        <v>77</v>
      </c>
      <c r="N476" t="s">
        <v>127</v>
      </c>
      <c r="O476" t="s">
        <v>128</v>
      </c>
      <c r="P476" t="s">
        <v>37</v>
      </c>
      <c r="Q476" t="s">
        <v>38</v>
      </c>
      <c r="R476">
        <v>19</v>
      </c>
      <c r="S476">
        <v>30</v>
      </c>
      <c r="T476">
        <v>1300</v>
      </c>
      <c r="U476" t="s">
        <v>39</v>
      </c>
      <c r="V476" t="s">
        <v>134</v>
      </c>
      <c r="W476">
        <v>4</v>
      </c>
      <c r="X476" t="s">
        <v>39</v>
      </c>
      <c r="Y476" t="s">
        <v>77</v>
      </c>
      <c r="Z476" t="str">
        <f>_xlfn.XLOOKUP(Appointment_Transactions[[#This Row],[Doctor_ID]],Doctor_Master[Doctor_ID],Doctor_Master[Doctor_Name],,0)</f>
        <v>Dr. Vinoth K</v>
      </c>
    </row>
    <row r="477" spans="1:26" x14ac:dyDescent="0.3">
      <c r="A477" t="s">
        <v>922</v>
      </c>
      <c r="B477" s="1">
        <v>45797</v>
      </c>
      <c r="C477" s="2">
        <v>0.36458333333333331</v>
      </c>
      <c r="D477" t="s">
        <v>136</v>
      </c>
      <c r="E477" t="s">
        <v>42</v>
      </c>
      <c r="F477" t="s">
        <v>82</v>
      </c>
      <c r="G477" t="s">
        <v>63</v>
      </c>
      <c r="H477" t="s">
        <v>64</v>
      </c>
      <c r="I477" t="s">
        <v>686</v>
      </c>
      <c r="J477" t="s">
        <v>143</v>
      </c>
      <c r="K477" t="s">
        <v>48</v>
      </c>
      <c r="L477">
        <v>7</v>
      </c>
      <c r="M477" t="s">
        <v>92</v>
      </c>
      <c r="N477" t="s">
        <v>256</v>
      </c>
      <c r="O477" t="s">
        <v>257</v>
      </c>
      <c r="P477" t="s">
        <v>52</v>
      </c>
      <c r="Q477" t="s">
        <v>38</v>
      </c>
      <c r="R477">
        <v>73</v>
      </c>
      <c r="S477">
        <v>25</v>
      </c>
      <c r="T477">
        <v>1200</v>
      </c>
      <c r="U477" t="s">
        <v>39</v>
      </c>
      <c r="V477" t="s">
        <v>134</v>
      </c>
      <c r="W477">
        <v>4</v>
      </c>
      <c r="X477" t="s">
        <v>71</v>
      </c>
      <c r="Y477" t="s">
        <v>92</v>
      </c>
      <c r="Z477" t="str">
        <f>_xlfn.XLOOKUP(Appointment_Transactions[[#This Row],[Doctor_ID]],Doctor_Master[Doctor_ID],Doctor_Master[Doctor_Name],,0)</f>
        <v>Dr. Ramesh G</v>
      </c>
    </row>
    <row r="478" spans="1:26" x14ac:dyDescent="0.3">
      <c r="A478" t="s">
        <v>923</v>
      </c>
      <c r="B478" s="1">
        <v>45834</v>
      </c>
      <c r="C478" s="2">
        <v>0.70833333333333337</v>
      </c>
      <c r="D478" t="s">
        <v>81</v>
      </c>
      <c r="E478" t="s">
        <v>42</v>
      </c>
      <c r="F478" t="s">
        <v>102</v>
      </c>
      <c r="G478" t="s">
        <v>29</v>
      </c>
      <c r="H478" t="s">
        <v>30</v>
      </c>
      <c r="I478" t="s">
        <v>391</v>
      </c>
      <c r="J478" t="s">
        <v>32</v>
      </c>
      <c r="K478" t="s">
        <v>33</v>
      </c>
      <c r="L478">
        <v>10</v>
      </c>
      <c r="M478" t="s">
        <v>183</v>
      </c>
      <c r="N478" t="s">
        <v>330</v>
      </c>
      <c r="O478" t="s">
        <v>331</v>
      </c>
      <c r="P478" t="s">
        <v>37</v>
      </c>
      <c r="Q478" t="s">
        <v>38</v>
      </c>
      <c r="R478">
        <v>49</v>
      </c>
      <c r="S478">
        <v>15</v>
      </c>
      <c r="T478">
        <v>650</v>
      </c>
      <c r="U478" t="s">
        <v>71</v>
      </c>
      <c r="V478" t="s">
        <v>134</v>
      </c>
      <c r="X478" t="s">
        <v>71</v>
      </c>
      <c r="Y478" t="s">
        <v>183</v>
      </c>
      <c r="Z478" t="str">
        <f>_xlfn.XLOOKUP(Appointment_Transactions[[#This Row],[Doctor_ID]],Doctor_Master[Doctor_ID],Doctor_Master[Doctor_Name],,0)</f>
        <v>Dr. Ajith K</v>
      </c>
    </row>
    <row r="479" spans="1:26" x14ac:dyDescent="0.3">
      <c r="A479" t="s">
        <v>924</v>
      </c>
      <c r="B479" s="1">
        <v>45673</v>
      </c>
      <c r="C479" s="2">
        <v>0.69791666666666663</v>
      </c>
      <c r="D479" t="s">
        <v>109</v>
      </c>
      <c r="E479" t="s">
        <v>27</v>
      </c>
      <c r="F479" t="s">
        <v>102</v>
      </c>
      <c r="G479" t="s">
        <v>117</v>
      </c>
      <c r="H479" t="s">
        <v>118</v>
      </c>
      <c r="I479" t="s">
        <v>910</v>
      </c>
      <c r="J479" t="s">
        <v>112</v>
      </c>
      <c r="K479" t="s">
        <v>33</v>
      </c>
      <c r="L479">
        <v>41</v>
      </c>
      <c r="M479" t="s">
        <v>120</v>
      </c>
      <c r="N479" t="s">
        <v>121</v>
      </c>
      <c r="O479" t="s">
        <v>122</v>
      </c>
      <c r="P479" t="s">
        <v>123</v>
      </c>
      <c r="Q479" t="s">
        <v>38</v>
      </c>
      <c r="R479">
        <v>35</v>
      </c>
      <c r="S479">
        <v>15</v>
      </c>
      <c r="T479">
        <v>900</v>
      </c>
      <c r="U479" t="s">
        <v>71</v>
      </c>
      <c r="V479" t="s">
        <v>20</v>
      </c>
      <c r="W479">
        <v>3</v>
      </c>
      <c r="X479" t="s">
        <v>71</v>
      </c>
      <c r="Y479" t="s">
        <v>120</v>
      </c>
      <c r="Z479" t="str">
        <f>_xlfn.XLOOKUP(Appointment_Transactions[[#This Row],[Doctor_ID]],Doctor_Master[Doctor_ID],Doctor_Master[Doctor_Name],,0)</f>
        <v>Dr. Siva Kumar</v>
      </c>
    </row>
    <row r="480" spans="1:26" x14ac:dyDescent="0.3">
      <c r="A480" t="s">
        <v>925</v>
      </c>
      <c r="B480" s="1">
        <v>45707</v>
      </c>
      <c r="C480" s="2">
        <v>0.38541666666666669</v>
      </c>
      <c r="D480" t="s">
        <v>26</v>
      </c>
      <c r="E480" t="s">
        <v>27</v>
      </c>
      <c r="F480" t="s">
        <v>43</v>
      </c>
      <c r="G480" t="s">
        <v>55</v>
      </c>
      <c r="H480" t="s">
        <v>56</v>
      </c>
      <c r="I480" t="s">
        <v>31</v>
      </c>
      <c r="J480" t="s">
        <v>138</v>
      </c>
      <c r="K480" t="s">
        <v>48</v>
      </c>
      <c r="L480">
        <v>35</v>
      </c>
      <c r="M480" t="s">
        <v>67</v>
      </c>
      <c r="N480" t="s">
        <v>163</v>
      </c>
      <c r="O480" t="s">
        <v>164</v>
      </c>
      <c r="P480" t="s">
        <v>123</v>
      </c>
      <c r="Q480" t="s">
        <v>38</v>
      </c>
      <c r="R480">
        <v>35</v>
      </c>
      <c r="S480">
        <v>15</v>
      </c>
      <c r="T480">
        <v>800</v>
      </c>
      <c r="U480" t="s">
        <v>39</v>
      </c>
      <c r="V480" t="s">
        <v>134</v>
      </c>
      <c r="W480">
        <v>5</v>
      </c>
      <c r="X480" t="s">
        <v>39</v>
      </c>
      <c r="Y480" t="s">
        <v>67</v>
      </c>
      <c r="Z480" t="str">
        <f>_xlfn.XLOOKUP(Appointment_Transactions[[#This Row],[Doctor_ID]],Doctor_Master[Doctor_ID],Doctor_Master[Doctor_Name],,0)</f>
        <v>Dr. Ashwin D</v>
      </c>
    </row>
    <row r="481" spans="1:26" x14ac:dyDescent="0.3">
      <c r="A481" t="s">
        <v>926</v>
      </c>
      <c r="B481" s="1">
        <v>45747</v>
      </c>
      <c r="C481" s="2">
        <v>0.66666666666666663</v>
      </c>
      <c r="D481" t="s">
        <v>73</v>
      </c>
      <c r="E481" t="s">
        <v>27</v>
      </c>
      <c r="F481" t="s">
        <v>155</v>
      </c>
      <c r="G481" t="s">
        <v>83</v>
      </c>
      <c r="H481" t="s">
        <v>84</v>
      </c>
      <c r="I481" t="s">
        <v>313</v>
      </c>
      <c r="J481" t="s">
        <v>58</v>
      </c>
      <c r="K481" t="s">
        <v>48</v>
      </c>
      <c r="L481">
        <v>16</v>
      </c>
      <c r="M481" t="s">
        <v>92</v>
      </c>
      <c r="N481" t="s">
        <v>215</v>
      </c>
      <c r="O481" t="s">
        <v>216</v>
      </c>
      <c r="P481" t="s">
        <v>123</v>
      </c>
      <c r="Q481" t="s">
        <v>38</v>
      </c>
      <c r="R481">
        <v>34</v>
      </c>
      <c r="S481">
        <v>25</v>
      </c>
      <c r="T481">
        <v>1200</v>
      </c>
      <c r="U481" t="s">
        <v>39</v>
      </c>
      <c r="V481" t="s">
        <v>134</v>
      </c>
      <c r="W481">
        <v>4</v>
      </c>
      <c r="X481" t="s">
        <v>39</v>
      </c>
      <c r="Y481" t="s">
        <v>92</v>
      </c>
      <c r="Z481" t="str">
        <f>_xlfn.XLOOKUP(Appointment_Transactions[[#This Row],[Doctor_ID]],Doctor_Master[Doctor_ID],Doctor_Master[Doctor_Name],,0)</f>
        <v>Dr. Vignesh M</v>
      </c>
    </row>
    <row r="482" spans="1:26" x14ac:dyDescent="0.3">
      <c r="A482" t="s">
        <v>927</v>
      </c>
      <c r="B482" s="1">
        <v>45797</v>
      </c>
      <c r="C482" s="2">
        <v>0.65625</v>
      </c>
      <c r="D482" t="s">
        <v>136</v>
      </c>
      <c r="E482" t="s">
        <v>42</v>
      </c>
      <c r="F482" t="s">
        <v>82</v>
      </c>
      <c r="G482" t="s">
        <v>44</v>
      </c>
      <c r="H482" t="s">
        <v>45</v>
      </c>
      <c r="I482" t="s">
        <v>499</v>
      </c>
      <c r="J482" t="s">
        <v>126</v>
      </c>
      <c r="K482" t="s">
        <v>48</v>
      </c>
      <c r="L482">
        <v>36</v>
      </c>
      <c r="M482" t="s">
        <v>92</v>
      </c>
      <c r="N482" t="s">
        <v>256</v>
      </c>
      <c r="O482" t="s">
        <v>257</v>
      </c>
      <c r="P482" t="s">
        <v>123</v>
      </c>
      <c r="Q482" t="s">
        <v>38</v>
      </c>
      <c r="R482">
        <v>54</v>
      </c>
      <c r="S482">
        <v>25</v>
      </c>
      <c r="T482">
        <v>1200</v>
      </c>
      <c r="U482" t="s">
        <v>39</v>
      </c>
      <c r="V482" t="s">
        <v>134</v>
      </c>
      <c r="W482">
        <v>4</v>
      </c>
      <c r="X482" t="s">
        <v>39</v>
      </c>
      <c r="Y482" t="s">
        <v>92</v>
      </c>
      <c r="Z482" t="str">
        <f>_xlfn.XLOOKUP(Appointment_Transactions[[#This Row],[Doctor_ID]],Doctor_Master[Doctor_ID],Doctor_Master[Doctor_Name],,0)</f>
        <v>Dr. Ramesh G</v>
      </c>
    </row>
    <row r="483" spans="1:26" x14ac:dyDescent="0.3">
      <c r="A483" t="s">
        <v>928</v>
      </c>
      <c r="B483" s="1">
        <v>45704</v>
      </c>
      <c r="C483" s="2">
        <v>0.375</v>
      </c>
      <c r="D483" t="s">
        <v>26</v>
      </c>
      <c r="E483" t="s">
        <v>27</v>
      </c>
      <c r="F483" t="s">
        <v>54</v>
      </c>
      <c r="G483" t="s">
        <v>117</v>
      </c>
      <c r="H483" t="s">
        <v>118</v>
      </c>
      <c r="I483" t="s">
        <v>344</v>
      </c>
      <c r="J483" t="s">
        <v>58</v>
      </c>
      <c r="K483" t="s">
        <v>48</v>
      </c>
      <c r="L483">
        <v>50</v>
      </c>
      <c r="M483" t="s">
        <v>120</v>
      </c>
      <c r="N483" t="s">
        <v>193</v>
      </c>
      <c r="O483" t="s">
        <v>194</v>
      </c>
      <c r="P483" t="s">
        <v>37</v>
      </c>
      <c r="Q483" t="s">
        <v>203</v>
      </c>
      <c r="R483">
        <v>25</v>
      </c>
      <c r="S483">
        <v>15</v>
      </c>
      <c r="T483">
        <v>900</v>
      </c>
      <c r="U483" t="s">
        <v>39</v>
      </c>
      <c r="V483" t="s">
        <v>134</v>
      </c>
      <c r="X483" t="s">
        <v>71</v>
      </c>
      <c r="Y483" t="s">
        <v>120</v>
      </c>
      <c r="Z483" t="str">
        <f>_xlfn.XLOOKUP(Appointment_Transactions[[#This Row],[Doctor_ID]],Doctor_Master[Doctor_ID],Doctor_Master[Doctor_Name],,0)</f>
        <v>Dr. Mohan V</v>
      </c>
    </row>
    <row r="484" spans="1:26" x14ac:dyDescent="0.3">
      <c r="A484" t="s">
        <v>929</v>
      </c>
      <c r="B484" s="1">
        <v>45821</v>
      </c>
      <c r="C484" s="2">
        <v>0.54166666666666663</v>
      </c>
      <c r="D484" t="s">
        <v>81</v>
      </c>
      <c r="E484" t="s">
        <v>42</v>
      </c>
      <c r="F484" t="s">
        <v>28</v>
      </c>
      <c r="G484" t="s">
        <v>63</v>
      </c>
      <c r="H484" t="s">
        <v>64</v>
      </c>
      <c r="I484" t="s">
        <v>831</v>
      </c>
      <c r="J484" t="s">
        <v>126</v>
      </c>
      <c r="K484" t="s">
        <v>48</v>
      </c>
      <c r="L484">
        <v>26</v>
      </c>
      <c r="M484" t="s">
        <v>183</v>
      </c>
      <c r="N484" t="s">
        <v>240</v>
      </c>
      <c r="O484" t="s">
        <v>241</v>
      </c>
      <c r="P484" t="s">
        <v>123</v>
      </c>
      <c r="Q484" t="s">
        <v>89</v>
      </c>
      <c r="R484">
        <v>18</v>
      </c>
      <c r="S484">
        <v>15</v>
      </c>
      <c r="T484">
        <v>650</v>
      </c>
      <c r="U484" t="s">
        <v>39</v>
      </c>
      <c r="V484" t="s">
        <v>134</v>
      </c>
      <c r="X484" t="s">
        <v>71</v>
      </c>
      <c r="Y484" t="s">
        <v>183</v>
      </c>
      <c r="Z484" t="str">
        <f>_xlfn.XLOOKUP(Appointment_Transactions[[#This Row],[Doctor_ID]],Doctor_Master[Doctor_ID],Doctor_Master[Doctor_Name],,0)</f>
        <v>Dr. Naveen C</v>
      </c>
    </row>
    <row r="485" spans="1:26" x14ac:dyDescent="0.3">
      <c r="A485" t="s">
        <v>930</v>
      </c>
      <c r="B485" s="1">
        <v>45711</v>
      </c>
      <c r="C485" s="2">
        <v>0.33333333333333331</v>
      </c>
      <c r="D485" t="s">
        <v>26</v>
      </c>
      <c r="E485" t="s">
        <v>27</v>
      </c>
      <c r="F485" t="s">
        <v>54</v>
      </c>
      <c r="G485" t="s">
        <v>55</v>
      </c>
      <c r="H485" t="s">
        <v>56</v>
      </c>
      <c r="I485" t="s">
        <v>130</v>
      </c>
      <c r="J485" t="s">
        <v>143</v>
      </c>
      <c r="K485" t="s">
        <v>48</v>
      </c>
      <c r="L485">
        <v>49</v>
      </c>
      <c r="M485" t="s">
        <v>59</v>
      </c>
      <c r="N485" t="s">
        <v>308</v>
      </c>
      <c r="O485" t="s">
        <v>309</v>
      </c>
      <c r="P485" t="s">
        <v>37</v>
      </c>
      <c r="Q485" t="s">
        <v>38</v>
      </c>
      <c r="R485">
        <v>13</v>
      </c>
      <c r="S485">
        <v>15</v>
      </c>
      <c r="T485">
        <v>500</v>
      </c>
      <c r="U485" t="s">
        <v>39</v>
      </c>
      <c r="V485" t="s">
        <v>134</v>
      </c>
      <c r="W485">
        <v>3</v>
      </c>
      <c r="X485" t="s">
        <v>71</v>
      </c>
      <c r="Y485" t="s">
        <v>59</v>
      </c>
      <c r="Z485" t="str">
        <f>_xlfn.XLOOKUP(Appointment_Transactions[[#This Row],[Doctor_ID]],Doctor_Master[Doctor_ID],Doctor_Master[Doctor_Name],,0)</f>
        <v>Dr. Karthik Raj</v>
      </c>
    </row>
    <row r="486" spans="1:26" x14ac:dyDescent="0.3">
      <c r="A486" t="s">
        <v>931</v>
      </c>
      <c r="B486" s="1">
        <v>45761</v>
      </c>
      <c r="C486" s="2">
        <v>0.42708333333333331</v>
      </c>
      <c r="D486" t="s">
        <v>41</v>
      </c>
      <c r="E486" t="s">
        <v>42</v>
      </c>
      <c r="F486" t="s">
        <v>155</v>
      </c>
      <c r="G486" t="s">
        <v>44</v>
      </c>
      <c r="H486" t="s">
        <v>45</v>
      </c>
      <c r="I486" t="s">
        <v>717</v>
      </c>
      <c r="J486" t="s">
        <v>32</v>
      </c>
      <c r="K486" t="s">
        <v>33</v>
      </c>
      <c r="L486">
        <v>68</v>
      </c>
      <c r="M486" t="s">
        <v>77</v>
      </c>
      <c r="N486" t="s">
        <v>466</v>
      </c>
      <c r="O486" t="s">
        <v>467</v>
      </c>
      <c r="P486" t="s">
        <v>37</v>
      </c>
      <c r="Q486" t="s">
        <v>89</v>
      </c>
      <c r="R486">
        <v>18</v>
      </c>
      <c r="S486">
        <v>30</v>
      </c>
      <c r="T486">
        <v>1300</v>
      </c>
      <c r="U486" t="s">
        <v>39</v>
      </c>
      <c r="V486" t="s">
        <v>134</v>
      </c>
      <c r="X486" t="s">
        <v>39</v>
      </c>
      <c r="Y486" t="s">
        <v>77</v>
      </c>
      <c r="Z486" t="str">
        <f>_xlfn.XLOOKUP(Appointment_Transactions[[#This Row],[Doctor_ID]],Doctor_Master[Doctor_ID],Doctor_Master[Doctor_Name],,0)</f>
        <v>Dr. Hari Prasad</v>
      </c>
    </row>
    <row r="487" spans="1:26" x14ac:dyDescent="0.3">
      <c r="A487" t="s">
        <v>932</v>
      </c>
      <c r="B487" s="1">
        <v>45663</v>
      </c>
      <c r="C487" s="2">
        <v>0.41666666666666669</v>
      </c>
      <c r="D487" t="s">
        <v>109</v>
      </c>
      <c r="E487" t="s">
        <v>27</v>
      </c>
      <c r="F487" t="s">
        <v>155</v>
      </c>
      <c r="G487" t="s">
        <v>103</v>
      </c>
      <c r="H487" t="s">
        <v>104</v>
      </c>
      <c r="I487" t="s">
        <v>302</v>
      </c>
      <c r="J487" t="s">
        <v>86</v>
      </c>
      <c r="K487" t="s">
        <v>33</v>
      </c>
      <c r="L487">
        <v>12</v>
      </c>
      <c r="M487" t="s">
        <v>113</v>
      </c>
      <c r="N487" t="s">
        <v>114</v>
      </c>
      <c r="O487" t="s">
        <v>115</v>
      </c>
      <c r="P487" t="s">
        <v>123</v>
      </c>
      <c r="Q487" t="s">
        <v>89</v>
      </c>
      <c r="R487">
        <v>25</v>
      </c>
      <c r="S487">
        <v>15</v>
      </c>
      <c r="T487">
        <v>700</v>
      </c>
      <c r="U487" t="s">
        <v>39</v>
      </c>
      <c r="V487" t="s">
        <v>134</v>
      </c>
      <c r="X487" t="s">
        <v>39</v>
      </c>
      <c r="Y487" t="s">
        <v>113</v>
      </c>
      <c r="Z487" t="str">
        <f>_xlfn.XLOOKUP(Appointment_Transactions[[#This Row],[Doctor_ID]],Doctor_Master[Doctor_ID],Doctor_Master[Doctor_Name],,0)</f>
        <v>Dr. Divya R</v>
      </c>
    </row>
    <row r="488" spans="1:26" x14ac:dyDescent="0.3">
      <c r="A488" t="s">
        <v>933</v>
      </c>
      <c r="B488" s="1">
        <v>45817</v>
      </c>
      <c r="C488" s="2">
        <v>0.39583333333333331</v>
      </c>
      <c r="D488" t="s">
        <v>81</v>
      </c>
      <c r="E488" t="s">
        <v>42</v>
      </c>
      <c r="F488" t="s">
        <v>155</v>
      </c>
      <c r="G488" t="s">
        <v>74</v>
      </c>
      <c r="H488" t="s">
        <v>75</v>
      </c>
      <c r="I488" t="s">
        <v>453</v>
      </c>
      <c r="J488" t="s">
        <v>58</v>
      </c>
      <c r="K488" t="s">
        <v>33</v>
      </c>
      <c r="L488">
        <v>82</v>
      </c>
      <c r="M488" t="s">
        <v>120</v>
      </c>
      <c r="N488" t="s">
        <v>175</v>
      </c>
      <c r="O488" t="s">
        <v>176</v>
      </c>
      <c r="P488" t="s">
        <v>37</v>
      </c>
      <c r="Q488" t="s">
        <v>38</v>
      </c>
      <c r="R488">
        <v>9</v>
      </c>
      <c r="S488">
        <v>15</v>
      </c>
      <c r="T488">
        <v>900</v>
      </c>
      <c r="U488" t="s">
        <v>39</v>
      </c>
      <c r="V488" t="s">
        <v>134</v>
      </c>
      <c r="W488">
        <v>4</v>
      </c>
      <c r="X488" t="s">
        <v>39</v>
      </c>
      <c r="Y488" t="s">
        <v>120</v>
      </c>
      <c r="Z488" t="str">
        <f>_xlfn.XLOOKUP(Appointment_Transactions[[#This Row],[Doctor_ID]],Doctor_Master[Doctor_ID],Doctor_Master[Doctor_Name],,0)</f>
        <v>Dr. Suresh B</v>
      </c>
    </row>
    <row r="489" spans="1:26" x14ac:dyDescent="0.3">
      <c r="A489" t="s">
        <v>934</v>
      </c>
      <c r="B489" s="1">
        <v>45803</v>
      </c>
      <c r="C489" s="2">
        <v>0.71875</v>
      </c>
      <c r="D489" t="s">
        <v>136</v>
      </c>
      <c r="E489" t="s">
        <v>42</v>
      </c>
      <c r="F489" t="s">
        <v>155</v>
      </c>
      <c r="G489" t="s">
        <v>44</v>
      </c>
      <c r="H489" t="s">
        <v>45</v>
      </c>
      <c r="I489" t="s">
        <v>329</v>
      </c>
      <c r="J489" t="s">
        <v>126</v>
      </c>
      <c r="K489" t="s">
        <v>33</v>
      </c>
      <c r="L489">
        <v>3</v>
      </c>
      <c r="M489" t="s">
        <v>131</v>
      </c>
      <c r="N489" t="s">
        <v>222</v>
      </c>
      <c r="O489" t="s">
        <v>223</v>
      </c>
      <c r="P489" t="s">
        <v>52</v>
      </c>
      <c r="Q489" t="s">
        <v>89</v>
      </c>
      <c r="R489">
        <v>23</v>
      </c>
      <c r="S489">
        <v>15</v>
      </c>
      <c r="T489">
        <v>600</v>
      </c>
      <c r="U489" t="s">
        <v>39</v>
      </c>
      <c r="V489" t="s">
        <v>134</v>
      </c>
      <c r="X489" t="s">
        <v>71</v>
      </c>
      <c r="Y489" t="s">
        <v>131</v>
      </c>
      <c r="Z489" t="str">
        <f>_xlfn.XLOOKUP(Appointment_Transactions[[#This Row],[Doctor_ID]],Doctor_Master[Doctor_ID],Doctor_Master[Doctor_Name],,0)</f>
        <v>Dr. Anand S</v>
      </c>
    </row>
    <row r="490" spans="1:26" x14ac:dyDescent="0.3">
      <c r="A490" t="s">
        <v>935</v>
      </c>
      <c r="B490" s="1">
        <v>45765</v>
      </c>
      <c r="C490" s="2">
        <v>0.39583333333333331</v>
      </c>
      <c r="D490" t="s">
        <v>41</v>
      </c>
      <c r="E490" t="s">
        <v>42</v>
      </c>
      <c r="F490" t="s">
        <v>28</v>
      </c>
      <c r="G490" t="s">
        <v>74</v>
      </c>
      <c r="H490" t="s">
        <v>75</v>
      </c>
      <c r="I490" t="s">
        <v>298</v>
      </c>
      <c r="J490" t="s">
        <v>32</v>
      </c>
      <c r="K490" t="s">
        <v>33</v>
      </c>
      <c r="L490">
        <v>14</v>
      </c>
      <c r="M490" t="s">
        <v>59</v>
      </c>
      <c r="N490" t="s">
        <v>167</v>
      </c>
      <c r="O490" t="s">
        <v>168</v>
      </c>
      <c r="P490" t="s">
        <v>123</v>
      </c>
      <c r="Q490" t="s">
        <v>38</v>
      </c>
      <c r="R490">
        <v>25</v>
      </c>
      <c r="S490">
        <v>15</v>
      </c>
      <c r="T490">
        <v>500</v>
      </c>
      <c r="U490" t="s">
        <v>71</v>
      </c>
      <c r="V490" t="s">
        <v>20</v>
      </c>
      <c r="W490">
        <v>4</v>
      </c>
      <c r="X490" t="s">
        <v>39</v>
      </c>
      <c r="Y490" t="s">
        <v>59</v>
      </c>
      <c r="Z490" t="str">
        <f>_xlfn.XLOOKUP(Appointment_Transactions[[#This Row],[Doctor_ID]],Doctor_Master[Doctor_ID],Doctor_Master[Doctor_Name],,0)</f>
        <v>Dr. Prakash R</v>
      </c>
    </row>
    <row r="491" spans="1:26" x14ac:dyDescent="0.3">
      <c r="A491" t="s">
        <v>936</v>
      </c>
      <c r="B491" s="1">
        <v>45770</v>
      </c>
      <c r="C491" s="2">
        <v>0.72916666666666663</v>
      </c>
      <c r="D491" t="s">
        <v>41</v>
      </c>
      <c r="E491" t="s">
        <v>42</v>
      </c>
      <c r="F491" t="s">
        <v>43</v>
      </c>
      <c r="G491" t="s">
        <v>63</v>
      </c>
      <c r="H491" t="s">
        <v>64</v>
      </c>
      <c r="I491" t="s">
        <v>322</v>
      </c>
      <c r="J491" t="s">
        <v>66</v>
      </c>
      <c r="K491" t="s">
        <v>48</v>
      </c>
      <c r="L491">
        <v>5</v>
      </c>
      <c r="M491" t="s">
        <v>113</v>
      </c>
      <c r="N491" t="s">
        <v>157</v>
      </c>
      <c r="O491" t="s">
        <v>158</v>
      </c>
      <c r="P491" t="s">
        <v>37</v>
      </c>
      <c r="Q491" t="s">
        <v>38</v>
      </c>
      <c r="R491">
        <v>38</v>
      </c>
      <c r="S491">
        <v>15</v>
      </c>
      <c r="T491">
        <v>700</v>
      </c>
      <c r="U491" t="s">
        <v>71</v>
      </c>
      <c r="V491" t="s">
        <v>134</v>
      </c>
      <c r="X491" t="s">
        <v>71</v>
      </c>
      <c r="Y491" t="s">
        <v>113</v>
      </c>
      <c r="Z491" t="str">
        <f>_xlfn.XLOOKUP(Appointment_Transactions[[#This Row],[Doctor_ID]],Doctor_Master[Doctor_ID],Doctor_Master[Doctor_Name],,0)</f>
        <v>Dr. Mahesh R</v>
      </c>
    </row>
    <row r="492" spans="1:26" x14ac:dyDescent="0.3">
      <c r="A492" t="s">
        <v>937</v>
      </c>
      <c r="B492" s="1">
        <v>45817</v>
      </c>
      <c r="C492" s="2">
        <v>0.51041666666666663</v>
      </c>
      <c r="D492" t="s">
        <v>81</v>
      </c>
      <c r="E492" t="s">
        <v>42</v>
      </c>
      <c r="F492" t="s">
        <v>155</v>
      </c>
      <c r="G492" t="s">
        <v>55</v>
      </c>
      <c r="H492" t="s">
        <v>56</v>
      </c>
      <c r="I492" t="s">
        <v>300</v>
      </c>
      <c r="J492" t="s">
        <v>66</v>
      </c>
      <c r="K492" t="s">
        <v>48</v>
      </c>
      <c r="L492">
        <v>38</v>
      </c>
      <c r="M492" t="s">
        <v>113</v>
      </c>
      <c r="N492" t="s">
        <v>227</v>
      </c>
      <c r="O492" t="s">
        <v>228</v>
      </c>
      <c r="P492" t="s">
        <v>123</v>
      </c>
      <c r="Q492" t="s">
        <v>203</v>
      </c>
      <c r="R492">
        <v>15</v>
      </c>
      <c r="S492">
        <v>15</v>
      </c>
      <c r="T492">
        <v>700</v>
      </c>
      <c r="U492" t="s">
        <v>39</v>
      </c>
      <c r="V492" t="s">
        <v>70</v>
      </c>
      <c r="X492" t="s">
        <v>71</v>
      </c>
      <c r="Y492" t="s">
        <v>113</v>
      </c>
      <c r="Z492" t="str">
        <f>_xlfn.XLOOKUP(Appointment_Transactions[[#This Row],[Doctor_ID]],Doctor_Master[Doctor_ID],Doctor_Master[Doctor_Name],,0)</f>
        <v>Dr. Deepa J</v>
      </c>
    </row>
    <row r="493" spans="1:26" x14ac:dyDescent="0.3">
      <c r="A493" t="s">
        <v>938</v>
      </c>
      <c r="B493" s="1">
        <v>45779</v>
      </c>
      <c r="C493" s="2">
        <v>0.61458333333333337</v>
      </c>
      <c r="D493" t="s">
        <v>136</v>
      </c>
      <c r="E493" t="s">
        <v>42</v>
      </c>
      <c r="F493" t="s">
        <v>28</v>
      </c>
      <c r="G493" t="s">
        <v>74</v>
      </c>
      <c r="H493" t="s">
        <v>75</v>
      </c>
      <c r="I493" t="s">
        <v>939</v>
      </c>
      <c r="J493" t="s">
        <v>66</v>
      </c>
      <c r="K493" t="s">
        <v>33</v>
      </c>
      <c r="L493">
        <v>35</v>
      </c>
      <c r="M493" t="s">
        <v>92</v>
      </c>
      <c r="N493" t="s">
        <v>93</v>
      </c>
      <c r="O493" t="s">
        <v>94</v>
      </c>
      <c r="P493" t="s">
        <v>123</v>
      </c>
      <c r="Q493" t="s">
        <v>38</v>
      </c>
      <c r="R493">
        <v>26</v>
      </c>
      <c r="S493">
        <v>25</v>
      </c>
      <c r="T493">
        <v>1200</v>
      </c>
      <c r="U493" t="s">
        <v>39</v>
      </c>
      <c r="V493" t="s">
        <v>134</v>
      </c>
      <c r="W493">
        <v>4</v>
      </c>
      <c r="X493" t="s">
        <v>39</v>
      </c>
      <c r="Y493" t="s">
        <v>92</v>
      </c>
      <c r="Z493" t="str">
        <f>_xlfn.XLOOKUP(Appointment_Transactions[[#This Row],[Doctor_ID]],Doctor_Master[Doctor_ID],Doctor_Master[Doctor_Name],,0)</f>
        <v>Dr. Arun Kumar</v>
      </c>
    </row>
    <row r="494" spans="1:26" x14ac:dyDescent="0.3">
      <c r="A494" t="s">
        <v>940</v>
      </c>
      <c r="B494" s="1">
        <v>45676</v>
      </c>
      <c r="C494" s="2">
        <v>0.85416666666666663</v>
      </c>
      <c r="D494" t="s">
        <v>109</v>
      </c>
      <c r="E494" t="s">
        <v>27</v>
      </c>
      <c r="F494" t="s">
        <v>54</v>
      </c>
      <c r="G494" t="s">
        <v>44</v>
      </c>
      <c r="H494" t="s">
        <v>45</v>
      </c>
      <c r="I494" t="s">
        <v>282</v>
      </c>
      <c r="J494" t="s">
        <v>138</v>
      </c>
      <c r="K494" t="s">
        <v>33</v>
      </c>
      <c r="L494">
        <v>59</v>
      </c>
      <c r="M494" t="s">
        <v>183</v>
      </c>
      <c r="N494" t="s">
        <v>184</v>
      </c>
      <c r="O494" t="s">
        <v>185</v>
      </c>
      <c r="P494" t="s">
        <v>123</v>
      </c>
      <c r="Q494" t="s">
        <v>203</v>
      </c>
      <c r="R494">
        <v>27</v>
      </c>
      <c r="S494">
        <v>15</v>
      </c>
      <c r="T494">
        <v>650</v>
      </c>
      <c r="U494" t="s">
        <v>39</v>
      </c>
      <c r="V494" t="s">
        <v>134</v>
      </c>
      <c r="X494" t="s">
        <v>71</v>
      </c>
      <c r="Y494" t="s">
        <v>183</v>
      </c>
      <c r="Z494" t="str">
        <f>_xlfn.XLOOKUP(Appointment_Transactions[[#This Row],[Doctor_ID]],Doctor_Master[Doctor_ID],Doctor_Master[Doctor_Name],,0)</f>
        <v>Dr. Lakshmi K</v>
      </c>
    </row>
    <row r="495" spans="1:26" x14ac:dyDescent="0.3">
      <c r="A495" t="s">
        <v>941</v>
      </c>
      <c r="B495" s="1">
        <v>45756</v>
      </c>
      <c r="C495" s="2">
        <v>0.44791666666666669</v>
      </c>
      <c r="D495" t="s">
        <v>41</v>
      </c>
      <c r="E495" t="s">
        <v>42</v>
      </c>
      <c r="F495" t="s">
        <v>43</v>
      </c>
      <c r="G495" t="s">
        <v>63</v>
      </c>
      <c r="H495" t="s">
        <v>64</v>
      </c>
      <c r="I495" t="s">
        <v>942</v>
      </c>
      <c r="J495" t="s">
        <v>66</v>
      </c>
      <c r="K495" t="s">
        <v>33</v>
      </c>
      <c r="L495">
        <v>31</v>
      </c>
      <c r="M495" t="s">
        <v>113</v>
      </c>
      <c r="N495" t="s">
        <v>227</v>
      </c>
      <c r="O495" t="s">
        <v>228</v>
      </c>
      <c r="P495" t="s">
        <v>123</v>
      </c>
      <c r="Q495" t="s">
        <v>38</v>
      </c>
      <c r="R495">
        <v>28</v>
      </c>
      <c r="S495">
        <v>15</v>
      </c>
      <c r="T495">
        <v>700</v>
      </c>
      <c r="U495" t="s">
        <v>39</v>
      </c>
      <c r="V495" t="s">
        <v>134</v>
      </c>
      <c r="W495">
        <v>3</v>
      </c>
      <c r="X495" t="s">
        <v>39</v>
      </c>
      <c r="Y495" t="s">
        <v>113</v>
      </c>
      <c r="Z495" t="str">
        <f>_xlfn.XLOOKUP(Appointment_Transactions[[#This Row],[Doctor_ID]],Doctor_Master[Doctor_ID],Doctor_Master[Doctor_Name],,0)</f>
        <v>Dr. Deepa J</v>
      </c>
    </row>
    <row r="496" spans="1:26" x14ac:dyDescent="0.3">
      <c r="A496" t="s">
        <v>943</v>
      </c>
      <c r="B496" s="1">
        <v>45715</v>
      </c>
      <c r="C496" s="2">
        <v>0.45833333333333331</v>
      </c>
      <c r="D496" t="s">
        <v>26</v>
      </c>
      <c r="E496" t="s">
        <v>27</v>
      </c>
      <c r="F496" t="s">
        <v>102</v>
      </c>
      <c r="G496" t="s">
        <v>103</v>
      </c>
      <c r="H496" t="s">
        <v>104</v>
      </c>
      <c r="I496" t="s">
        <v>342</v>
      </c>
      <c r="J496" t="s">
        <v>32</v>
      </c>
      <c r="K496" t="s">
        <v>33</v>
      </c>
      <c r="L496">
        <v>18</v>
      </c>
      <c r="M496" t="s">
        <v>34</v>
      </c>
      <c r="N496" t="s">
        <v>35</v>
      </c>
      <c r="O496" t="s">
        <v>36</v>
      </c>
      <c r="P496" t="s">
        <v>37</v>
      </c>
      <c r="Q496" t="s">
        <v>38</v>
      </c>
      <c r="R496">
        <v>25</v>
      </c>
      <c r="S496">
        <v>15</v>
      </c>
      <c r="T496">
        <v>700</v>
      </c>
      <c r="U496" t="s">
        <v>39</v>
      </c>
      <c r="V496" t="s">
        <v>100</v>
      </c>
      <c r="W496">
        <v>4</v>
      </c>
      <c r="X496" t="s">
        <v>39</v>
      </c>
      <c r="Y496" t="s">
        <v>34</v>
      </c>
      <c r="Z496" t="str">
        <f>_xlfn.XLOOKUP(Appointment_Transactions[[#This Row],[Doctor_ID]],Doctor_Master[Doctor_ID],Doctor_Master[Doctor_Name],,0)</f>
        <v>Dr. Keerthana L</v>
      </c>
    </row>
    <row r="497" spans="1:26" x14ac:dyDescent="0.3">
      <c r="A497" t="s">
        <v>944</v>
      </c>
      <c r="B497" s="1">
        <v>45778</v>
      </c>
      <c r="C497" s="2">
        <v>0.58333333333333337</v>
      </c>
      <c r="D497" t="s">
        <v>136</v>
      </c>
      <c r="E497" t="s">
        <v>42</v>
      </c>
      <c r="F497" t="s">
        <v>102</v>
      </c>
      <c r="G497" t="s">
        <v>63</v>
      </c>
      <c r="H497" t="s">
        <v>64</v>
      </c>
      <c r="I497" t="s">
        <v>147</v>
      </c>
      <c r="J497" t="s">
        <v>138</v>
      </c>
      <c r="K497" t="s">
        <v>48</v>
      </c>
      <c r="L497">
        <v>17</v>
      </c>
      <c r="M497" t="s">
        <v>49</v>
      </c>
      <c r="N497" t="s">
        <v>50</v>
      </c>
      <c r="O497" t="s">
        <v>51</v>
      </c>
      <c r="P497" t="s">
        <v>52</v>
      </c>
      <c r="Q497" t="s">
        <v>203</v>
      </c>
      <c r="R497">
        <v>35</v>
      </c>
      <c r="S497">
        <v>20</v>
      </c>
      <c r="T497">
        <v>1000</v>
      </c>
      <c r="U497" t="s">
        <v>39</v>
      </c>
      <c r="V497" t="s">
        <v>134</v>
      </c>
      <c r="X497" t="s">
        <v>39</v>
      </c>
      <c r="Y497" t="s">
        <v>49</v>
      </c>
      <c r="Z497" t="str">
        <f>_xlfn.XLOOKUP(Appointment_Transactions[[#This Row],[Doctor_ID]],Doctor_Master[Doctor_ID],Doctor_Master[Doctor_Name],,0)</f>
        <v>Dr. Priya Nair</v>
      </c>
    </row>
    <row r="498" spans="1:26" x14ac:dyDescent="0.3">
      <c r="A498" t="s">
        <v>945</v>
      </c>
      <c r="B498" s="1">
        <v>45782</v>
      </c>
      <c r="C498" s="2">
        <v>0.75</v>
      </c>
      <c r="D498" t="s">
        <v>136</v>
      </c>
      <c r="E498" t="s">
        <v>42</v>
      </c>
      <c r="F498" t="s">
        <v>155</v>
      </c>
      <c r="G498" t="s">
        <v>74</v>
      </c>
      <c r="H498" t="s">
        <v>75</v>
      </c>
      <c r="I498" t="s">
        <v>137</v>
      </c>
      <c r="J498" t="s">
        <v>143</v>
      </c>
      <c r="K498" t="s">
        <v>48</v>
      </c>
      <c r="L498">
        <v>36</v>
      </c>
      <c r="M498" t="s">
        <v>92</v>
      </c>
      <c r="N498" t="s">
        <v>256</v>
      </c>
      <c r="O498" t="s">
        <v>257</v>
      </c>
      <c r="P498" t="s">
        <v>52</v>
      </c>
      <c r="Q498" t="s">
        <v>38</v>
      </c>
      <c r="R498">
        <v>65</v>
      </c>
      <c r="S498">
        <v>25</v>
      </c>
      <c r="T498">
        <v>1200</v>
      </c>
      <c r="U498" t="s">
        <v>39</v>
      </c>
      <c r="V498" t="s">
        <v>100</v>
      </c>
      <c r="X498" t="s">
        <v>39</v>
      </c>
      <c r="Y498" t="s">
        <v>92</v>
      </c>
      <c r="Z498" t="str">
        <f>_xlfn.XLOOKUP(Appointment_Transactions[[#This Row],[Doctor_ID]],Doctor_Master[Doctor_ID],Doctor_Master[Doctor_Name],,0)</f>
        <v>Dr. Ramesh G</v>
      </c>
    </row>
    <row r="499" spans="1:26" x14ac:dyDescent="0.3">
      <c r="A499" t="s">
        <v>946</v>
      </c>
      <c r="B499" s="1">
        <v>45835</v>
      </c>
      <c r="C499" s="2">
        <v>0.44791666666666669</v>
      </c>
      <c r="D499" t="s">
        <v>81</v>
      </c>
      <c r="E499" t="s">
        <v>42</v>
      </c>
      <c r="F499" t="s">
        <v>28</v>
      </c>
      <c r="G499" t="s">
        <v>55</v>
      </c>
      <c r="H499" t="s">
        <v>56</v>
      </c>
      <c r="I499" t="s">
        <v>450</v>
      </c>
      <c r="J499" t="s">
        <v>47</v>
      </c>
      <c r="K499" t="s">
        <v>33</v>
      </c>
      <c r="L499">
        <v>14</v>
      </c>
      <c r="M499" t="s">
        <v>49</v>
      </c>
      <c r="N499" t="s">
        <v>87</v>
      </c>
      <c r="O499" t="s">
        <v>88</v>
      </c>
      <c r="P499" t="s">
        <v>52</v>
      </c>
      <c r="Q499" t="s">
        <v>38</v>
      </c>
      <c r="R499">
        <v>32</v>
      </c>
      <c r="S499">
        <v>20</v>
      </c>
      <c r="T499">
        <v>1000</v>
      </c>
      <c r="U499" t="s">
        <v>71</v>
      </c>
      <c r="V499" t="s">
        <v>100</v>
      </c>
      <c r="X499" t="s">
        <v>71</v>
      </c>
      <c r="Y499" t="s">
        <v>49</v>
      </c>
      <c r="Z499" t="str">
        <f>_xlfn.XLOOKUP(Appointment_Transactions[[#This Row],[Doctor_ID]],Doctor_Master[Doctor_ID],Doctor_Master[Doctor_Name],,0)</f>
        <v>Dr. Gayathri R</v>
      </c>
    </row>
    <row r="500" spans="1:26" x14ac:dyDescent="0.3">
      <c r="A500" t="s">
        <v>947</v>
      </c>
      <c r="B500" s="1">
        <v>45717</v>
      </c>
      <c r="C500" s="2">
        <v>0.82291666666666663</v>
      </c>
      <c r="D500" t="s">
        <v>73</v>
      </c>
      <c r="E500" t="s">
        <v>27</v>
      </c>
      <c r="F500" t="s">
        <v>110</v>
      </c>
      <c r="G500" t="s">
        <v>44</v>
      </c>
      <c r="H500" t="s">
        <v>45</v>
      </c>
      <c r="I500" t="s">
        <v>948</v>
      </c>
      <c r="J500" t="s">
        <v>86</v>
      </c>
      <c r="K500" t="s">
        <v>33</v>
      </c>
      <c r="L500">
        <v>24</v>
      </c>
      <c r="M500" t="s">
        <v>67</v>
      </c>
      <c r="N500" t="s">
        <v>419</v>
      </c>
      <c r="O500" t="s">
        <v>420</v>
      </c>
      <c r="P500" t="s">
        <v>52</v>
      </c>
      <c r="Q500" t="s">
        <v>89</v>
      </c>
      <c r="R500">
        <v>17</v>
      </c>
      <c r="S500">
        <v>15</v>
      </c>
      <c r="T500">
        <v>800</v>
      </c>
      <c r="U500" t="s">
        <v>71</v>
      </c>
      <c r="V500" t="s">
        <v>134</v>
      </c>
      <c r="X500" t="s">
        <v>39</v>
      </c>
      <c r="Y500" t="s">
        <v>67</v>
      </c>
      <c r="Z500" t="str">
        <f>_xlfn.XLOOKUP(Appointment_Transactions[[#This Row],[Doctor_ID]],Doctor_Master[Doctor_ID],Doctor_Master[Doctor_Name],,0)</f>
        <v>Dr. Rekha N</v>
      </c>
    </row>
    <row r="501" spans="1:26" x14ac:dyDescent="0.3">
      <c r="A501" t="s">
        <v>949</v>
      </c>
      <c r="B501" s="1">
        <v>45781</v>
      </c>
      <c r="C501" s="2">
        <v>0.5625</v>
      </c>
      <c r="D501" t="s">
        <v>136</v>
      </c>
      <c r="E501" t="s">
        <v>42</v>
      </c>
      <c r="F501" t="s">
        <v>54</v>
      </c>
      <c r="G501" t="s">
        <v>63</v>
      </c>
      <c r="H501" t="s">
        <v>64</v>
      </c>
      <c r="I501" t="s">
        <v>289</v>
      </c>
      <c r="J501" t="s">
        <v>32</v>
      </c>
      <c r="K501" t="s">
        <v>33</v>
      </c>
      <c r="L501">
        <v>4</v>
      </c>
      <c r="M501" t="s">
        <v>59</v>
      </c>
      <c r="N501" t="s">
        <v>167</v>
      </c>
      <c r="O501" t="s">
        <v>168</v>
      </c>
      <c r="P501" t="s">
        <v>37</v>
      </c>
      <c r="Q501" t="s">
        <v>38</v>
      </c>
      <c r="R501">
        <v>30</v>
      </c>
      <c r="S501">
        <v>15</v>
      </c>
      <c r="T501">
        <v>500</v>
      </c>
      <c r="U501" t="s">
        <v>71</v>
      </c>
      <c r="V501" t="s">
        <v>100</v>
      </c>
      <c r="W501">
        <v>4</v>
      </c>
      <c r="X501" t="s">
        <v>39</v>
      </c>
      <c r="Y501" t="s">
        <v>59</v>
      </c>
      <c r="Z501" t="str">
        <f>_xlfn.XLOOKUP(Appointment_Transactions[[#This Row],[Doctor_ID]],Doctor_Master[Doctor_ID],Doctor_Master[Doctor_Name],,0)</f>
        <v>Dr. Prakash R</v>
      </c>
    </row>
    <row r="502" spans="1:26" x14ac:dyDescent="0.3">
      <c r="A502" t="s">
        <v>950</v>
      </c>
      <c r="B502" s="1">
        <v>45720</v>
      </c>
      <c r="C502" s="2">
        <v>0.38541666666666669</v>
      </c>
      <c r="D502" t="s">
        <v>73</v>
      </c>
      <c r="E502" t="s">
        <v>27</v>
      </c>
      <c r="F502" t="s">
        <v>82</v>
      </c>
      <c r="G502" t="s">
        <v>103</v>
      </c>
      <c r="H502" t="s">
        <v>104</v>
      </c>
      <c r="I502" t="s">
        <v>514</v>
      </c>
      <c r="J502" t="s">
        <v>32</v>
      </c>
      <c r="K502" t="s">
        <v>33</v>
      </c>
      <c r="L502">
        <v>70</v>
      </c>
      <c r="M502" t="s">
        <v>49</v>
      </c>
      <c r="N502" t="s">
        <v>50</v>
      </c>
      <c r="O502" t="s">
        <v>51</v>
      </c>
      <c r="P502" t="s">
        <v>37</v>
      </c>
      <c r="Q502" t="s">
        <v>38</v>
      </c>
      <c r="R502">
        <v>30</v>
      </c>
      <c r="S502">
        <v>20</v>
      </c>
      <c r="T502">
        <v>1000</v>
      </c>
      <c r="U502" t="s">
        <v>39</v>
      </c>
      <c r="V502" t="s">
        <v>134</v>
      </c>
      <c r="W502">
        <v>3</v>
      </c>
      <c r="X502" t="s">
        <v>39</v>
      </c>
      <c r="Y502" t="s">
        <v>49</v>
      </c>
      <c r="Z502" t="str">
        <f>_xlfn.XLOOKUP(Appointment_Transactions[[#This Row],[Doctor_ID]],Doctor_Master[Doctor_ID],Doctor_Master[Doctor_Name],,0)</f>
        <v>Dr. Priya Nair</v>
      </c>
    </row>
    <row r="503" spans="1:26" x14ac:dyDescent="0.3">
      <c r="A503" t="s">
        <v>951</v>
      </c>
      <c r="B503" s="1">
        <v>45741</v>
      </c>
      <c r="C503" s="2">
        <v>0.84375</v>
      </c>
      <c r="D503" t="s">
        <v>73</v>
      </c>
      <c r="E503" t="s">
        <v>27</v>
      </c>
      <c r="F503" t="s">
        <v>82</v>
      </c>
      <c r="G503" t="s">
        <v>117</v>
      </c>
      <c r="H503" t="s">
        <v>118</v>
      </c>
      <c r="I503" t="s">
        <v>952</v>
      </c>
      <c r="J503" t="s">
        <v>86</v>
      </c>
      <c r="K503" t="s">
        <v>33</v>
      </c>
      <c r="L503">
        <v>64</v>
      </c>
      <c r="M503" t="s">
        <v>34</v>
      </c>
      <c r="N503" t="s">
        <v>35</v>
      </c>
      <c r="O503" t="s">
        <v>36</v>
      </c>
      <c r="P503" t="s">
        <v>37</v>
      </c>
      <c r="Q503" t="s">
        <v>38</v>
      </c>
      <c r="R503">
        <v>44</v>
      </c>
      <c r="S503">
        <v>15</v>
      </c>
      <c r="T503">
        <v>700</v>
      </c>
      <c r="U503" t="s">
        <v>71</v>
      </c>
      <c r="V503" t="s">
        <v>134</v>
      </c>
      <c r="W503">
        <v>4</v>
      </c>
      <c r="X503" t="s">
        <v>39</v>
      </c>
      <c r="Y503" t="s">
        <v>34</v>
      </c>
      <c r="Z503" t="str">
        <f>_xlfn.XLOOKUP(Appointment_Transactions[[#This Row],[Doctor_ID]],Doctor_Master[Doctor_ID],Doctor_Master[Doctor_Name],,0)</f>
        <v>Dr. Keerthana L</v>
      </c>
    </row>
    <row r="504" spans="1:26" x14ac:dyDescent="0.3">
      <c r="A504" t="s">
        <v>953</v>
      </c>
      <c r="B504" s="1">
        <v>45772</v>
      </c>
      <c r="C504" s="2">
        <v>0.64583333333333337</v>
      </c>
      <c r="D504" t="s">
        <v>41</v>
      </c>
      <c r="E504" t="s">
        <v>42</v>
      </c>
      <c r="F504" t="s">
        <v>28</v>
      </c>
      <c r="G504" t="s">
        <v>83</v>
      </c>
      <c r="H504" t="s">
        <v>84</v>
      </c>
      <c r="I504" t="s">
        <v>954</v>
      </c>
      <c r="J504" t="s">
        <v>112</v>
      </c>
      <c r="K504" t="s">
        <v>48</v>
      </c>
      <c r="L504">
        <v>56</v>
      </c>
      <c r="M504" t="s">
        <v>49</v>
      </c>
      <c r="N504" t="s">
        <v>106</v>
      </c>
      <c r="O504" t="s">
        <v>107</v>
      </c>
      <c r="P504" t="s">
        <v>52</v>
      </c>
      <c r="Q504" t="s">
        <v>38</v>
      </c>
      <c r="R504">
        <v>21</v>
      </c>
      <c r="S504">
        <v>20</v>
      </c>
      <c r="T504">
        <v>1000</v>
      </c>
      <c r="U504" t="s">
        <v>39</v>
      </c>
      <c r="V504" t="s">
        <v>70</v>
      </c>
      <c r="X504" t="s">
        <v>39</v>
      </c>
      <c r="Y504" t="s">
        <v>49</v>
      </c>
      <c r="Z504" t="str">
        <f>_xlfn.XLOOKUP(Appointment_Transactions[[#This Row],[Doctor_ID]],Doctor_Master[Doctor_ID],Doctor_Master[Doctor_Name],,0)</f>
        <v>Dr. Kavitha M</v>
      </c>
    </row>
    <row r="505" spans="1:26" x14ac:dyDescent="0.3">
      <c r="A505" t="s">
        <v>955</v>
      </c>
      <c r="B505" s="1">
        <v>45748</v>
      </c>
      <c r="C505" s="2">
        <v>0.38541666666666669</v>
      </c>
      <c r="D505" t="s">
        <v>41</v>
      </c>
      <c r="E505" t="s">
        <v>42</v>
      </c>
      <c r="F505" t="s">
        <v>82</v>
      </c>
      <c r="G505" t="s">
        <v>83</v>
      </c>
      <c r="H505" t="s">
        <v>84</v>
      </c>
      <c r="I505" t="s">
        <v>85</v>
      </c>
      <c r="J505" t="s">
        <v>143</v>
      </c>
      <c r="K505" t="s">
        <v>33</v>
      </c>
      <c r="L505">
        <v>2</v>
      </c>
      <c r="M505" t="s">
        <v>59</v>
      </c>
      <c r="N505" t="s">
        <v>308</v>
      </c>
      <c r="O505" t="s">
        <v>309</v>
      </c>
      <c r="P505" t="s">
        <v>37</v>
      </c>
      <c r="Q505" t="s">
        <v>203</v>
      </c>
      <c r="R505">
        <v>25</v>
      </c>
      <c r="S505">
        <v>15</v>
      </c>
      <c r="T505">
        <v>500</v>
      </c>
      <c r="U505" t="s">
        <v>39</v>
      </c>
      <c r="V505" t="s">
        <v>134</v>
      </c>
      <c r="X505" t="s">
        <v>71</v>
      </c>
      <c r="Y505" t="s">
        <v>59</v>
      </c>
      <c r="Z505" t="str">
        <f>_xlfn.XLOOKUP(Appointment_Transactions[[#This Row],[Doctor_ID]],Doctor_Master[Doctor_ID],Doctor_Master[Doctor_Name],,0)</f>
        <v>Dr. Karthik Raj</v>
      </c>
    </row>
    <row r="506" spans="1:26" x14ac:dyDescent="0.3">
      <c r="A506" t="s">
        <v>956</v>
      </c>
      <c r="B506" s="1">
        <v>45811</v>
      </c>
      <c r="C506" s="2">
        <v>0.625</v>
      </c>
      <c r="D506" t="s">
        <v>81</v>
      </c>
      <c r="E506" t="s">
        <v>42</v>
      </c>
      <c r="F506" t="s">
        <v>82</v>
      </c>
      <c r="G506" t="s">
        <v>117</v>
      </c>
      <c r="H506" t="s">
        <v>118</v>
      </c>
      <c r="I506" t="s">
        <v>111</v>
      </c>
      <c r="J506" t="s">
        <v>47</v>
      </c>
      <c r="K506" t="s">
        <v>33</v>
      </c>
      <c r="L506">
        <v>33</v>
      </c>
      <c r="M506" t="s">
        <v>49</v>
      </c>
      <c r="N506" t="s">
        <v>211</v>
      </c>
      <c r="O506" t="s">
        <v>212</v>
      </c>
      <c r="P506" t="s">
        <v>52</v>
      </c>
      <c r="Q506" t="s">
        <v>38</v>
      </c>
      <c r="R506">
        <v>32</v>
      </c>
      <c r="S506">
        <v>20</v>
      </c>
      <c r="T506">
        <v>1000</v>
      </c>
      <c r="U506" t="s">
        <v>39</v>
      </c>
      <c r="V506" t="s">
        <v>100</v>
      </c>
      <c r="X506" t="s">
        <v>39</v>
      </c>
      <c r="Y506" t="s">
        <v>49</v>
      </c>
      <c r="Z506" t="str">
        <f>_xlfn.XLOOKUP(Appointment_Transactions[[#This Row],[Doctor_ID]],Doctor_Master[Doctor_ID],Doctor_Master[Doctor_Name],,0)</f>
        <v>Dr. Ramya P</v>
      </c>
    </row>
    <row r="507" spans="1:26" x14ac:dyDescent="0.3">
      <c r="A507" t="s">
        <v>957</v>
      </c>
      <c r="B507" s="1">
        <v>45762</v>
      </c>
      <c r="C507" s="2">
        <v>0.33333333333333331</v>
      </c>
      <c r="D507" t="s">
        <v>41</v>
      </c>
      <c r="E507" t="s">
        <v>42</v>
      </c>
      <c r="F507" t="s">
        <v>82</v>
      </c>
      <c r="G507" t="s">
        <v>29</v>
      </c>
      <c r="H507" t="s">
        <v>30</v>
      </c>
      <c r="I507" t="s">
        <v>247</v>
      </c>
      <c r="J507" t="s">
        <v>32</v>
      </c>
      <c r="K507" t="s">
        <v>33</v>
      </c>
      <c r="L507">
        <v>64</v>
      </c>
      <c r="M507" t="s">
        <v>77</v>
      </c>
      <c r="N507" t="s">
        <v>78</v>
      </c>
      <c r="O507" t="s">
        <v>79</v>
      </c>
      <c r="P507" t="s">
        <v>37</v>
      </c>
      <c r="Q507" t="s">
        <v>38</v>
      </c>
      <c r="R507">
        <v>12</v>
      </c>
      <c r="S507">
        <v>30</v>
      </c>
      <c r="T507">
        <v>1300</v>
      </c>
      <c r="U507" t="s">
        <v>39</v>
      </c>
      <c r="V507" t="s">
        <v>134</v>
      </c>
      <c r="W507">
        <v>3</v>
      </c>
      <c r="X507" t="s">
        <v>71</v>
      </c>
      <c r="Y507" t="s">
        <v>77</v>
      </c>
      <c r="Z507" t="str">
        <f>_xlfn.XLOOKUP(Appointment_Transactions[[#This Row],[Doctor_ID]],Doctor_Master[Doctor_ID],Doctor_Master[Doctor_Name],,0)</f>
        <v>Dr. Bharathi K</v>
      </c>
    </row>
    <row r="508" spans="1:26" x14ac:dyDescent="0.3">
      <c r="A508" t="s">
        <v>958</v>
      </c>
      <c r="B508" s="1">
        <v>45666</v>
      </c>
      <c r="C508" s="2">
        <v>0.72916666666666663</v>
      </c>
      <c r="D508" t="s">
        <v>109</v>
      </c>
      <c r="E508" t="s">
        <v>27</v>
      </c>
      <c r="F508" t="s">
        <v>102</v>
      </c>
      <c r="G508" t="s">
        <v>74</v>
      </c>
      <c r="H508" t="s">
        <v>75</v>
      </c>
      <c r="I508" t="s">
        <v>391</v>
      </c>
      <c r="J508" t="s">
        <v>58</v>
      </c>
      <c r="K508" t="s">
        <v>48</v>
      </c>
      <c r="L508">
        <v>81</v>
      </c>
      <c r="M508" t="s">
        <v>131</v>
      </c>
      <c r="N508" t="s">
        <v>222</v>
      </c>
      <c r="O508" t="s">
        <v>223</v>
      </c>
      <c r="P508" t="s">
        <v>52</v>
      </c>
      <c r="Q508" t="s">
        <v>89</v>
      </c>
      <c r="R508">
        <v>5</v>
      </c>
      <c r="S508">
        <v>15</v>
      </c>
      <c r="T508">
        <v>600</v>
      </c>
      <c r="U508" t="s">
        <v>39</v>
      </c>
      <c r="V508" t="s">
        <v>70</v>
      </c>
      <c r="X508" t="s">
        <v>71</v>
      </c>
      <c r="Y508" t="s">
        <v>131</v>
      </c>
      <c r="Z508" t="str">
        <f>_xlfn.XLOOKUP(Appointment_Transactions[[#This Row],[Doctor_ID]],Doctor_Master[Doctor_ID],Doctor_Master[Doctor_Name],,0)</f>
        <v>Dr. Anand S</v>
      </c>
    </row>
    <row r="509" spans="1:26" x14ac:dyDescent="0.3">
      <c r="A509" t="s">
        <v>959</v>
      </c>
      <c r="B509" s="1">
        <v>45749</v>
      </c>
      <c r="C509" s="2">
        <v>0.69791666666666663</v>
      </c>
      <c r="D509" t="s">
        <v>41</v>
      </c>
      <c r="E509" t="s">
        <v>42</v>
      </c>
      <c r="F509" t="s">
        <v>43</v>
      </c>
      <c r="G509" t="s">
        <v>44</v>
      </c>
      <c r="H509" t="s">
        <v>45</v>
      </c>
      <c r="I509" t="s">
        <v>105</v>
      </c>
      <c r="J509" t="s">
        <v>58</v>
      </c>
      <c r="K509" t="s">
        <v>48</v>
      </c>
      <c r="L509">
        <v>53</v>
      </c>
      <c r="M509" t="s">
        <v>59</v>
      </c>
      <c r="N509" t="s">
        <v>98</v>
      </c>
      <c r="O509" t="s">
        <v>99</v>
      </c>
      <c r="P509" t="s">
        <v>37</v>
      </c>
      <c r="Q509" t="s">
        <v>89</v>
      </c>
      <c r="R509">
        <v>29</v>
      </c>
      <c r="S509">
        <v>15</v>
      </c>
      <c r="T509">
        <v>500</v>
      </c>
      <c r="U509" t="s">
        <v>39</v>
      </c>
      <c r="V509" t="s">
        <v>134</v>
      </c>
      <c r="X509" t="s">
        <v>39</v>
      </c>
      <c r="Y509" t="s">
        <v>59</v>
      </c>
      <c r="Z509" t="str">
        <f>_xlfn.XLOOKUP(Appointment_Transactions[[#This Row],[Doctor_ID]],Doctor_Master[Doctor_ID],Doctor_Master[Doctor_Name],,0)</f>
        <v>Dr. Vivek S</v>
      </c>
    </row>
    <row r="510" spans="1:26" x14ac:dyDescent="0.3">
      <c r="A510" t="s">
        <v>960</v>
      </c>
      <c r="B510" s="1">
        <v>45711</v>
      </c>
      <c r="C510" s="2">
        <v>0.45833333333333331</v>
      </c>
      <c r="D510" t="s">
        <v>26</v>
      </c>
      <c r="E510" t="s">
        <v>27</v>
      </c>
      <c r="F510" t="s">
        <v>54</v>
      </c>
      <c r="G510" t="s">
        <v>63</v>
      </c>
      <c r="H510" t="s">
        <v>64</v>
      </c>
      <c r="I510" t="s">
        <v>783</v>
      </c>
      <c r="J510" t="s">
        <v>86</v>
      </c>
      <c r="K510" t="s">
        <v>33</v>
      </c>
      <c r="L510">
        <v>82</v>
      </c>
      <c r="M510" t="s">
        <v>120</v>
      </c>
      <c r="N510" t="s">
        <v>179</v>
      </c>
      <c r="O510" t="s">
        <v>180</v>
      </c>
      <c r="P510" t="s">
        <v>52</v>
      </c>
      <c r="Q510" t="s">
        <v>203</v>
      </c>
      <c r="R510">
        <v>5</v>
      </c>
      <c r="S510">
        <v>15</v>
      </c>
      <c r="T510">
        <v>900</v>
      </c>
      <c r="U510" t="s">
        <v>39</v>
      </c>
      <c r="V510" t="s">
        <v>134</v>
      </c>
      <c r="X510" t="s">
        <v>71</v>
      </c>
      <c r="Y510" t="s">
        <v>120</v>
      </c>
      <c r="Z510" t="str">
        <f>_xlfn.XLOOKUP(Appointment_Transactions[[#This Row],[Doctor_ID]],Doctor_Master[Doctor_ID],Doctor_Master[Doctor_Name],,0)</f>
        <v>Dr. Swetha M</v>
      </c>
    </row>
    <row r="511" spans="1:26" x14ac:dyDescent="0.3">
      <c r="A511" t="s">
        <v>961</v>
      </c>
      <c r="B511" s="1">
        <v>45696</v>
      </c>
      <c r="C511" s="2">
        <v>0.41666666666666669</v>
      </c>
      <c r="D511" t="s">
        <v>26</v>
      </c>
      <c r="E511" t="s">
        <v>27</v>
      </c>
      <c r="F511" t="s">
        <v>110</v>
      </c>
      <c r="G511" t="s">
        <v>29</v>
      </c>
      <c r="H511" t="s">
        <v>30</v>
      </c>
      <c r="I511" t="s">
        <v>125</v>
      </c>
      <c r="J511" t="s">
        <v>138</v>
      </c>
      <c r="K511" t="s">
        <v>48</v>
      </c>
      <c r="L511">
        <v>26</v>
      </c>
      <c r="M511" t="s">
        <v>59</v>
      </c>
      <c r="N511" t="s">
        <v>167</v>
      </c>
      <c r="O511" t="s">
        <v>168</v>
      </c>
      <c r="P511" t="s">
        <v>37</v>
      </c>
      <c r="Q511" t="s">
        <v>38</v>
      </c>
      <c r="R511">
        <v>27</v>
      </c>
      <c r="S511">
        <v>15</v>
      </c>
      <c r="T511">
        <v>500</v>
      </c>
      <c r="U511" t="s">
        <v>71</v>
      </c>
      <c r="V511" t="s">
        <v>20</v>
      </c>
      <c r="W511">
        <v>4</v>
      </c>
      <c r="X511" t="s">
        <v>71</v>
      </c>
      <c r="Y511" t="s">
        <v>59</v>
      </c>
      <c r="Z511" t="str">
        <f>_xlfn.XLOOKUP(Appointment_Transactions[[#This Row],[Doctor_ID]],Doctor_Master[Doctor_ID],Doctor_Master[Doctor_Name],,0)</f>
        <v>Dr. Prakash R</v>
      </c>
    </row>
    <row r="512" spans="1:26" x14ac:dyDescent="0.3">
      <c r="A512" t="s">
        <v>962</v>
      </c>
      <c r="B512" s="1">
        <v>45808</v>
      </c>
      <c r="C512" s="2">
        <v>0.375</v>
      </c>
      <c r="D512" t="s">
        <v>136</v>
      </c>
      <c r="E512" t="s">
        <v>42</v>
      </c>
      <c r="F512" t="s">
        <v>110</v>
      </c>
      <c r="G512" t="s">
        <v>117</v>
      </c>
      <c r="H512" t="s">
        <v>118</v>
      </c>
      <c r="I512" t="s">
        <v>493</v>
      </c>
      <c r="J512" t="s">
        <v>47</v>
      </c>
      <c r="K512" t="s">
        <v>33</v>
      </c>
      <c r="L512">
        <v>65</v>
      </c>
      <c r="M512" t="s">
        <v>92</v>
      </c>
      <c r="N512" t="s">
        <v>215</v>
      </c>
      <c r="O512" t="s">
        <v>216</v>
      </c>
      <c r="P512" t="s">
        <v>123</v>
      </c>
      <c r="Q512" t="s">
        <v>38</v>
      </c>
      <c r="R512">
        <v>68</v>
      </c>
      <c r="S512">
        <v>25</v>
      </c>
      <c r="T512">
        <v>1200</v>
      </c>
      <c r="U512" t="s">
        <v>71</v>
      </c>
      <c r="V512" t="s">
        <v>100</v>
      </c>
      <c r="W512">
        <v>4</v>
      </c>
      <c r="X512" t="s">
        <v>71</v>
      </c>
      <c r="Y512" t="s">
        <v>92</v>
      </c>
      <c r="Z512" t="str">
        <f>_xlfn.XLOOKUP(Appointment_Transactions[[#This Row],[Doctor_ID]],Doctor_Master[Doctor_ID],Doctor_Master[Doctor_Name],,0)</f>
        <v>Dr. Vignesh M</v>
      </c>
    </row>
    <row r="513" spans="1:26" x14ac:dyDescent="0.3">
      <c r="A513" t="s">
        <v>963</v>
      </c>
      <c r="B513" s="1">
        <v>45819</v>
      </c>
      <c r="C513" s="2">
        <v>0.36458333333333331</v>
      </c>
      <c r="D513" t="s">
        <v>81</v>
      </c>
      <c r="E513" t="s">
        <v>42</v>
      </c>
      <c r="F513" t="s">
        <v>43</v>
      </c>
      <c r="G513" t="s">
        <v>29</v>
      </c>
      <c r="H513" t="s">
        <v>30</v>
      </c>
      <c r="I513" t="s">
        <v>964</v>
      </c>
      <c r="J513" t="s">
        <v>112</v>
      </c>
      <c r="K513" t="s">
        <v>33</v>
      </c>
      <c r="L513">
        <v>1</v>
      </c>
      <c r="M513" t="s">
        <v>113</v>
      </c>
      <c r="N513" t="s">
        <v>227</v>
      </c>
      <c r="O513" t="s">
        <v>228</v>
      </c>
      <c r="P513" t="s">
        <v>123</v>
      </c>
      <c r="Q513" t="s">
        <v>89</v>
      </c>
      <c r="R513">
        <v>22</v>
      </c>
      <c r="S513">
        <v>15</v>
      </c>
      <c r="T513">
        <v>700</v>
      </c>
      <c r="U513" t="s">
        <v>39</v>
      </c>
      <c r="V513" t="s">
        <v>134</v>
      </c>
      <c r="X513" t="s">
        <v>39</v>
      </c>
      <c r="Y513" t="s">
        <v>113</v>
      </c>
      <c r="Z513" t="str">
        <f>_xlfn.XLOOKUP(Appointment_Transactions[[#This Row],[Doctor_ID]],Doctor_Master[Doctor_ID],Doctor_Master[Doctor_Name],,0)</f>
        <v>Dr. Deepa J</v>
      </c>
    </row>
    <row r="514" spans="1:26" x14ac:dyDescent="0.3">
      <c r="A514" t="s">
        <v>965</v>
      </c>
      <c r="B514" s="1">
        <v>45772</v>
      </c>
      <c r="C514" s="2">
        <v>0.53125</v>
      </c>
      <c r="D514" t="s">
        <v>41</v>
      </c>
      <c r="E514" t="s">
        <v>42</v>
      </c>
      <c r="F514" t="s">
        <v>28</v>
      </c>
      <c r="G514" t="s">
        <v>55</v>
      </c>
      <c r="H514" t="s">
        <v>56</v>
      </c>
      <c r="I514" t="s">
        <v>311</v>
      </c>
      <c r="J514" t="s">
        <v>126</v>
      </c>
      <c r="K514" t="s">
        <v>48</v>
      </c>
      <c r="L514">
        <v>66</v>
      </c>
      <c r="M514" t="s">
        <v>92</v>
      </c>
      <c r="N514" t="s">
        <v>215</v>
      </c>
      <c r="O514" t="s">
        <v>216</v>
      </c>
      <c r="P514" t="s">
        <v>37</v>
      </c>
      <c r="Q514" t="s">
        <v>203</v>
      </c>
      <c r="R514">
        <v>29</v>
      </c>
      <c r="S514">
        <v>25</v>
      </c>
      <c r="T514">
        <v>1200</v>
      </c>
      <c r="U514" t="s">
        <v>39</v>
      </c>
      <c r="V514" t="s">
        <v>134</v>
      </c>
      <c r="X514" t="s">
        <v>71</v>
      </c>
      <c r="Y514" t="s">
        <v>92</v>
      </c>
      <c r="Z514" t="str">
        <f>_xlfn.XLOOKUP(Appointment_Transactions[[#This Row],[Doctor_ID]],Doctor_Master[Doctor_ID],Doctor_Master[Doctor_Name],,0)</f>
        <v>Dr. Vignesh M</v>
      </c>
    </row>
    <row r="515" spans="1:26" x14ac:dyDescent="0.3">
      <c r="A515" t="s">
        <v>966</v>
      </c>
      <c r="B515" s="1">
        <v>45702</v>
      </c>
      <c r="C515" s="2">
        <v>0.86458333333333337</v>
      </c>
      <c r="D515" t="s">
        <v>26</v>
      </c>
      <c r="E515" t="s">
        <v>27</v>
      </c>
      <c r="F515" t="s">
        <v>28</v>
      </c>
      <c r="G515" t="s">
        <v>29</v>
      </c>
      <c r="H515" t="s">
        <v>30</v>
      </c>
      <c r="I515" t="s">
        <v>559</v>
      </c>
      <c r="J515" t="s">
        <v>66</v>
      </c>
      <c r="K515" t="s">
        <v>33</v>
      </c>
      <c r="L515">
        <v>23</v>
      </c>
      <c r="M515" t="s">
        <v>120</v>
      </c>
      <c r="N515" t="s">
        <v>179</v>
      </c>
      <c r="O515" t="s">
        <v>180</v>
      </c>
      <c r="P515" t="s">
        <v>52</v>
      </c>
      <c r="Q515" t="s">
        <v>38</v>
      </c>
      <c r="R515">
        <v>17</v>
      </c>
      <c r="S515">
        <v>15</v>
      </c>
      <c r="T515">
        <v>900</v>
      </c>
      <c r="U515" t="s">
        <v>71</v>
      </c>
      <c r="V515" t="s">
        <v>134</v>
      </c>
      <c r="X515" t="s">
        <v>39</v>
      </c>
      <c r="Y515" t="s">
        <v>120</v>
      </c>
      <c r="Z515" t="str">
        <f>_xlfn.XLOOKUP(Appointment_Transactions[[#This Row],[Doctor_ID]],Doctor_Master[Doctor_ID],Doctor_Master[Doctor_Name],,0)</f>
        <v>Dr. Swetha M</v>
      </c>
    </row>
    <row r="516" spans="1:26" x14ac:dyDescent="0.3">
      <c r="A516" t="s">
        <v>967</v>
      </c>
      <c r="B516" s="1">
        <v>45832</v>
      </c>
      <c r="C516" s="2">
        <v>0.45833333333333331</v>
      </c>
      <c r="D516" t="s">
        <v>81</v>
      </c>
      <c r="E516" t="s">
        <v>42</v>
      </c>
      <c r="F516" t="s">
        <v>82</v>
      </c>
      <c r="G516" t="s">
        <v>74</v>
      </c>
      <c r="H516" t="s">
        <v>75</v>
      </c>
      <c r="I516" t="s">
        <v>370</v>
      </c>
      <c r="J516" t="s">
        <v>47</v>
      </c>
      <c r="K516" t="s">
        <v>48</v>
      </c>
      <c r="L516">
        <v>37</v>
      </c>
      <c r="M516" t="s">
        <v>77</v>
      </c>
      <c r="N516" t="s">
        <v>78</v>
      </c>
      <c r="O516" t="s">
        <v>79</v>
      </c>
      <c r="P516" t="s">
        <v>37</v>
      </c>
      <c r="Q516" t="s">
        <v>38</v>
      </c>
      <c r="R516">
        <v>34</v>
      </c>
      <c r="S516">
        <v>30</v>
      </c>
      <c r="T516">
        <v>1300</v>
      </c>
      <c r="U516" t="s">
        <v>71</v>
      </c>
      <c r="V516" t="s">
        <v>20</v>
      </c>
      <c r="W516">
        <v>4</v>
      </c>
      <c r="X516" t="s">
        <v>71</v>
      </c>
      <c r="Y516" t="s">
        <v>77</v>
      </c>
      <c r="Z516" t="str">
        <f>_xlfn.XLOOKUP(Appointment_Transactions[[#This Row],[Doctor_ID]],Doctor_Master[Doctor_ID],Doctor_Master[Doctor_Name],,0)</f>
        <v>Dr. Bharathi K</v>
      </c>
    </row>
    <row r="517" spans="1:26" x14ac:dyDescent="0.3">
      <c r="A517" t="s">
        <v>968</v>
      </c>
      <c r="B517" s="1">
        <v>45739</v>
      </c>
      <c r="C517" s="2">
        <v>0.46875</v>
      </c>
      <c r="D517" t="s">
        <v>73</v>
      </c>
      <c r="E517" t="s">
        <v>27</v>
      </c>
      <c r="F517" t="s">
        <v>54</v>
      </c>
      <c r="G517" t="s">
        <v>55</v>
      </c>
      <c r="H517" t="s">
        <v>56</v>
      </c>
      <c r="I517" t="s">
        <v>438</v>
      </c>
      <c r="J517" t="s">
        <v>58</v>
      </c>
      <c r="K517" t="s">
        <v>48</v>
      </c>
      <c r="L517">
        <v>18</v>
      </c>
      <c r="M517" t="s">
        <v>183</v>
      </c>
      <c r="N517" t="s">
        <v>240</v>
      </c>
      <c r="O517" t="s">
        <v>241</v>
      </c>
      <c r="P517" t="s">
        <v>37</v>
      </c>
      <c r="Q517" t="s">
        <v>38</v>
      </c>
      <c r="R517">
        <v>15</v>
      </c>
      <c r="S517">
        <v>15</v>
      </c>
      <c r="T517">
        <v>650</v>
      </c>
      <c r="U517" t="s">
        <v>71</v>
      </c>
      <c r="V517" t="s">
        <v>20</v>
      </c>
      <c r="X517" t="s">
        <v>71</v>
      </c>
      <c r="Y517" t="s">
        <v>183</v>
      </c>
      <c r="Z517" t="str">
        <f>_xlfn.XLOOKUP(Appointment_Transactions[[#This Row],[Doctor_ID]],Doctor_Master[Doctor_ID],Doctor_Master[Doctor_Name],,0)</f>
        <v>Dr. Naveen C</v>
      </c>
    </row>
    <row r="518" spans="1:26" x14ac:dyDescent="0.3">
      <c r="A518" t="s">
        <v>969</v>
      </c>
      <c r="B518" s="1">
        <v>45823</v>
      </c>
      <c r="C518" s="2">
        <v>0.69791666666666663</v>
      </c>
      <c r="D518" t="s">
        <v>81</v>
      </c>
      <c r="E518" t="s">
        <v>42</v>
      </c>
      <c r="F518" t="s">
        <v>54</v>
      </c>
      <c r="G518" t="s">
        <v>103</v>
      </c>
      <c r="H518" t="s">
        <v>104</v>
      </c>
      <c r="I518" t="s">
        <v>657</v>
      </c>
      <c r="J518" t="s">
        <v>126</v>
      </c>
      <c r="K518" t="s">
        <v>48</v>
      </c>
      <c r="L518">
        <v>52</v>
      </c>
      <c r="M518" t="s">
        <v>49</v>
      </c>
      <c r="N518" t="s">
        <v>87</v>
      </c>
      <c r="O518" t="s">
        <v>88</v>
      </c>
      <c r="P518" t="s">
        <v>52</v>
      </c>
      <c r="Q518" t="s">
        <v>89</v>
      </c>
      <c r="R518">
        <v>20</v>
      </c>
      <c r="S518">
        <v>20</v>
      </c>
      <c r="T518">
        <v>1000</v>
      </c>
      <c r="U518" t="s">
        <v>39</v>
      </c>
      <c r="V518" t="s">
        <v>134</v>
      </c>
      <c r="X518" t="s">
        <v>71</v>
      </c>
      <c r="Y518" t="s">
        <v>49</v>
      </c>
      <c r="Z518" t="str">
        <f>_xlfn.XLOOKUP(Appointment_Transactions[[#This Row],[Doctor_ID]],Doctor_Master[Doctor_ID],Doctor_Master[Doctor_Name],,0)</f>
        <v>Dr. Gayathri R</v>
      </c>
    </row>
    <row r="519" spans="1:26" x14ac:dyDescent="0.3">
      <c r="A519" t="s">
        <v>970</v>
      </c>
      <c r="B519" s="1">
        <v>45663</v>
      </c>
      <c r="C519" s="2">
        <v>0.34375</v>
      </c>
      <c r="D519" t="s">
        <v>109</v>
      </c>
      <c r="E519" t="s">
        <v>27</v>
      </c>
      <c r="F519" t="s">
        <v>155</v>
      </c>
      <c r="G519" t="s">
        <v>63</v>
      </c>
      <c r="H519" t="s">
        <v>64</v>
      </c>
      <c r="I519" t="s">
        <v>971</v>
      </c>
      <c r="J519" t="s">
        <v>47</v>
      </c>
      <c r="K519" t="s">
        <v>48</v>
      </c>
      <c r="L519">
        <v>75</v>
      </c>
      <c r="M519" t="s">
        <v>131</v>
      </c>
      <c r="N519" t="s">
        <v>283</v>
      </c>
      <c r="O519" t="s">
        <v>284</v>
      </c>
      <c r="P519" t="s">
        <v>123</v>
      </c>
      <c r="Q519" t="s">
        <v>38</v>
      </c>
      <c r="R519">
        <v>9</v>
      </c>
      <c r="S519">
        <v>15</v>
      </c>
      <c r="T519">
        <v>600</v>
      </c>
      <c r="U519" t="s">
        <v>39</v>
      </c>
      <c r="V519" t="s">
        <v>70</v>
      </c>
      <c r="W519">
        <v>3</v>
      </c>
      <c r="X519" t="s">
        <v>71</v>
      </c>
      <c r="Y519" t="s">
        <v>131</v>
      </c>
      <c r="Z519" t="str">
        <f>_xlfn.XLOOKUP(Appointment_Transactions[[#This Row],[Doctor_ID]],Doctor_Master[Doctor_ID],Doctor_Master[Doctor_Name],,0)</f>
        <v>Dr. Saranya S</v>
      </c>
    </row>
    <row r="520" spans="1:26" x14ac:dyDescent="0.3">
      <c r="A520" t="s">
        <v>972</v>
      </c>
      <c r="B520" s="1">
        <v>45813</v>
      </c>
      <c r="C520" s="2">
        <v>0.5625</v>
      </c>
      <c r="D520" t="s">
        <v>81</v>
      </c>
      <c r="E520" t="s">
        <v>42</v>
      </c>
      <c r="F520" t="s">
        <v>102</v>
      </c>
      <c r="G520" t="s">
        <v>29</v>
      </c>
      <c r="H520" t="s">
        <v>30</v>
      </c>
      <c r="I520" t="s">
        <v>717</v>
      </c>
      <c r="J520" t="s">
        <v>47</v>
      </c>
      <c r="K520" t="s">
        <v>33</v>
      </c>
      <c r="L520">
        <v>66</v>
      </c>
      <c r="M520" t="s">
        <v>92</v>
      </c>
      <c r="N520" t="s">
        <v>215</v>
      </c>
      <c r="O520" t="s">
        <v>216</v>
      </c>
      <c r="P520" t="s">
        <v>52</v>
      </c>
      <c r="Q520" t="s">
        <v>203</v>
      </c>
      <c r="R520">
        <v>68</v>
      </c>
      <c r="S520">
        <v>25</v>
      </c>
      <c r="T520">
        <v>1200</v>
      </c>
      <c r="U520" t="s">
        <v>71</v>
      </c>
      <c r="V520" t="s">
        <v>20</v>
      </c>
      <c r="X520" t="s">
        <v>39</v>
      </c>
      <c r="Y520" t="s">
        <v>92</v>
      </c>
      <c r="Z520" t="str">
        <f>_xlfn.XLOOKUP(Appointment_Transactions[[#This Row],[Doctor_ID]],Doctor_Master[Doctor_ID],Doctor_Master[Doctor_Name],,0)</f>
        <v>Dr. Vignesh M</v>
      </c>
    </row>
    <row r="521" spans="1:26" x14ac:dyDescent="0.3">
      <c r="A521" t="s">
        <v>973</v>
      </c>
      <c r="B521" s="1">
        <v>45838</v>
      </c>
      <c r="C521" s="2">
        <v>0.40625</v>
      </c>
      <c r="D521" t="s">
        <v>81</v>
      </c>
      <c r="E521" t="s">
        <v>42</v>
      </c>
      <c r="F521" t="s">
        <v>155</v>
      </c>
      <c r="G521" t="s">
        <v>55</v>
      </c>
      <c r="H521" t="s">
        <v>56</v>
      </c>
      <c r="I521" t="s">
        <v>974</v>
      </c>
      <c r="J521" t="s">
        <v>47</v>
      </c>
      <c r="K521" t="s">
        <v>33</v>
      </c>
      <c r="L521">
        <v>47</v>
      </c>
      <c r="M521" t="s">
        <v>67</v>
      </c>
      <c r="N521" t="s">
        <v>419</v>
      </c>
      <c r="O521" t="s">
        <v>420</v>
      </c>
      <c r="P521" t="s">
        <v>52</v>
      </c>
      <c r="Q521" t="s">
        <v>38</v>
      </c>
      <c r="R521">
        <v>46</v>
      </c>
      <c r="S521">
        <v>15</v>
      </c>
      <c r="T521">
        <v>800</v>
      </c>
      <c r="U521" t="s">
        <v>71</v>
      </c>
      <c r="V521" t="s">
        <v>100</v>
      </c>
      <c r="W521">
        <v>5</v>
      </c>
      <c r="X521" t="s">
        <v>39</v>
      </c>
      <c r="Y521" t="s">
        <v>67</v>
      </c>
      <c r="Z521" t="str">
        <f>_xlfn.XLOOKUP(Appointment_Transactions[[#This Row],[Doctor_ID]],Doctor_Master[Doctor_ID],Doctor_Master[Doctor_Name],,0)</f>
        <v>Dr. Rekha N</v>
      </c>
    </row>
    <row r="522" spans="1:26" x14ac:dyDescent="0.3">
      <c r="A522" t="s">
        <v>975</v>
      </c>
      <c r="B522" s="1">
        <v>45679</v>
      </c>
      <c r="C522" s="2">
        <v>0.40625</v>
      </c>
      <c r="D522" t="s">
        <v>109</v>
      </c>
      <c r="E522" t="s">
        <v>27</v>
      </c>
      <c r="F522" t="s">
        <v>43</v>
      </c>
      <c r="G522" t="s">
        <v>74</v>
      </c>
      <c r="H522" t="s">
        <v>75</v>
      </c>
      <c r="I522" t="s">
        <v>192</v>
      </c>
      <c r="J522" t="s">
        <v>126</v>
      </c>
      <c r="K522" t="s">
        <v>48</v>
      </c>
      <c r="L522">
        <v>63</v>
      </c>
      <c r="M522" t="s">
        <v>92</v>
      </c>
      <c r="N522" t="s">
        <v>215</v>
      </c>
      <c r="O522" t="s">
        <v>216</v>
      </c>
      <c r="P522" t="s">
        <v>37</v>
      </c>
      <c r="Q522" t="s">
        <v>89</v>
      </c>
      <c r="R522">
        <v>48</v>
      </c>
      <c r="S522">
        <v>25</v>
      </c>
      <c r="T522">
        <v>1200</v>
      </c>
      <c r="U522" t="s">
        <v>71</v>
      </c>
      <c r="V522" t="s">
        <v>20</v>
      </c>
      <c r="X522" t="s">
        <v>39</v>
      </c>
      <c r="Y522" t="s">
        <v>92</v>
      </c>
      <c r="Z522" t="str">
        <f>_xlfn.XLOOKUP(Appointment_Transactions[[#This Row],[Doctor_ID]],Doctor_Master[Doctor_ID],Doctor_Master[Doctor_Name],,0)</f>
        <v>Dr. Vignesh M</v>
      </c>
    </row>
    <row r="523" spans="1:26" x14ac:dyDescent="0.3">
      <c r="A523" t="s">
        <v>976</v>
      </c>
      <c r="B523" s="1">
        <v>45681</v>
      </c>
      <c r="C523" s="2">
        <v>0.5</v>
      </c>
      <c r="D523" t="s">
        <v>109</v>
      </c>
      <c r="E523" t="s">
        <v>27</v>
      </c>
      <c r="F523" t="s">
        <v>28</v>
      </c>
      <c r="G523" t="s">
        <v>83</v>
      </c>
      <c r="H523" t="s">
        <v>84</v>
      </c>
      <c r="I523" t="s">
        <v>442</v>
      </c>
      <c r="J523" t="s">
        <v>126</v>
      </c>
      <c r="K523" t="s">
        <v>33</v>
      </c>
      <c r="L523">
        <v>31</v>
      </c>
      <c r="M523" t="s">
        <v>67</v>
      </c>
      <c r="N523" t="s">
        <v>163</v>
      </c>
      <c r="O523" t="s">
        <v>164</v>
      </c>
      <c r="P523" t="s">
        <v>37</v>
      </c>
      <c r="Q523" t="s">
        <v>38</v>
      </c>
      <c r="R523">
        <v>30</v>
      </c>
      <c r="S523">
        <v>15</v>
      </c>
      <c r="T523">
        <v>800</v>
      </c>
      <c r="U523" t="s">
        <v>71</v>
      </c>
      <c r="V523" t="s">
        <v>70</v>
      </c>
      <c r="W523">
        <v>3</v>
      </c>
      <c r="X523" t="s">
        <v>39</v>
      </c>
      <c r="Y523" t="s">
        <v>67</v>
      </c>
      <c r="Z523" t="str">
        <f>_xlfn.XLOOKUP(Appointment_Transactions[[#This Row],[Doctor_ID]],Doctor_Master[Doctor_ID],Doctor_Master[Doctor_Name],,0)</f>
        <v>Dr. Ashwin D</v>
      </c>
    </row>
    <row r="524" spans="1:26" x14ac:dyDescent="0.3">
      <c r="A524" t="s">
        <v>977</v>
      </c>
      <c r="B524" s="1">
        <v>45710</v>
      </c>
      <c r="C524" s="2">
        <v>0.75</v>
      </c>
      <c r="D524" t="s">
        <v>26</v>
      </c>
      <c r="E524" t="s">
        <v>27</v>
      </c>
      <c r="F524" t="s">
        <v>110</v>
      </c>
      <c r="G524" t="s">
        <v>63</v>
      </c>
      <c r="H524" t="s">
        <v>64</v>
      </c>
      <c r="I524" t="s">
        <v>295</v>
      </c>
      <c r="J524" t="s">
        <v>126</v>
      </c>
      <c r="K524" t="s">
        <v>33</v>
      </c>
      <c r="L524">
        <v>5</v>
      </c>
      <c r="M524" t="s">
        <v>120</v>
      </c>
      <c r="N524" t="s">
        <v>193</v>
      </c>
      <c r="O524" t="s">
        <v>194</v>
      </c>
      <c r="P524" t="s">
        <v>52</v>
      </c>
      <c r="Q524" t="s">
        <v>38</v>
      </c>
      <c r="R524">
        <v>32</v>
      </c>
      <c r="S524">
        <v>15</v>
      </c>
      <c r="T524">
        <v>900</v>
      </c>
      <c r="U524" t="s">
        <v>39</v>
      </c>
      <c r="V524" t="s">
        <v>134</v>
      </c>
      <c r="W524">
        <v>5</v>
      </c>
      <c r="X524" t="s">
        <v>39</v>
      </c>
      <c r="Y524" t="s">
        <v>120</v>
      </c>
      <c r="Z524" t="str">
        <f>_xlfn.XLOOKUP(Appointment_Transactions[[#This Row],[Doctor_ID]],Doctor_Master[Doctor_ID],Doctor_Master[Doctor_Name],,0)</f>
        <v>Dr. Mohan V</v>
      </c>
    </row>
    <row r="525" spans="1:26" x14ac:dyDescent="0.3">
      <c r="A525" t="s">
        <v>978</v>
      </c>
      <c r="B525" s="1">
        <v>45738</v>
      </c>
      <c r="C525" s="2">
        <v>0.375</v>
      </c>
      <c r="D525" t="s">
        <v>73</v>
      </c>
      <c r="E525" t="s">
        <v>27</v>
      </c>
      <c r="F525" t="s">
        <v>110</v>
      </c>
      <c r="G525" t="s">
        <v>117</v>
      </c>
      <c r="H525" t="s">
        <v>118</v>
      </c>
      <c r="I525" t="s">
        <v>151</v>
      </c>
      <c r="J525" t="s">
        <v>97</v>
      </c>
      <c r="K525" t="s">
        <v>48</v>
      </c>
      <c r="L525">
        <v>69</v>
      </c>
      <c r="M525" t="s">
        <v>120</v>
      </c>
      <c r="N525" t="s">
        <v>179</v>
      </c>
      <c r="O525" t="s">
        <v>180</v>
      </c>
      <c r="P525" t="s">
        <v>123</v>
      </c>
      <c r="Q525" t="s">
        <v>38</v>
      </c>
      <c r="R525">
        <v>27</v>
      </c>
      <c r="S525">
        <v>15</v>
      </c>
      <c r="T525">
        <v>900</v>
      </c>
      <c r="U525" t="s">
        <v>71</v>
      </c>
      <c r="V525" t="s">
        <v>20</v>
      </c>
      <c r="W525">
        <v>3</v>
      </c>
      <c r="X525" t="s">
        <v>71</v>
      </c>
      <c r="Y525" t="s">
        <v>120</v>
      </c>
      <c r="Z525" t="str">
        <f>_xlfn.XLOOKUP(Appointment_Transactions[[#This Row],[Doctor_ID]],Doctor_Master[Doctor_ID],Doctor_Master[Doctor_Name],,0)</f>
        <v>Dr. Swetha M</v>
      </c>
    </row>
    <row r="526" spans="1:26" x14ac:dyDescent="0.3">
      <c r="A526" t="s">
        <v>979</v>
      </c>
      <c r="B526" s="1">
        <v>45827</v>
      </c>
      <c r="C526" s="2">
        <v>0.375</v>
      </c>
      <c r="D526" t="s">
        <v>81</v>
      </c>
      <c r="E526" t="s">
        <v>42</v>
      </c>
      <c r="F526" t="s">
        <v>102</v>
      </c>
      <c r="G526" t="s">
        <v>83</v>
      </c>
      <c r="H526" t="s">
        <v>84</v>
      </c>
      <c r="I526" t="s">
        <v>980</v>
      </c>
      <c r="J526" t="s">
        <v>47</v>
      </c>
      <c r="K526" t="s">
        <v>48</v>
      </c>
      <c r="L526">
        <v>79</v>
      </c>
      <c r="M526" t="s">
        <v>92</v>
      </c>
      <c r="N526" t="s">
        <v>256</v>
      </c>
      <c r="O526" t="s">
        <v>257</v>
      </c>
      <c r="P526" t="s">
        <v>52</v>
      </c>
      <c r="Q526" t="s">
        <v>38</v>
      </c>
      <c r="R526">
        <v>50</v>
      </c>
      <c r="S526">
        <v>25</v>
      </c>
      <c r="T526">
        <v>1200</v>
      </c>
      <c r="U526" t="s">
        <v>39</v>
      </c>
      <c r="V526" t="s">
        <v>100</v>
      </c>
      <c r="W526">
        <v>4</v>
      </c>
      <c r="X526" t="s">
        <v>71</v>
      </c>
      <c r="Y526" t="s">
        <v>92</v>
      </c>
      <c r="Z526" t="str">
        <f>_xlfn.XLOOKUP(Appointment_Transactions[[#This Row],[Doctor_ID]],Doctor_Master[Doctor_ID],Doctor_Master[Doctor_Name],,0)</f>
        <v>Dr. Ramesh G</v>
      </c>
    </row>
    <row r="527" spans="1:26" x14ac:dyDescent="0.3">
      <c r="A527" t="s">
        <v>981</v>
      </c>
      <c r="B527" s="1">
        <v>45823</v>
      </c>
      <c r="C527" s="2">
        <v>0.72916666666666663</v>
      </c>
      <c r="D527" t="s">
        <v>81</v>
      </c>
      <c r="E527" t="s">
        <v>42</v>
      </c>
      <c r="F527" t="s">
        <v>54</v>
      </c>
      <c r="G527" t="s">
        <v>83</v>
      </c>
      <c r="H527" t="s">
        <v>84</v>
      </c>
      <c r="I527" t="s">
        <v>137</v>
      </c>
      <c r="J527" t="s">
        <v>32</v>
      </c>
      <c r="K527" t="s">
        <v>33</v>
      </c>
      <c r="L527">
        <v>31</v>
      </c>
      <c r="M527" t="s">
        <v>77</v>
      </c>
      <c r="N527" t="s">
        <v>466</v>
      </c>
      <c r="O527" t="s">
        <v>467</v>
      </c>
      <c r="P527" t="s">
        <v>37</v>
      </c>
      <c r="Q527" t="s">
        <v>38</v>
      </c>
      <c r="R527">
        <v>31</v>
      </c>
      <c r="S527">
        <v>30</v>
      </c>
      <c r="T527">
        <v>1300</v>
      </c>
      <c r="U527" t="s">
        <v>39</v>
      </c>
      <c r="V527" t="s">
        <v>134</v>
      </c>
      <c r="X527" t="s">
        <v>39</v>
      </c>
      <c r="Y527" t="s">
        <v>77</v>
      </c>
      <c r="Z527" t="str">
        <f>_xlfn.XLOOKUP(Appointment_Transactions[[#This Row],[Doctor_ID]],Doctor_Master[Doctor_ID],Doctor_Master[Doctor_Name],,0)</f>
        <v>Dr. Hari Prasad</v>
      </c>
    </row>
    <row r="528" spans="1:26" x14ac:dyDescent="0.3">
      <c r="A528" t="s">
        <v>982</v>
      </c>
      <c r="B528" s="1">
        <v>45694</v>
      </c>
      <c r="C528" s="2">
        <v>0.73958333333333337</v>
      </c>
      <c r="D528" t="s">
        <v>26</v>
      </c>
      <c r="E528" t="s">
        <v>27</v>
      </c>
      <c r="F528" t="s">
        <v>102</v>
      </c>
      <c r="G528" t="s">
        <v>55</v>
      </c>
      <c r="H528" t="s">
        <v>56</v>
      </c>
      <c r="I528" t="s">
        <v>382</v>
      </c>
      <c r="J528" t="s">
        <v>47</v>
      </c>
      <c r="K528" t="s">
        <v>48</v>
      </c>
      <c r="L528">
        <v>67</v>
      </c>
      <c r="M528" t="s">
        <v>67</v>
      </c>
      <c r="N528" t="s">
        <v>419</v>
      </c>
      <c r="O528" t="s">
        <v>420</v>
      </c>
      <c r="P528" t="s">
        <v>37</v>
      </c>
      <c r="Q528" t="s">
        <v>38</v>
      </c>
      <c r="R528">
        <v>24</v>
      </c>
      <c r="S528">
        <v>15</v>
      </c>
      <c r="T528">
        <v>800</v>
      </c>
      <c r="U528" t="s">
        <v>71</v>
      </c>
      <c r="V528" t="s">
        <v>134</v>
      </c>
      <c r="W528">
        <v>4</v>
      </c>
      <c r="X528" t="s">
        <v>71</v>
      </c>
      <c r="Y528" t="s">
        <v>67</v>
      </c>
      <c r="Z528" t="str">
        <f>_xlfn.XLOOKUP(Appointment_Transactions[[#This Row],[Doctor_ID]],Doctor_Master[Doctor_ID],Doctor_Master[Doctor_Name],,0)</f>
        <v>Dr. Rekha N</v>
      </c>
    </row>
    <row r="529" spans="1:26" x14ac:dyDescent="0.3">
      <c r="A529" t="s">
        <v>983</v>
      </c>
      <c r="B529" s="1">
        <v>45731</v>
      </c>
      <c r="C529" s="2">
        <v>0.84375</v>
      </c>
      <c r="D529" t="s">
        <v>73</v>
      </c>
      <c r="E529" t="s">
        <v>27</v>
      </c>
      <c r="F529" t="s">
        <v>110</v>
      </c>
      <c r="G529" t="s">
        <v>103</v>
      </c>
      <c r="H529" t="s">
        <v>104</v>
      </c>
      <c r="I529" t="s">
        <v>368</v>
      </c>
      <c r="J529" t="s">
        <v>126</v>
      </c>
      <c r="K529" t="s">
        <v>48</v>
      </c>
      <c r="L529">
        <v>77</v>
      </c>
      <c r="M529" t="s">
        <v>131</v>
      </c>
      <c r="N529" t="s">
        <v>132</v>
      </c>
      <c r="O529" t="s">
        <v>133</v>
      </c>
      <c r="P529" t="s">
        <v>52</v>
      </c>
      <c r="Q529" t="s">
        <v>89</v>
      </c>
      <c r="R529">
        <v>24</v>
      </c>
      <c r="S529">
        <v>15</v>
      </c>
      <c r="T529">
        <v>600</v>
      </c>
      <c r="U529" t="s">
        <v>39</v>
      </c>
      <c r="V529" t="s">
        <v>134</v>
      </c>
      <c r="X529" t="s">
        <v>39</v>
      </c>
      <c r="Y529" t="s">
        <v>131</v>
      </c>
      <c r="Z529" t="str">
        <f>_xlfn.XLOOKUP(Appointment_Transactions[[#This Row],[Doctor_ID]],Doctor_Master[Doctor_ID],Doctor_Master[Doctor_Name],,0)</f>
        <v>Dr. Abinaya K</v>
      </c>
    </row>
    <row r="530" spans="1:26" x14ac:dyDescent="0.3">
      <c r="A530" t="s">
        <v>984</v>
      </c>
      <c r="B530" s="1">
        <v>45815</v>
      </c>
      <c r="C530" s="2">
        <v>0.52083333333333337</v>
      </c>
      <c r="D530" t="s">
        <v>81</v>
      </c>
      <c r="E530" t="s">
        <v>42</v>
      </c>
      <c r="F530" t="s">
        <v>110</v>
      </c>
      <c r="G530" t="s">
        <v>74</v>
      </c>
      <c r="H530" t="s">
        <v>75</v>
      </c>
      <c r="I530" t="s">
        <v>985</v>
      </c>
      <c r="J530" t="s">
        <v>66</v>
      </c>
      <c r="K530" t="s">
        <v>48</v>
      </c>
      <c r="L530">
        <v>11</v>
      </c>
      <c r="M530" t="s">
        <v>113</v>
      </c>
      <c r="N530" t="s">
        <v>114</v>
      </c>
      <c r="O530" t="s">
        <v>115</v>
      </c>
      <c r="P530" t="s">
        <v>37</v>
      </c>
      <c r="Q530" t="s">
        <v>38</v>
      </c>
      <c r="R530">
        <v>23</v>
      </c>
      <c r="S530">
        <v>15</v>
      </c>
      <c r="T530">
        <v>700</v>
      </c>
      <c r="U530" t="s">
        <v>71</v>
      </c>
      <c r="V530" t="s">
        <v>20</v>
      </c>
      <c r="W530">
        <v>3</v>
      </c>
      <c r="X530" t="s">
        <v>39</v>
      </c>
      <c r="Y530" t="s">
        <v>113</v>
      </c>
      <c r="Z530" t="str">
        <f>_xlfn.XLOOKUP(Appointment_Transactions[[#This Row],[Doctor_ID]],Doctor_Master[Doctor_ID],Doctor_Master[Doctor_Name],,0)</f>
        <v>Dr. Divya R</v>
      </c>
    </row>
    <row r="531" spans="1:26" x14ac:dyDescent="0.3">
      <c r="A531" t="s">
        <v>986</v>
      </c>
      <c r="B531" s="1">
        <v>45837</v>
      </c>
      <c r="C531" s="2">
        <v>0.58333333333333337</v>
      </c>
      <c r="D531" t="s">
        <v>81</v>
      </c>
      <c r="E531" t="s">
        <v>42</v>
      </c>
      <c r="F531" t="s">
        <v>54</v>
      </c>
      <c r="G531" t="s">
        <v>74</v>
      </c>
      <c r="H531" t="s">
        <v>75</v>
      </c>
      <c r="I531" t="s">
        <v>987</v>
      </c>
      <c r="J531" t="s">
        <v>143</v>
      </c>
      <c r="K531" t="s">
        <v>33</v>
      </c>
      <c r="L531">
        <v>67</v>
      </c>
      <c r="M531" t="s">
        <v>92</v>
      </c>
      <c r="N531" t="s">
        <v>215</v>
      </c>
      <c r="O531" t="s">
        <v>216</v>
      </c>
      <c r="P531" t="s">
        <v>123</v>
      </c>
      <c r="Q531" t="s">
        <v>38</v>
      </c>
      <c r="R531">
        <v>27</v>
      </c>
      <c r="S531">
        <v>25</v>
      </c>
      <c r="T531">
        <v>1200</v>
      </c>
      <c r="U531" t="s">
        <v>39</v>
      </c>
      <c r="V531" t="s">
        <v>134</v>
      </c>
      <c r="W531">
        <v>3</v>
      </c>
      <c r="X531" t="s">
        <v>71</v>
      </c>
      <c r="Y531" t="s">
        <v>92</v>
      </c>
      <c r="Z531" t="str">
        <f>_xlfn.XLOOKUP(Appointment_Transactions[[#This Row],[Doctor_ID]],Doctor_Master[Doctor_ID],Doctor_Master[Doctor_Name],,0)</f>
        <v>Dr. Vignesh M</v>
      </c>
    </row>
    <row r="532" spans="1:26" x14ac:dyDescent="0.3">
      <c r="A532" t="s">
        <v>988</v>
      </c>
      <c r="B532" s="1">
        <v>45735</v>
      </c>
      <c r="C532" s="2">
        <v>0.57291666666666663</v>
      </c>
      <c r="D532" t="s">
        <v>73</v>
      </c>
      <c r="E532" t="s">
        <v>27</v>
      </c>
      <c r="F532" t="s">
        <v>43</v>
      </c>
      <c r="G532" t="s">
        <v>29</v>
      </c>
      <c r="H532" t="s">
        <v>30</v>
      </c>
      <c r="I532" t="s">
        <v>989</v>
      </c>
      <c r="J532" t="s">
        <v>126</v>
      </c>
      <c r="K532" t="s">
        <v>33</v>
      </c>
      <c r="L532">
        <v>6</v>
      </c>
      <c r="M532" t="s">
        <v>34</v>
      </c>
      <c r="N532" t="s">
        <v>148</v>
      </c>
      <c r="O532" t="s">
        <v>149</v>
      </c>
      <c r="P532" t="s">
        <v>52</v>
      </c>
      <c r="Q532" t="s">
        <v>38</v>
      </c>
      <c r="R532">
        <v>29</v>
      </c>
      <c r="S532">
        <v>15</v>
      </c>
      <c r="T532">
        <v>700</v>
      </c>
      <c r="U532" t="s">
        <v>71</v>
      </c>
      <c r="V532" t="s">
        <v>20</v>
      </c>
      <c r="W532">
        <v>5</v>
      </c>
      <c r="X532" t="s">
        <v>71</v>
      </c>
      <c r="Y532" t="s">
        <v>34</v>
      </c>
      <c r="Z532" t="str">
        <f>_xlfn.XLOOKUP(Appointment_Transactions[[#This Row],[Doctor_ID]],Doctor_Master[Doctor_ID],Doctor_Master[Doctor_Name],,0)</f>
        <v>Dr. Sanjay P</v>
      </c>
    </row>
    <row r="533" spans="1:26" x14ac:dyDescent="0.3">
      <c r="A533" t="s">
        <v>990</v>
      </c>
      <c r="B533" s="1">
        <v>45750</v>
      </c>
      <c r="C533" s="2">
        <v>0.4375</v>
      </c>
      <c r="D533" t="s">
        <v>41</v>
      </c>
      <c r="E533" t="s">
        <v>42</v>
      </c>
      <c r="F533" t="s">
        <v>102</v>
      </c>
      <c r="G533" t="s">
        <v>44</v>
      </c>
      <c r="H533" t="s">
        <v>45</v>
      </c>
      <c r="I533" t="s">
        <v>704</v>
      </c>
      <c r="J533" t="s">
        <v>126</v>
      </c>
      <c r="K533" t="s">
        <v>48</v>
      </c>
      <c r="L533">
        <v>33</v>
      </c>
      <c r="M533" t="s">
        <v>92</v>
      </c>
      <c r="N533" t="s">
        <v>93</v>
      </c>
      <c r="O533" t="s">
        <v>94</v>
      </c>
      <c r="P533" t="s">
        <v>52</v>
      </c>
      <c r="Q533" t="s">
        <v>38</v>
      </c>
      <c r="R533">
        <v>50</v>
      </c>
      <c r="S533">
        <v>25</v>
      </c>
      <c r="T533">
        <v>1200</v>
      </c>
      <c r="U533" t="s">
        <v>39</v>
      </c>
      <c r="V533" t="s">
        <v>100</v>
      </c>
      <c r="X533" t="s">
        <v>71</v>
      </c>
      <c r="Y533" t="s">
        <v>92</v>
      </c>
      <c r="Z533" t="str">
        <f>_xlfn.XLOOKUP(Appointment_Transactions[[#This Row],[Doctor_ID]],Doctor_Master[Doctor_ID],Doctor_Master[Doctor_Name],,0)</f>
        <v>Dr. Arun Kumar</v>
      </c>
    </row>
    <row r="534" spans="1:26" x14ac:dyDescent="0.3">
      <c r="A534" t="s">
        <v>991</v>
      </c>
      <c r="B534" s="1">
        <v>45800</v>
      </c>
      <c r="C534" s="2">
        <v>0.76041666666666663</v>
      </c>
      <c r="D534" t="s">
        <v>136</v>
      </c>
      <c r="E534" t="s">
        <v>42</v>
      </c>
      <c r="F534" t="s">
        <v>28</v>
      </c>
      <c r="G534" t="s">
        <v>117</v>
      </c>
      <c r="H534" t="s">
        <v>118</v>
      </c>
      <c r="I534" t="s">
        <v>838</v>
      </c>
      <c r="J534" t="s">
        <v>47</v>
      </c>
      <c r="K534" t="s">
        <v>48</v>
      </c>
      <c r="L534">
        <v>48</v>
      </c>
      <c r="M534" t="s">
        <v>77</v>
      </c>
      <c r="N534" t="s">
        <v>466</v>
      </c>
      <c r="O534" t="s">
        <v>467</v>
      </c>
      <c r="P534" t="s">
        <v>37</v>
      </c>
      <c r="Q534" t="s">
        <v>38</v>
      </c>
      <c r="R534">
        <v>23</v>
      </c>
      <c r="S534">
        <v>30</v>
      </c>
      <c r="T534">
        <v>1300</v>
      </c>
      <c r="U534" t="s">
        <v>71</v>
      </c>
      <c r="V534" t="s">
        <v>134</v>
      </c>
      <c r="W534">
        <v>5</v>
      </c>
      <c r="X534" t="s">
        <v>71</v>
      </c>
      <c r="Y534" t="s">
        <v>77</v>
      </c>
      <c r="Z534" t="str">
        <f>_xlfn.XLOOKUP(Appointment_Transactions[[#This Row],[Doctor_ID]],Doctor_Master[Doctor_ID],Doctor_Master[Doctor_Name],,0)</f>
        <v>Dr. Hari Prasad</v>
      </c>
    </row>
    <row r="535" spans="1:26" x14ac:dyDescent="0.3">
      <c r="A535" t="s">
        <v>992</v>
      </c>
      <c r="B535" s="1">
        <v>45781</v>
      </c>
      <c r="C535" s="2">
        <v>0.70833333333333337</v>
      </c>
      <c r="D535" t="s">
        <v>136</v>
      </c>
      <c r="E535" t="s">
        <v>42</v>
      </c>
      <c r="F535" t="s">
        <v>54</v>
      </c>
      <c r="G535" t="s">
        <v>103</v>
      </c>
      <c r="H535" t="s">
        <v>104</v>
      </c>
      <c r="I535" t="s">
        <v>567</v>
      </c>
      <c r="J535" t="s">
        <v>112</v>
      </c>
      <c r="K535" t="s">
        <v>33</v>
      </c>
      <c r="L535">
        <v>2</v>
      </c>
      <c r="M535" t="s">
        <v>59</v>
      </c>
      <c r="N535" t="s">
        <v>308</v>
      </c>
      <c r="O535" t="s">
        <v>309</v>
      </c>
      <c r="P535" t="s">
        <v>123</v>
      </c>
      <c r="Q535" t="s">
        <v>89</v>
      </c>
      <c r="R535">
        <v>34</v>
      </c>
      <c r="S535">
        <v>15</v>
      </c>
      <c r="T535">
        <v>500</v>
      </c>
      <c r="U535" t="s">
        <v>39</v>
      </c>
      <c r="V535" t="s">
        <v>134</v>
      </c>
      <c r="X535" t="s">
        <v>71</v>
      </c>
      <c r="Y535" t="s">
        <v>59</v>
      </c>
      <c r="Z535" t="str">
        <f>_xlfn.XLOOKUP(Appointment_Transactions[[#This Row],[Doctor_ID]],Doctor_Master[Doctor_ID],Doctor_Master[Doctor_Name],,0)</f>
        <v>Dr. Karthik Raj</v>
      </c>
    </row>
    <row r="536" spans="1:26" x14ac:dyDescent="0.3">
      <c r="A536" t="s">
        <v>993</v>
      </c>
      <c r="B536" s="1">
        <v>45679</v>
      </c>
      <c r="C536" s="2">
        <v>0.86458333333333337</v>
      </c>
      <c r="D536" t="s">
        <v>109</v>
      </c>
      <c r="E536" t="s">
        <v>27</v>
      </c>
      <c r="F536" t="s">
        <v>43</v>
      </c>
      <c r="G536" t="s">
        <v>63</v>
      </c>
      <c r="H536" t="s">
        <v>64</v>
      </c>
      <c r="I536" t="s">
        <v>994</v>
      </c>
      <c r="J536" t="s">
        <v>66</v>
      </c>
      <c r="K536" t="s">
        <v>48</v>
      </c>
      <c r="L536">
        <v>36</v>
      </c>
      <c r="M536" t="s">
        <v>120</v>
      </c>
      <c r="N536" t="s">
        <v>121</v>
      </c>
      <c r="O536" t="s">
        <v>122</v>
      </c>
      <c r="P536" t="s">
        <v>52</v>
      </c>
      <c r="Q536" t="s">
        <v>38</v>
      </c>
      <c r="R536">
        <v>18</v>
      </c>
      <c r="S536">
        <v>15</v>
      </c>
      <c r="T536">
        <v>900</v>
      </c>
      <c r="U536" t="s">
        <v>39</v>
      </c>
      <c r="V536" t="s">
        <v>70</v>
      </c>
      <c r="W536">
        <v>4</v>
      </c>
      <c r="X536" t="s">
        <v>71</v>
      </c>
      <c r="Y536" t="s">
        <v>120</v>
      </c>
      <c r="Z536" t="str">
        <f>_xlfn.XLOOKUP(Appointment_Transactions[[#This Row],[Doctor_ID]],Doctor_Master[Doctor_ID],Doctor_Master[Doctor_Name],,0)</f>
        <v>Dr. Siva Kumar</v>
      </c>
    </row>
    <row r="537" spans="1:26" x14ac:dyDescent="0.3">
      <c r="A537" t="s">
        <v>995</v>
      </c>
      <c r="B537" s="1">
        <v>45767</v>
      </c>
      <c r="C537" s="2">
        <v>0.55208333333333337</v>
      </c>
      <c r="D537" t="s">
        <v>41</v>
      </c>
      <c r="E537" t="s">
        <v>42</v>
      </c>
      <c r="F537" t="s">
        <v>54</v>
      </c>
      <c r="G537" t="s">
        <v>29</v>
      </c>
      <c r="H537" t="s">
        <v>30</v>
      </c>
      <c r="I537" t="s">
        <v>996</v>
      </c>
      <c r="J537" t="s">
        <v>47</v>
      </c>
      <c r="K537" t="s">
        <v>48</v>
      </c>
      <c r="L537">
        <v>81</v>
      </c>
      <c r="M537" t="s">
        <v>59</v>
      </c>
      <c r="N537" t="s">
        <v>60</v>
      </c>
      <c r="O537" t="s">
        <v>61</v>
      </c>
      <c r="P537" t="s">
        <v>37</v>
      </c>
      <c r="Q537" t="s">
        <v>38</v>
      </c>
      <c r="R537">
        <v>49</v>
      </c>
      <c r="S537">
        <v>15</v>
      </c>
      <c r="T537">
        <v>500</v>
      </c>
      <c r="U537" t="s">
        <v>71</v>
      </c>
      <c r="V537" t="s">
        <v>20</v>
      </c>
      <c r="W537">
        <v>4</v>
      </c>
      <c r="X537" t="s">
        <v>39</v>
      </c>
      <c r="Y537" t="s">
        <v>59</v>
      </c>
      <c r="Z537" t="str">
        <f>_xlfn.XLOOKUP(Appointment_Transactions[[#This Row],[Doctor_ID]],Doctor_Master[Doctor_ID],Doctor_Master[Doctor_Name],,0)</f>
        <v>Dr. Gokul R</v>
      </c>
    </row>
    <row r="538" spans="1:26" x14ac:dyDescent="0.3">
      <c r="A538" t="s">
        <v>997</v>
      </c>
      <c r="B538" s="1">
        <v>45704</v>
      </c>
      <c r="C538" s="2">
        <v>0.8125</v>
      </c>
      <c r="D538" t="s">
        <v>26</v>
      </c>
      <c r="E538" t="s">
        <v>27</v>
      </c>
      <c r="F538" t="s">
        <v>54</v>
      </c>
      <c r="G538" t="s">
        <v>103</v>
      </c>
      <c r="H538" t="s">
        <v>104</v>
      </c>
      <c r="I538" t="s">
        <v>388</v>
      </c>
      <c r="J538" t="s">
        <v>47</v>
      </c>
      <c r="K538" t="s">
        <v>33</v>
      </c>
      <c r="L538">
        <v>74</v>
      </c>
      <c r="M538" t="s">
        <v>113</v>
      </c>
      <c r="N538" t="s">
        <v>227</v>
      </c>
      <c r="O538" t="s">
        <v>228</v>
      </c>
      <c r="P538" t="s">
        <v>37</v>
      </c>
      <c r="Q538" t="s">
        <v>38</v>
      </c>
      <c r="R538">
        <v>35</v>
      </c>
      <c r="S538">
        <v>15</v>
      </c>
      <c r="T538">
        <v>700</v>
      </c>
      <c r="U538" t="s">
        <v>39</v>
      </c>
      <c r="V538" t="s">
        <v>134</v>
      </c>
      <c r="W538">
        <v>4</v>
      </c>
      <c r="X538" t="s">
        <v>71</v>
      </c>
      <c r="Y538" t="s">
        <v>113</v>
      </c>
      <c r="Z538" t="str">
        <f>_xlfn.XLOOKUP(Appointment_Transactions[[#This Row],[Doctor_ID]],Doctor_Master[Doctor_ID],Doctor_Master[Doctor_Name],,0)</f>
        <v>Dr. Deepa J</v>
      </c>
    </row>
    <row r="539" spans="1:26" x14ac:dyDescent="0.3">
      <c r="A539" t="s">
        <v>998</v>
      </c>
      <c r="B539" s="1">
        <v>45741</v>
      </c>
      <c r="C539" s="2">
        <v>0.41666666666666669</v>
      </c>
      <c r="D539" t="s">
        <v>73</v>
      </c>
      <c r="E539" t="s">
        <v>27</v>
      </c>
      <c r="F539" t="s">
        <v>82</v>
      </c>
      <c r="G539" t="s">
        <v>29</v>
      </c>
      <c r="H539" t="s">
        <v>30</v>
      </c>
      <c r="I539" t="s">
        <v>942</v>
      </c>
      <c r="J539" t="s">
        <v>112</v>
      </c>
      <c r="K539" t="s">
        <v>33</v>
      </c>
      <c r="L539">
        <v>55</v>
      </c>
      <c r="M539" t="s">
        <v>131</v>
      </c>
      <c r="N539" t="s">
        <v>132</v>
      </c>
      <c r="O539" t="s">
        <v>133</v>
      </c>
      <c r="P539" t="s">
        <v>52</v>
      </c>
      <c r="Q539" t="s">
        <v>89</v>
      </c>
      <c r="R539">
        <v>18</v>
      </c>
      <c r="S539">
        <v>15</v>
      </c>
      <c r="T539">
        <v>600</v>
      </c>
      <c r="U539" t="s">
        <v>71</v>
      </c>
      <c r="V539" t="s">
        <v>134</v>
      </c>
      <c r="X539" t="s">
        <v>39</v>
      </c>
      <c r="Y539" t="s">
        <v>131</v>
      </c>
      <c r="Z539" t="str">
        <f>_xlfn.XLOOKUP(Appointment_Transactions[[#This Row],[Doctor_ID]],Doctor_Master[Doctor_ID],Doctor_Master[Doctor_Name],,0)</f>
        <v>Dr. Abinaya K</v>
      </c>
    </row>
    <row r="540" spans="1:26" x14ac:dyDescent="0.3">
      <c r="A540" t="s">
        <v>999</v>
      </c>
      <c r="B540" s="1">
        <v>45704</v>
      </c>
      <c r="C540" s="2">
        <v>0.5625</v>
      </c>
      <c r="D540" t="s">
        <v>26</v>
      </c>
      <c r="E540" t="s">
        <v>27</v>
      </c>
      <c r="F540" t="s">
        <v>54</v>
      </c>
      <c r="G540" t="s">
        <v>103</v>
      </c>
      <c r="H540" t="s">
        <v>104</v>
      </c>
      <c r="I540" t="s">
        <v>243</v>
      </c>
      <c r="J540" t="s">
        <v>32</v>
      </c>
      <c r="K540" t="s">
        <v>33</v>
      </c>
      <c r="L540">
        <v>1</v>
      </c>
      <c r="M540" t="s">
        <v>183</v>
      </c>
      <c r="N540" t="s">
        <v>240</v>
      </c>
      <c r="O540" t="s">
        <v>241</v>
      </c>
      <c r="P540" t="s">
        <v>123</v>
      </c>
      <c r="Q540" t="s">
        <v>89</v>
      </c>
      <c r="R540">
        <v>21</v>
      </c>
      <c r="S540">
        <v>15</v>
      </c>
      <c r="T540">
        <v>650</v>
      </c>
      <c r="U540" t="s">
        <v>39</v>
      </c>
      <c r="V540" t="s">
        <v>100</v>
      </c>
      <c r="X540" t="s">
        <v>71</v>
      </c>
      <c r="Y540" t="s">
        <v>183</v>
      </c>
      <c r="Z540" t="str">
        <f>_xlfn.XLOOKUP(Appointment_Transactions[[#This Row],[Doctor_ID]],Doctor_Master[Doctor_ID],Doctor_Master[Doctor_Name],,0)</f>
        <v>Dr. Naveen C</v>
      </c>
    </row>
    <row r="541" spans="1:26" x14ac:dyDescent="0.3">
      <c r="A541" t="s">
        <v>1000</v>
      </c>
      <c r="B541" s="1">
        <v>45704</v>
      </c>
      <c r="C541" s="2">
        <v>0.34375</v>
      </c>
      <c r="D541" t="s">
        <v>26</v>
      </c>
      <c r="E541" t="s">
        <v>27</v>
      </c>
      <c r="F541" t="s">
        <v>54</v>
      </c>
      <c r="G541" t="s">
        <v>83</v>
      </c>
      <c r="H541" t="s">
        <v>84</v>
      </c>
      <c r="I541" t="s">
        <v>690</v>
      </c>
      <c r="J541" t="s">
        <v>143</v>
      </c>
      <c r="K541" t="s">
        <v>33</v>
      </c>
      <c r="L541">
        <v>73</v>
      </c>
      <c r="M541" t="s">
        <v>120</v>
      </c>
      <c r="N541" t="s">
        <v>193</v>
      </c>
      <c r="O541" t="s">
        <v>194</v>
      </c>
      <c r="P541" t="s">
        <v>52</v>
      </c>
      <c r="Q541" t="s">
        <v>38</v>
      </c>
      <c r="R541">
        <v>30</v>
      </c>
      <c r="S541">
        <v>15</v>
      </c>
      <c r="T541">
        <v>900</v>
      </c>
      <c r="U541" t="s">
        <v>39</v>
      </c>
      <c r="V541" t="s">
        <v>134</v>
      </c>
      <c r="W541">
        <v>3</v>
      </c>
      <c r="X541" t="s">
        <v>71</v>
      </c>
      <c r="Y541" t="s">
        <v>120</v>
      </c>
      <c r="Z541" t="str">
        <f>_xlfn.XLOOKUP(Appointment_Transactions[[#This Row],[Doctor_ID]],Doctor_Master[Doctor_ID],Doctor_Master[Doctor_Name],,0)</f>
        <v>Dr. Mohan V</v>
      </c>
    </row>
    <row r="542" spans="1:26" x14ac:dyDescent="0.3">
      <c r="A542" t="s">
        <v>1001</v>
      </c>
      <c r="B542" s="1">
        <v>45734</v>
      </c>
      <c r="C542" s="2">
        <v>0.5625</v>
      </c>
      <c r="D542" t="s">
        <v>73</v>
      </c>
      <c r="E542" t="s">
        <v>27</v>
      </c>
      <c r="F542" t="s">
        <v>82</v>
      </c>
      <c r="G542" t="s">
        <v>83</v>
      </c>
      <c r="H542" t="s">
        <v>84</v>
      </c>
      <c r="I542" t="s">
        <v>790</v>
      </c>
      <c r="J542" t="s">
        <v>32</v>
      </c>
      <c r="K542" t="s">
        <v>48</v>
      </c>
      <c r="L542">
        <v>80</v>
      </c>
      <c r="M542" t="s">
        <v>59</v>
      </c>
      <c r="N542" t="s">
        <v>167</v>
      </c>
      <c r="O542" t="s">
        <v>168</v>
      </c>
      <c r="P542" t="s">
        <v>37</v>
      </c>
      <c r="Q542" t="s">
        <v>38</v>
      </c>
      <c r="R542">
        <v>23</v>
      </c>
      <c r="S542">
        <v>15</v>
      </c>
      <c r="T542">
        <v>500</v>
      </c>
      <c r="U542" t="s">
        <v>39</v>
      </c>
      <c r="V542" t="s">
        <v>134</v>
      </c>
      <c r="X542" t="s">
        <v>39</v>
      </c>
      <c r="Y542" t="s">
        <v>59</v>
      </c>
      <c r="Z542" t="str">
        <f>_xlfn.XLOOKUP(Appointment_Transactions[[#This Row],[Doctor_ID]],Doctor_Master[Doctor_ID],Doctor_Master[Doctor_Name],,0)</f>
        <v>Dr. Prakash R</v>
      </c>
    </row>
    <row r="543" spans="1:26" x14ac:dyDescent="0.3">
      <c r="A543" t="s">
        <v>1002</v>
      </c>
      <c r="B543" s="1">
        <v>45683</v>
      </c>
      <c r="C543" s="2">
        <v>0.42708333333333331</v>
      </c>
      <c r="D543" t="s">
        <v>109</v>
      </c>
      <c r="E543" t="s">
        <v>27</v>
      </c>
      <c r="F543" t="s">
        <v>54</v>
      </c>
      <c r="G543" t="s">
        <v>83</v>
      </c>
      <c r="H543" t="s">
        <v>84</v>
      </c>
      <c r="I543" t="s">
        <v>221</v>
      </c>
      <c r="J543" t="s">
        <v>138</v>
      </c>
      <c r="K543" t="s">
        <v>33</v>
      </c>
      <c r="L543">
        <v>44</v>
      </c>
      <c r="M543" t="s">
        <v>59</v>
      </c>
      <c r="N543" t="s">
        <v>98</v>
      </c>
      <c r="O543" t="s">
        <v>99</v>
      </c>
      <c r="P543" t="s">
        <v>37</v>
      </c>
      <c r="Q543" t="s">
        <v>203</v>
      </c>
      <c r="R543">
        <v>21</v>
      </c>
      <c r="S543">
        <v>15</v>
      </c>
      <c r="T543">
        <v>500</v>
      </c>
      <c r="U543" t="s">
        <v>39</v>
      </c>
      <c r="V543" t="s">
        <v>70</v>
      </c>
      <c r="X543" t="s">
        <v>39</v>
      </c>
      <c r="Y543" t="s">
        <v>59</v>
      </c>
      <c r="Z543" t="str">
        <f>_xlfn.XLOOKUP(Appointment_Transactions[[#This Row],[Doctor_ID]],Doctor_Master[Doctor_ID],Doctor_Master[Doctor_Name],,0)</f>
        <v>Dr. Vivek S</v>
      </c>
    </row>
    <row r="544" spans="1:26" x14ac:dyDescent="0.3">
      <c r="A544" t="s">
        <v>1003</v>
      </c>
      <c r="B544" s="1">
        <v>45728</v>
      </c>
      <c r="C544" s="2">
        <v>0.46875</v>
      </c>
      <c r="D544" t="s">
        <v>73</v>
      </c>
      <c r="E544" t="s">
        <v>27</v>
      </c>
      <c r="F544" t="s">
        <v>43</v>
      </c>
      <c r="G544" t="s">
        <v>83</v>
      </c>
      <c r="H544" t="s">
        <v>84</v>
      </c>
      <c r="I544" t="s">
        <v>589</v>
      </c>
      <c r="J544" t="s">
        <v>97</v>
      </c>
      <c r="K544" t="s">
        <v>33</v>
      </c>
      <c r="L544">
        <v>52</v>
      </c>
      <c r="M544" t="s">
        <v>77</v>
      </c>
      <c r="N544" t="s">
        <v>466</v>
      </c>
      <c r="O544" t="s">
        <v>467</v>
      </c>
      <c r="P544" t="s">
        <v>52</v>
      </c>
      <c r="Q544" t="s">
        <v>38</v>
      </c>
      <c r="R544">
        <v>40</v>
      </c>
      <c r="S544">
        <v>30</v>
      </c>
      <c r="T544">
        <v>1300</v>
      </c>
      <c r="U544" t="s">
        <v>71</v>
      </c>
      <c r="V544" t="s">
        <v>134</v>
      </c>
      <c r="X544" t="s">
        <v>71</v>
      </c>
      <c r="Y544" t="s">
        <v>77</v>
      </c>
      <c r="Z544" t="str">
        <f>_xlfn.XLOOKUP(Appointment_Transactions[[#This Row],[Doctor_ID]],Doctor_Master[Doctor_ID],Doctor_Master[Doctor_Name],,0)</f>
        <v>Dr. Hari Prasad</v>
      </c>
    </row>
    <row r="545" spans="1:26" x14ac:dyDescent="0.3">
      <c r="A545" t="s">
        <v>1004</v>
      </c>
      <c r="B545" s="1">
        <v>45699</v>
      </c>
      <c r="C545" s="2">
        <v>0.8125</v>
      </c>
      <c r="D545" t="s">
        <v>26</v>
      </c>
      <c r="E545" t="s">
        <v>27</v>
      </c>
      <c r="F545" t="s">
        <v>82</v>
      </c>
      <c r="G545" t="s">
        <v>117</v>
      </c>
      <c r="H545" t="s">
        <v>118</v>
      </c>
      <c r="I545" t="s">
        <v>1005</v>
      </c>
      <c r="J545" t="s">
        <v>126</v>
      </c>
      <c r="K545" t="s">
        <v>48</v>
      </c>
      <c r="L545">
        <v>15</v>
      </c>
      <c r="M545" t="s">
        <v>918</v>
      </c>
      <c r="N545" t="s">
        <v>144</v>
      </c>
      <c r="O545" t="s">
        <v>145</v>
      </c>
      <c r="P545" t="s">
        <v>123</v>
      </c>
      <c r="Q545" t="s">
        <v>38</v>
      </c>
      <c r="R545">
        <v>29</v>
      </c>
      <c r="S545">
        <v>15</v>
      </c>
      <c r="T545">
        <v>600</v>
      </c>
      <c r="U545" t="s">
        <v>39</v>
      </c>
      <c r="V545" t="s">
        <v>100</v>
      </c>
      <c r="X545" t="s">
        <v>71</v>
      </c>
      <c r="Y545" t="s">
        <v>131</v>
      </c>
      <c r="Z545" t="str">
        <f>_xlfn.XLOOKUP(Appointment_Transactions[[#This Row],[Doctor_ID]],Doctor_Master[Doctor_ID],Doctor_Master[Doctor_Name],,0)</f>
        <v>Dr. Meena S</v>
      </c>
    </row>
    <row r="546" spans="1:26" x14ac:dyDescent="0.3">
      <c r="A546" t="s">
        <v>1006</v>
      </c>
      <c r="B546" s="1">
        <v>45829</v>
      </c>
      <c r="C546" s="2">
        <v>0.80208333333333337</v>
      </c>
      <c r="D546" t="s">
        <v>81</v>
      </c>
      <c r="E546" t="s">
        <v>42</v>
      </c>
      <c r="F546" t="s">
        <v>110</v>
      </c>
      <c r="G546" t="s">
        <v>103</v>
      </c>
      <c r="H546" t="s">
        <v>104</v>
      </c>
      <c r="I546" t="s">
        <v>694</v>
      </c>
      <c r="J546" t="s">
        <v>66</v>
      </c>
      <c r="K546" t="s">
        <v>48</v>
      </c>
      <c r="L546">
        <v>27</v>
      </c>
      <c r="M546" t="s">
        <v>183</v>
      </c>
      <c r="N546" t="s">
        <v>330</v>
      </c>
      <c r="O546" t="s">
        <v>331</v>
      </c>
      <c r="P546" t="s">
        <v>123</v>
      </c>
      <c r="Q546" t="s">
        <v>203</v>
      </c>
      <c r="R546">
        <v>29</v>
      </c>
      <c r="S546">
        <v>15</v>
      </c>
      <c r="T546">
        <v>650</v>
      </c>
      <c r="U546" t="s">
        <v>39</v>
      </c>
      <c r="V546" t="s">
        <v>100</v>
      </c>
      <c r="X546" t="s">
        <v>71</v>
      </c>
      <c r="Y546" t="s">
        <v>183</v>
      </c>
      <c r="Z546" t="str">
        <f>_xlfn.XLOOKUP(Appointment_Transactions[[#This Row],[Doctor_ID]],Doctor_Master[Doctor_ID],Doctor_Master[Doctor_Name],,0)</f>
        <v>Dr. Ajith K</v>
      </c>
    </row>
    <row r="547" spans="1:26" x14ac:dyDescent="0.3">
      <c r="A547" t="s">
        <v>1007</v>
      </c>
      <c r="B547" s="1">
        <v>45760</v>
      </c>
      <c r="C547" s="2">
        <v>0.53125</v>
      </c>
      <c r="D547" t="s">
        <v>41</v>
      </c>
      <c r="E547" t="s">
        <v>42</v>
      </c>
      <c r="F547" t="s">
        <v>54</v>
      </c>
      <c r="G547" t="s">
        <v>83</v>
      </c>
      <c r="H547" t="s">
        <v>84</v>
      </c>
      <c r="I547" t="s">
        <v>1008</v>
      </c>
      <c r="J547" t="s">
        <v>47</v>
      </c>
      <c r="K547" t="s">
        <v>33</v>
      </c>
      <c r="L547">
        <v>46</v>
      </c>
      <c r="M547" t="s">
        <v>59</v>
      </c>
      <c r="N547" t="s">
        <v>308</v>
      </c>
      <c r="O547" t="s">
        <v>309</v>
      </c>
      <c r="P547" t="s">
        <v>52</v>
      </c>
      <c r="Q547" t="s">
        <v>89</v>
      </c>
      <c r="R547">
        <v>33</v>
      </c>
      <c r="S547">
        <v>15</v>
      </c>
      <c r="T547">
        <v>500</v>
      </c>
      <c r="U547" t="s">
        <v>71</v>
      </c>
      <c r="V547" t="s">
        <v>20</v>
      </c>
      <c r="X547" t="s">
        <v>71</v>
      </c>
      <c r="Y547" t="s">
        <v>59</v>
      </c>
      <c r="Z547" t="str">
        <f>_xlfn.XLOOKUP(Appointment_Transactions[[#This Row],[Doctor_ID]],Doctor_Master[Doctor_ID],Doctor_Master[Doctor_Name],,0)</f>
        <v>Dr. Karthik Raj</v>
      </c>
    </row>
    <row r="548" spans="1:26" x14ac:dyDescent="0.3">
      <c r="A548" t="s">
        <v>1009</v>
      </c>
      <c r="B548" s="1">
        <v>45820</v>
      </c>
      <c r="C548" s="2">
        <v>0.6875</v>
      </c>
      <c r="D548" t="s">
        <v>81</v>
      </c>
      <c r="E548" t="s">
        <v>42</v>
      </c>
      <c r="F548" t="s">
        <v>102</v>
      </c>
      <c r="G548" t="s">
        <v>63</v>
      </c>
      <c r="H548" t="s">
        <v>64</v>
      </c>
      <c r="I548" t="s">
        <v>1010</v>
      </c>
      <c r="J548" t="s">
        <v>138</v>
      </c>
      <c r="K548" t="s">
        <v>33</v>
      </c>
      <c r="L548">
        <v>52</v>
      </c>
      <c r="M548" t="s">
        <v>59</v>
      </c>
      <c r="N548" t="s">
        <v>98</v>
      </c>
      <c r="O548" t="s">
        <v>99</v>
      </c>
      <c r="P548" t="s">
        <v>52</v>
      </c>
      <c r="Q548" t="s">
        <v>203</v>
      </c>
      <c r="R548">
        <v>6</v>
      </c>
      <c r="S548">
        <v>15</v>
      </c>
      <c r="T548">
        <v>500</v>
      </c>
      <c r="U548" t="s">
        <v>39</v>
      </c>
      <c r="V548" t="s">
        <v>134</v>
      </c>
      <c r="X548" t="s">
        <v>39</v>
      </c>
      <c r="Y548" t="s">
        <v>59</v>
      </c>
      <c r="Z548" t="str">
        <f>_xlfn.XLOOKUP(Appointment_Transactions[[#This Row],[Doctor_ID]],Doctor_Master[Doctor_ID],Doctor_Master[Doctor_Name],,0)</f>
        <v>Dr. Vivek S</v>
      </c>
    </row>
    <row r="549" spans="1:26" x14ac:dyDescent="0.3">
      <c r="A549" t="s">
        <v>1011</v>
      </c>
      <c r="B549" s="1">
        <v>45797</v>
      </c>
      <c r="C549" s="2">
        <v>0.36458333333333331</v>
      </c>
      <c r="D549" t="s">
        <v>136</v>
      </c>
      <c r="E549" t="s">
        <v>42</v>
      </c>
      <c r="F549" t="s">
        <v>82</v>
      </c>
      <c r="G549" t="s">
        <v>63</v>
      </c>
      <c r="H549" t="s">
        <v>64</v>
      </c>
      <c r="I549" t="s">
        <v>1012</v>
      </c>
      <c r="J549" t="s">
        <v>86</v>
      </c>
      <c r="K549" t="s">
        <v>33</v>
      </c>
      <c r="L549">
        <v>9</v>
      </c>
      <c r="M549" t="s">
        <v>77</v>
      </c>
      <c r="N549" t="s">
        <v>78</v>
      </c>
      <c r="O549" t="s">
        <v>79</v>
      </c>
      <c r="P549" t="s">
        <v>123</v>
      </c>
      <c r="Q549" t="s">
        <v>38</v>
      </c>
      <c r="R549">
        <v>15</v>
      </c>
      <c r="S549">
        <v>30</v>
      </c>
      <c r="T549">
        <v>1300</v>
      </c>
      <c r="U549" t="s">
        <v>39</v>
      </c>
      <c r="V549" t="s">
        <v>134</v>
      </c>
      <c r="W549">
        <v>5</v>
      </c>
      <c r="X549" t="s">
        <v>39</v>
      </c>
      <c r="Y549" t="s">
        <v>77</v>
      </c>
      <c r="Z549" t="str">
        <f>_xlfn.XLOOKUP(Appointment_Transactions[[#This Row],[Doctor_ID]],Doctor_Master[Doctor_ID],Doctor_Master[Doctor_Name],,0)</f>
        <v>Dr. Bharathi K</v>
      </c>
    </row>
    <row r="550" spans="1:26" x14ac:dyDescent="0.3">
      <c r="A550" t="s">
        <v>1013</v>
      </c>
      <c r="B550" s="1">
        <v>45732</v>
      </c>
      <c r="C550" s="2">
        <v>0.54166666666666663</v>
      </c>
      <c r="D550" t="s">
        <v>73</v>
      </c>
      <c r="E550" t="s">
        <v>27</v>
      </c>
      <c r="F550" t="s">
        <v>54</v>
      </c>
      <c r="G550" t="s">
        <v>117</v>
      </c>
      <c r="H550" t="s">
        <v>118</v>
      </c>
      <c r="I550" t="s">
        <v>727</v>
      </c>
      <c r="J550" t="s">
        <v>32</v>
      </c>
      <c r="K550" t="s">
        <v>33</v>
      </c>
      <c r="L550">
        <v>55</v>
      </c>
      <c r="M550" t="s">
        <v>59</v>
      </c>
      <c r="N550" t="s">
        <v>98</v>
      </c>
      <c r="O550" t="s">
        <v>99</v>
      </c>
      <c r="P550" t="s">
        <v>123</v>
      </c>
      <c r="Q550" t="s">
        <v>203</v>
      </c>
      <c r="R550">
        <v>20</v>
      </c>
      <c r="S550">
        <v>15</v>
      </c>
      <c r="T550">
        <v>500</v>
      </c>
      <c r="U550" t="s">
        <v>39</v>
      </c>
      <c r="V550" t="s">
        <v>134</v>
      </c>
      <c r="X550" t="s">
        <v>39</v>
      </c>
      <c r="Y550" t="s">
        <v>59</v>
      </c>
      <c r="Z550" t="str">
        <f>_xlfn.XLOOKUP(Appointment_Transactions[[#This Row],[Doctor_ID]],Doctor_Master[Doctor_ID],Doctor_Master[Doctor_Name],,0)</f>
        <v>Dr. Vivek S</v>
      </c>
    </row>
    <row r="551" spans="1:26" x14ac:dyDescent="0.3">
      <c r="A551" t="s">
        <v>1014</v>
      </c>
      <c r="B551" s="1">
        <v>45821</v>
      </c>
      <c r="C551" s="2">
        <v>0.79166666666666663</v>
      </c>
      <c r="D551" t="s">
        <v>81</v>
      </c>
      <c r="E551" t="s">
        <v>42</v>
      </c>
      <c r="F551" t="s">
        <v>28</v>
      </c>
      <c r="G551" t="s">
        <v>29</v>
      </c>
      <c r="H551" t="s">
        <v>30</v>
      </c>
      <c r="I551" t="s">
        <v>365</v>
      </c>
      <c r="J551" t="s">
        <v>126</v>
      </c>
      <c r="K551" t="s">
        <v>33</v>
      </c>
      <c r="L551">
        <v>9</v>
      </c>
      <c r="M551" t="s">
        <v>113</v>
      </c>
      <c r="N551" t="s">
        <v>114</v>
      </c>
      <c r="O551" t="s">
        <v>115</v>
      </c>
      <c r="P551" t="s">
        <v>37</v>
      </c>
      <c r="Q551" t="s">
        <v>203</v>
      </c>
      <c r="R551">
        <v>24</v>
      </c>
      <c r="S551">
        <v>15</v>
      </c>
      <c r="T551">
        <v>700</v>
      </c>
      <c r="U551" t="s">
        <v>39</v>
      </c>
      <c r="V551" t="s">
        <v>134</v>
      </c>
      <c r="X551" t="s">
        <v>39</v>
      </c>
      <c r="Y551" t="s">
        <v>113</v>
      </c>
      <c r="Z551" t="str">
        <f>_xlfn.XLOOKUP(Appointment_Transactions[[#This Row],[Doctor_ID]],Doctor_Master[Doctor_ID],Doctor_Master[Doctor_Name],,0)</f>
        <v>Dr. Divya R</v>
      </c>
    </row>
    <row r="552" spans="1:26" x14ac:dyDescent="0.3">
      <c r="A552" t="s">
        <v>1015</v>
      </c>
      <c r="B552" s="1">
        <v>45753</v>
      </c>
      <c r="C552" s="2">
        <v>0.66666666666666663</v>
      </c>
      <c r="D552" t="s">
        <v>41</v>
      </c>
      <c r="E552" t="s">
        <v>42</v>
      </c>
      <c r="F552" t="s">
        <v>54</v>
      </c>
      <c r="G552" t="s">
        <v>83</v>
      </c>
      <c r="H552" t="s">
        <v>84</v>
      </c>
      <c r="I552" t="s">
        <v>1016</v>
      </c>
      <c r="J552" t="s">
        <v>143</v>
      </c>
      <c r="K552" t="s">
        <v>48</v>
      </c>
      <c r="L552">
        <v>10</v>
      </c>
      <c r="M552" t="s">
        <v>34</v>
      </c>
      <c r="N552" t="s">
        <v>188</v>
      </c>
      <c r="O552" t="s">
        <v>189</v>
      </c>
      <c r="P552" t="s">
        <v>123</v>
      </c>
      <c r="Q552" t="s">
        <v>38</v>
      </c>
      <c r="R552">
        <v>22</v>
      </c>
      <c r="S552">
        <v>15</v>
      </c>
      <c r="T552">
        <v>700</v>
      </c>
      <c r="U552" t="s">
        <v>39</v>
      </c>
      <c r="V552" t="s">
        <v>134</v>
      </c>
      <c r="W552">
        <v>5</v>
      </c>
      <c r="X552" t="s">
        <v>71</v>
      </c>
      <c r="Y552" t="s">
        <v>34</v>
      </c>
      <c r="Z552" t="str">
        <f>_xlfn.XLOOKUP(Appointment_Transactions[[#This Row],[Doctor_ID]],Doctor_Master[Doctor_ID],Doctor_Master[Doctor_Name],,0)</f>
        <v>Dr. Ranjani S</v>
      </c>
    </row>
    <row r="553" spans="1:26" x14ac:dyDescent="0.3">
      <c r="A553" t="s">
        <v>1017</v>
      </c>
      <c r="B553" s="1">
        <v>45730</v>
      </c>
      <c r="C553" s="2">
        <v>0.71875</v>
      </c>
      <c r="D553" t="s">
        <v>73</v>
      </c>
      <c r="E553" t="s">
        <v>27</v>
      </c>
      <c r="F553" t="s">
        <v>28</v>
      </c>
      <c r="G553" t="s">
        <v>74</v>
      </c>
      <c r="H553" t="s">
        <v>75</v>
      </c>
      <c r="I553" t="s">
        <v>755</v>
      </c>
      <c r="J553" t="s">
        <v>143</v>
      </c>
      <c r="K553" t="s">
        <v>48</v>
      </c>
      <c r="L553">
        <v>54</v>
      </c>
      <c r="M553" t="s">
        <v>131</v>
      </c>
      <c r="N553" t="s">
        <v>222</v>
      </c>
      <c r="O553" t="s">
        <v>223</v>
      </c>
      <c r="P553" t="s">
        <v>52</v>
      </c>
      <c r="Q553" t="s">
        <v>203</v>
      </c>
      <c r="R553">
        <v>10</v>
      </c>
      <c r="S553">
        <v>15</v>
      </c>
      <c r="T553">
        <v>600</v>
      </c>
      <c r="U553" t="s">
        <v>39</v>
      </c>
      <c r="V553" t="s">
        <v>100</v>
      </c>
      <c r="X553" t="s">
        <v>71</v>
      </c>
      <c r="Y553" t="s">
        <v>131</v>
      </c>
      <c r="Z553" t="str">
        <f>_xlfn.XLOOKUP(Appointment_Transactions[[#This Row],[Doctor_ID]],Doctor_Master[Doctor_ID],Doctor_Master[Doctor_Name],,0)</f>
        <v>Dr. Anand S</v>
      </c>
    </row>
    <row r="554" spans="1:26" x14ac:dyDescent="0.3">
      <c r="A554" t="s">
        <v>1018</v>
      </c>
      <c r="B554" s="1">
        <v>45810</v>
      </c>
      <c r="C554" s="2">
        <v>0.80208333333333337</v>
      </c>
      <c r="D554" t="s">
        <v>81</v>
      </c>
      <c r="E554" t="s">
        <v>42</v>
      </c>
      <c r="F554" t="s">
        <v>155</v>
      </c>
      <c r="G554" t="s">
        <v>74</v>
      </c>
      <c r="H554" t="s">
        <v>75</v>
      </c>
      <c r="I554" t="s">
        <v>1019</v>
      </c>
      <c r="J554" t="s">
        <v>86</v>
      </c>
      <c r="K554" t="s">
        <v>48</v>
      </c>
      <c r="L554">
        <v>84</v>
      </c>
      <c r="M554" t="s">
        <v>77</v>
      </c>
      <c r="N554" t="s">
        <v>466</v>
      </c>
      <c r="O554" t="s">
        <v>467</v>
      </c>
      <c r="P554" t="s">
        <v>52</v>
      </c>
      <c r="Q554" t="s">
        <v>89</v>
      </c>
      <c r="R554">
        <v>33</v>
      </c>
      <c r="S554">
        <v>30</v>
      </c>
      <c r="T554">
        <v>1300</v>
      </c>
      <c r="U554" t="s">
        <v>39</v>
      </c>
      <c r="V554" t="s">
        <v>100</v>
      </c>
      <c r="X554" t="s">
        <v>39</v>
      </c>
      <c r="Y554" t="s">
        <v>77</v>
      </c>
      <c r="Z554" t="str">
        <f>_xlfn.XLOOKUP(Appointment_Transactions[[#This Row],[Doctor_ID]],Doctor_Master[Doctor_ID],Doctor_Master[Doctor_Name],,0)</f>
        <v>Dr. Hari Prasad</v>
      </c>
    </row>
    <row r="555" spans="1:26" x14ac:dyDescent="0.3">
      <c r="A555" t="s">
        <v>1020</v>
      </c>
      <c r="B555" s="1">
        <v>45666</v>
      </c>
      <c r="C555" s="2">
        <v>0.71875</v>
      </c>
      <c r="D555" t="s">
        <v>109</v>
      </c>
      <c r="E555" t="s">
        <v>27</v>
      </c>
      <c r="F555" t="s">
        <v>102</v>
      </c>
      <c r="G555" t="s">
        <v>74</v>
      </c>
      <c r="H555" t="s">
        <v>75</v>
      </c>
      <c r="I555" t="s">
        <v>511</v>
      </c>
      <c r="J555" t="s">
        <v>47</v>
      </c>
      <c r="K555" t="s">
        <v>48</v>
      </c>
      <c r="L555">
        <v>19</v>
      </c>
      <c r="M555" t="s">
        <v>918</v>
      </c>
      <c r="N555" t="s">
        <v>222</v>
      </c>
      <c r="O555" t="s">
        <v>223</v>
      </c>
      <c r="P555" t="s">
        <v>52</v>
      </c>
      <c r="Q555" t="s">
        <v>203</v>
      </c>
      <c r="R555">
        <v>36</v>
      </c>
      <c r="S555">
        <v>15</v>
      </c>
      <c r="T555">
        <v>600</v>
      </c>
      <c r="U555" t="s">
        <v>71</v>
      </c>
      <c r="V555" t="s">
        <v>20</v>
      </c>
      <c r="X555" t="s">
        <v>39</v>
      </c>
      <c r="Y555" t="s">
        <v>131</v>
      </c>
      <c r="Z555" t="str">
        <f>_xlfn.XLOOKUP(Appointment_Transactions[[#This Row],[Doctor_ID]],Doctor_Master[Doctor_ID],Doctor_Master[Doctor_Name],,0)</f>
        <v>Dr. Anand S</v>
      </c>
    </row>
    <row r="556" spans="1:26" x14ac:dyDescent="0.3">
      <c r="A556" t="s">
        <v>1021</v>
      </c>
      <c r="B556" s="1">
        <v>45837</v>
      </c>
      <c r="C556" s="2">
        <v>0.55208333333333337</v>
      </c>
      <c r="D556" t="s">
        <v>81</v>
      </c>
      <c r="E556" t="s">
        <v>42</v>
      </c>
      <c r="F556" t="s">
        <v>54</v>
      </c>
      <c r="G556" t="s">
        <v>55</v>
      </c>
      <c r="H556" t="s">
        <v>56</v>
      </c>
      <c r="I556" t="s">
        <v>847</v>
      </c>
      <c r="J556" t="s">
        <v>138</v>
      </c>
      <c r="K556" t="s">
        <v>33</v>
      </c>
      <c r="L556">
        <v>28</v>
      </c>
      <c r="M556" t="s">
        <v>67</v>
      </c>
      <c r="N556" t="s">
        <v>419</v>
      </c>
      <c r="O556" t="s">
        <v>420</v>
      </c>
      <c r="P556" t="s">
        <v>123</v>
      </c>
      <c r="Q556" t="s">
        <v>203</v>
      </c>
      <c r="R556">
        <v>25</v>
      </c>
      <c r="S556">
        <v>15</v>
      </c>
      <c r="T556">
        <v>800</v>
      </c>
      <c r="U556" t="s">
        <v>39</v>
      </c>
      <c r="V556" t="s">
        <v>134</v>
      </c>
      <c r="X556" t="s">
        <v>39</v>
      </c>
      <c r="Y556" t="s">
        <v>67</v>
      </c>
      <c r="Z556" t="str">
        <f>_xlfn.XLOOKUP(Appointment_Transactions[[#This Row],[Doctor_ID]],Doctor_Master[Doctor_ID],Doctor_Master[Doctor_Name],,0)</f>
        <v>Dr. Rekha N</v>
      </c>
    </row>
    <row r="557" spans="1:26" x14ac:dyDescent="0.3">
      <c r="A557" t="s">
        <v>1022</v>
      </c>
      <c r="B557" s="1">
        <v>45683</v>
      </c>
      <c r="C557" s="2">
        <v>0.80208333333333337</v>
      </c>
      <c r="D557" t="s">
        <v>109</v>
      </c>
      <c r="E557" t="s">
        <v>27</v>
      </c>
      <c r="F557" t="s">
        <v>54</v>
      </c>
      <c r="G557" t="s">
        <v>117</v>
      </c>
      <c r="H557" t="s">
        <v>118</v>
      </c>
      <c r="I557" t="s">
        <v>686</v>
      </c>
      <c r="J557" t="s">
        <v>86</v>
      </c>
      <c r="K557" t="s">
        <v>33</v>
      </c>
      <c r="L557">
        <v>14</v>
      </c>
      <c r="M557" t="s">
        <v>59</v>
      </c>
      <c r="N557" t="s">
        <v>98</v>
      </c>
      <c r="O557" t="s">
        <v>99</v>
      </c>
      <c r="P557" t="s">
        <v>123</v>
      </c>
      <c r="Q557" t="s">
        <v>38</v>
      </c>
      <c r="R557">
        <v>40</v>
      </c>
      <c r="S557">
        <v>15</v>
      </c>
      <c r="T557">
        <v>500</v>
      </c>
      <c r="U557" t="s">
        <v>71</v>
      </c>
      <c r="V557" t="s">
        <v>134</v>
      </c>
      <c r="X557" t="s">
        <v>71</v>
      </c>
      <c r="Y557" t="s">
        <v>59</v>
      </c>
      <c r="Z557" t="str">
        <f>_xlfn.XLOOKUP(Appointment_Transactions[[#This Row],[Doctor_ID]],Doctor_Master[Doctor_ID],Doctor_Master[Doctor_Name],,0)</f>
        <v>Dr. Vivek S</v>
      </c>
    </row>
    <row r="558" spans="1:26" x14ac:dyDescent="0.3">
      <c r="A558" t="s">
        <v>1023</v>
      </c>
      <c r="B558" s="1">
        <v>45757</v>
      </c>
      <c r="C558" s="2">
        <v>0.64583333333333337</v>
      </c>
      <c r="D558" t="s">
        <v>41</v>
      </c>
      <c r="E558" t="s">
        <v>42</v>
      </c>
      <c r="F558" t="s">
        <v>102</v>
      </c>
      <c r="G558" t="s">
        <v>83</v>
      </c>
      <c r="H558" t="s">
        <v>84</v>
      </c>
      <c r="I558" t="s">
        <v>1010</v>
      </c>
      <c r="J558" t="s">
        <v>97</v>
      </c>
      <c r="K558" t="s">
        <v>48</v>
      </c>
      <c r="L558">
        <v>71</v>
      </c>
      <c r="M558" t="s">
        <v>1024</v>
      </c>
      <c r="N558" t="s">
        <v>211</v>
      </c>
      <c r="O558" t="s">
        <v>212</v>
      </c>
      <c r="P558" t="s">
        <v>123</v>
      </c>
      <c r="Q558" t="s">
        <v>203</v>
      </c>
      <c r="R558">
        <v>30</v>
      </c>
      <c r="S558">
        <v>20</v>
      </c>
      <c r="T558">
        <v>1000</v>
      </c>
      <c r="U558" t="s">
        <v>71</v>
      </c>
      <c r="V558" t="s">
        <v>134</v>
      </c>
      <c r="X558" t="s">
        <v>39</v>
      </c>
      <c r="Y558" t="s">
        <v>49</v>
      </c>
      <c r="Z558" t="str">
        <f>_xlfn.XLOOKUP(Appointment_Transactions[[#This Row],[Doctor_ID]],Doctor_Master[Doctor_ID],Doctor_Master[Doctor_Name],,0)</f>
        <v>Dr. Ramya P</v>
      </c>
    </row>
    <row r="559" spans="1:26" x14ac:dyDescent="0.3">
      <c r="A559" t="s">
        <v>1025</v>
      </c>
      <c r="B559" s="1">
        <v>45755</v>
      </c>
      <c r="C559" s="2">
        <v>0.76041666666666663</v>
      </c>
      <c r="D559" t="s">
        <v>41</v>
      </c>
      <c r="E559" t="s">
        <v>42</v>
      </c>
      <c r="F559" t="s">
        <v>82</v>
      </c>
      <c r="G559" t="s">
        <v>63</v>
      </c>
      <c r="H559" t="s">
        <v>64</v>
      </c>
      <c r="I559" t="s">
        <v>1026</v>
      </c>
      <c r="J559" t="s">
        <v>66</v>
      </c>
      <c r="K559" t="s">
        <v>33</v>
      </c>
      <c r="L559">
        <v>7</v>
      </c>
      <c r="M559" t="s">
        <v>34</v>
      </c>
      <c r="N559" t="s">
        <v>35</v>
      </c>
      <c r="O559" t="s">
        <v>36</v>
      </c>
      <c r="P559" t="s">
        <v>52</v>
      </c>
      <c r="Q559" t="s">
        <v>38</v>
      </c>
      <c r="R559">
        <v>33</v>
      </c>
      <c r="S559">
        <v>15</v>
      </c>
      <c r="T559">
        <v>700</v>
      </c>
      <c r="U559" t="s">
        <v>71</v>
      </c>
      <c r="V559" t="s">
        <v>134</v>
      </c>
      <c r="W559">
        <v>5</v>
      </c>
      <c r="X559" t="s">
        <v>71</v>
      </c>
      <c r="Y559" t="s">
        <v>34</v>
      </c>
      <c r="Z559" t="str">
        <f>_xlfn.XLOOKUP(Appointment_Transactions[[#This Row],[Doctor_ID]],Doctor_Master[Doctor_ID],Doctor_Master[Doctor_Name],,0)</f>
        <v>Dr. Keerthana L</v>
      </c>
    </row>
    <row r="560" spans="1:26" x14ac:dyDescent="0.3">
      <c r="A560" t="s">
        <v>1027</v>
      </c>
      <c r="B560" s="1">
        <v>45704</v>
      </c>
      <c r="C560" s="2">
        <v>0.53125</v>
      </c>
      <c r="D560" t="s">
        <v>26</v>
      </c>
      <c r="E560" t="s">
        <v>27</v>
      </c>
      <c r="F560" t="s">
        <v>54</v>
      </c>
      <c r="G560" t="s">
        <v>117</v>
      </c>
      <c r="H560" t="s">
        <v>118</v>
      </c>
      <c r="I560" t="s">
        <v>1028</v>
      </c>
      <c r="J560" t="s">
        <v>112</v>
      </c>
      <c r="K560" t="s">
        <v>48</v>
      </c>
      <c r="L560">
        <v>67</v>
      </c>
      <c r="M560" t="s">
        <v>131</v>
      </c>
      <c r="N560" t="s">
        <v>132</v>
      </c>
      <c r="O560" t="s">
        <v>133</v>
      </c>
      <c r="P560" t="s">
        <v>123</v>
      </c>
      <c r="Q560" t="s">
        <v>89</v>
      </c>
      <c r="R560">
        <v>25</v>
      </c>
      <c r="S560">
        <v>15</v>
      </c>
      <c r="T560">
        <v>600</v>
      </c>
      <c r="U560" t="s">
        <v>39</v>
      </c>
      <c r="V560" t="s">
        <v>134</v>
      </c>
      <c r="X560" t="s">
        <v>71</v>
      </c>
      <c r="Y560" t="s">
        <v>131</v>
      </c>
      <c r="Z560" t="str">
        <f>_xlfn.XLOOKUP(Appointment_Transactions[[#This Row],[Doctor_ID]],Doctor_Master[Doctor_ID],Doctor_Master[Doctor_Name],,0)</f>
        <v>Dr. Abinaya K</v>
      </c>
    </row>
    <row r="561" spans="1:26" x14ac:dyDescent="0.3">
      <c r="A561" t="s">
        <v>1029</v>
      </c>
      <c r="B561" s="1">
        <v>45684</v>
      </c>
      <c r="C561" s="2">
        <v>0.75</v>
      </c>
      <c r="D561" t="s">
        <v>109</v>
      </c>
      <c r="E561" t="s">
        <v>27</v>
      </c>
      <c r="F561" t="s">
        <v>155</v>
      </c>
      <c r="G561" t="s">
        <v>55</v>
      </c>
      <c r="H561" t="s">
        <v>56</v>
      </c>
      <c r="I561" t="s">
        <v>480</v>
      </c>
      <c r="J561" t="s">
        <v>58</v>
      </c>
      <c r="K561" t="s">
        <v>48</v>
      </c>
      <c r="L561">
        <v>82</v>
      </c>
      <c r="M561" t="s">
        <v>183</v>
      </c>
      <c r="N561" t="s">
        <v>233</v>
      </c>
      <c r="O561" t="s">
        <v>234</v>
      </c>
      <c r="P561" t="s">
        <v>52</v>
      </c>
      <c r="Q561" t="s">
        <v>38</v>
      </c>
      <c r="R561">
        <v>34</v>
      </c>
      <c r="S561">
        <v>15</v>
      </c>
      <c r="T561">
        <v>650</v>
      </c>
      <c r="U561" t="s">
        <v>39</v>
      </c>
      <c r="V561" t="s">
        <v>70</v>
      </c>
      <c r="W561">
        <v>4</v>
      </c>
      <c r="X561" t="s">
        <v>71</v>
      </c>
      <c r="Y561" t="s">
        <v>183</v>
      </c>
      <c r="Z561" t="str">
        <f>_xlfn.XLOOKUP(Appointment_Transactions[[#This Row],[Doctor_ID]],Doctor_Master[Doctor_ID],Doctor_Master[Doctor_Name],,0)</f>
        <v>Dr. Jennifer A</v>
      </c>
    </row>
    <row r="562" spans="1:26" x14ac:dyDescent="0.3">
      <c r="A562" t="s">
        <v>1030</v>
      </c>
      <c r="B562" s="1">
        <v>45725</v>
      </c>
      <c r="C562" s="2">
        <v>0.39583333333333331</v>
      </c>
      <c r="D562" t="s">
        <v>73</v>
      </c>
      <c r="E562" t="s">
        <v>27</v>
      </c>
      <c r="F562" t="s">
        <v>54</v>
      </c>
      <c r="G562" t="s">
        <v>44</v>
      </c>
      <c r="H562" t="s">
        <v>45</v>
      </c>
      <c r="I562" t="s">
        <v>1031</v>
      </c>
      <c r="J562" t="s">
        <v>66</v>
      </c>
      <c r="K562" t="s">
        <v>33</v>
      </c>
      <c r="L562">
        <v>61</v>
      </c>
      <c r="M562" t="s">
        <v>113</v>
      </c>
      <c r="N562" t="s">
        <v>227</v>
      </c>
      <c r="O562" t="s">
        <v>228</v>
      </c>
      <c r="P562" t="s">
        <v>37</v>
      </c>
      <c r="Q562" t="s">
        <v>203</v>
      </c>
      <c r="R562">
        <v>22</v>
      </c>
      <c r="S562">
        <v>15</v>
      </c>
      <c r="T562">
        <v>700</v>
      </c>
      <c r="U562" t="s">
        <v>39</v>
      </c>
      <c r="V562" t="s">
        <v>100</v>
      </c>
      <c r="X562" t="s">
        <v>71</v>
      </c>
      <c r="Y562" t="s">
        <v>113</v>
      </c>
      <c r="Z562" t="str">
        <f>_xlfn.XLOOKUP(Appointment_Transactions[[#This Row],[Doctor_ID]],Doctor_Master[Doctor_ID],Doctor_Master[Doctor_Name],,0)</f>
        <v>Dr. Deepa J</v>
      </c>
    </row>
    <row r="563" spans="1:26" x14ac:dyDescent="0.3">
      <c r="A563" t="s">
        <v>1032</v>
      </c>
      <c r="B563" s="1">
        <v>45829</v>
      </c>
      <c r="C563" s="2">
        <v>0.4375</v>
      </c>
      <c r="D563" t="s">
        <v>81</v>
      </c>
      <c r="E563" t="s">
        <v>42</v>
      </c>
      <c r="F563" t="s">
        <v>110</v>
      </c>
      <c r="G563" t="s">
        <v>55</v>
      </c>
      <c r="H563" t="s">
        <v>56</v>
      </c>
      <c r="I563" t="s">
        <v>989</v>
      </c>
      <c r="J563" t="s">
        <v>58</v>
      </c>
      <c r="K563" t="s">
        <v>33</v>
      </c>
      <c r="L563">
        <v>49</v>
      </c>
      <c r="M563" t="s">
        <v>120</v>
      </c>
      <c r="N563" t="s">
        <v>179</v>
      </c>
      <c r="O563" t="s">
        <v>180</v>
      </c>
      <c r="P563" t="s">
        <v>52</v>
      </c>
      <c r="Q563" t="s">
        <v>38</v>
      </c>
      <c r="R563">
        <v>28</v>
      </c>
      <c r="S563">
        <v>15</v>
      </c>
      <c r="T563">
        <v>900</v>
      </c>
      <c r="U563" t="s">
        <v>39</v>
      </c>
      <c r="V563" t="s">
        <v>100</v>
      </c>
      <c r="W563">
        <v>4</v>
      </c>
      <c r="X563" t="s">
        <v>39</v>
      </c>
      <c r="Y563" t="s">
        <v>120</v>
      </c>
      <c r="Z563" t="str">
        <f>_xlfn.XLOOKUP(Appointment_Transactions[[#This Row],[Doctor_ID]],Doctor_Master[Doctor_ID],Doctor_Master[Doctor_Name],,0)</f>
        <v>Dr. Swetha M</v>
      </c>
    </row>
    <row r="564" spans="1:26" x14ac:dyDescent="0.3">
      <c r="A564" t="s">
        <v>1033</v>
      </c>
      <c r="B564" s="1">
        <v>45804</v>
      </c>
      <c r="C564" s="2">
        <v>0.47916666666666669</v>
      </c>
      <c r="D564" t="s">
        <v>136</v>
      </c>
      <c r="E564" t="s">
        <v>42</v>
      </c>
      <c r="F564" t="s">
        <v>82</v>
      </c>
      <c r="G564" t="s">
        <v>74</v>
      </c>
      <c r="H564" t="s">
        <v>75</v>
      </c>
      <c r="I564" t="s">
        <v>1034</v>
      </c>
      <c r="J564" t="s">
        <v>126</v>
      </c>
      <c r="K564" t="s">
        <v>48</v>
      </c>
      <c r="L564">
        <v>59</v>
      </c>
      <c r="M564" t="s">
        <v>113</v>
      </c>
      <c r="N564" t="s">
        <v>114</v>
      </c>
      <c r="O564" t="s">
        <v>115</v>
      </c>
      <c r="P564" t="s">
        <v>37</v>
      </c>
      <c r="Q564" t="s">
        <v>203</v>
      </c>
      <c r="R564">
        <v>34</v>
      </c>
      <c r="S564">
        <v>15</v>
      </c>
      <c r="T564">
        <v>700</v>
      </c>
      <c r="U564" t="s">
        <v>39</v>
      </c>
      <c r="V564" t="s">
        <v>134</v>
      </c>
      <c r="X564" t="s">
        <v>71</v>
      </c>
      <c r="Y564" t="s">
        <v>113</v>
      </c>
      <c r="Z564" t="str">
        <f>_xlfn.XLOOKUP(Appointment_Transactions[[#This Row],[Doctor_ID]],Doctor_Master[Doctor_ID],Doctor_Master[Doctor_Name],,0)</f>
        <v>Dr. Divya R</v>
      </c>
    </row>
    <row r="565" spans="1:26" x14ac:dyDescent="0.3">
      <c r="A565" t="s">
        <v>1035</v>
      </c>
      <c r="B565" s="1">
        <v>45677</v>
      </c>
      <c r="C565" s="2">
        <v>0.63541666666666663</v>
      </c>
      <c r="D565" t="s">
        <v>109</v>
      </c>
      <c r="E565" t="s">
        <v>27</v>
      </c>
      <c r="F565" t="s">
        <v>155</v>
      </c>
      <c r="G565" t="s">
        <v>44</v>
      </c>
      <c r="H565" t="s">
        <v>45</v>
      </c>
      <c r="I565" t="s">
        <v>414</v>
      </c>
      <c r="J565" t="s">
        <v>112</v>
      </c>
      <c r="K565" t="s">
        <v>48</v>
      </c>
      <c r="L565">
        <v>34</v>
      </c>
      <c r="M565" t="s">
        <v>34</v>
      </c>
      <c r="N565" t="s">
        <v>270</v>
      </c>
      <c r="O565" t="s">
        <v>271</v>
      </c>
      <c r="P565" t="s">
        <v>123</v>
      </c>
      <c r="Q565" t="s">
        <v>38</v>
      </c>
      <c r="R565">
        <v>19</v>
      </c>
      <c r="S565">
        <v>15</v>
      </c>
      <c r="T565">
        <v>700</v>
      </c>
      <c r="U565" t="s">
        <v>71</v>
      </c>
      <c r="V565" t="s">
        <v>134</v>
      </c>
      <c r="W565">
        <v>5</v>
      </c>
      <c r="X565" t="s">
        <v>39</v>
      </c>
      <c r="Y565" t="s">
        <v>34</v>
      </c>
      <c r="Z565" t="str">
        <f>_xlfn.XLOOKUP(Appointment_Transactions[[#This Row],[Doctor_ID]],Doctor_Master[Doctor_ID],Doctor_Master[Doctor_Name],,0)</f>
        <v>Dr. Manoj T</v>
      </c>
    </row>
    <row r="566" spans="1:26" x14ac:dyDescent="0.3">
      <c r="A566" t="s">
        <v>1036</v>
      </c>
      <c r="B566" s="1">
        <v>45666</v>
      </c>
      <c r="C566" s="2">
        <v>0.58333333333333337</v>
      </c>
      <c r="D566" t="s">
        <v>109</v>
      </c>
      <c r="E566" t="s">
        <v>27</v>
      </c>
      <c r="F566" t="s">
        <v>102</v>
      </c>
      <c r="G566" t="s">
        <v>63</v>
      </c>
      <c r="H566" t="s">
        <v>64</v>
      </c>
      <c r="I566" t="s">
        <v>347</v>
      </c>
      <c r="J566" t="s">
        <v>138</v>
      </c>
      <c r="K566" t="s">
        <v>33</v>
      </c>
      <c r="L566">
        <v>60</v>
      </c>
      <c r="M566" t="s">
        <v>67</v>
      </c>
      <c r="N566" t="s">
        <v>163</v>
      </c>
      <c r="O566" t="s">
        <v>164</v>
      </c>
      <c r="P566" t="s">
        <v>52</v>
      </c>
      <c r="Q566" t="s">
        <v>203</v>
      </c>
      <c r="R566">
        <v>32</v>
      </c>
      <c r="S566">
        <v>15</v>
      </c>
      <c r="T566">
        <v>800</v>
      </c>
      <c r="U566" t="s">
        <v>39</v>
      </c>
      <c r="V566" t="s">
        <v>134</v>
      </c>
      <c r="X566" t="s">
        <v>39</v>
      </c>
      <c r="Y566" t="s">
        <v>67</v>
      </c>
      <c r="Z566" t="str">
        <f>_xlfn.XLOOKUP(Appointment_Transactions[[#This Row],[Doctor_ID]],Doctor_Master[Doctor_ID],Doctor_Master[Doctor_Name],,0)</f>
        <v>Dr. Ashwin D</v>
      </c>
    </row>
    <row r="567" spans="1:26" x14ac:dyDescent="0.3">
      <c r="A567" t="s">
        <v>1037</v>
      </c>
      <c r="B567" s="1">
        <v>45820</v>
      </c>
      <c r="C567" s="2">
        <v>0.79166666666666663</v>
      </c>
      <c r="D567" t="s">
        <v>81</v>
      </c>
      <c r="E567" t="s">
        <v>42</v>
      </c>
      <c r="F567" t="s">
        <v>102</v>
      </c>
      <c r="G567" t="s">
        <v>44</v>
      </c>
      <c r="H567" t="s">
        <v>45</v>
      </c>
      <c r="I567" t="s">
        <v>684</v>
      </c>
      <c r="J567" t="s">
        <v>47</v>
      </c>
      <c r="K567" t="s">
        <v>33</v>
      </c>
      <c r="L567">
        <v>41</v>
      </c>
      <c r="M567" t="s">
        <v>113</v>
      </c>
      <c r="N567" t="s">
        <v>157</v>
      </c>
      <c r="O567" t="s">
        <v>158</v>
      </c>
      <c r="P567" t="s">
        <v>52</v>
      </c>
      <c r="Q567" t="s">
        <v>38</v>
      </c>
      <c r="R567">
        <v>26</v>
      </c>
      <c r="S567">
        <v>15</v>
      </c>
      <c r="T567">
        <v>700</v>
      </c>
      <c r="U567" t="s">
        <v>39</v>
      </c>
      <c r="V567" t="s">
        <v>134</v>
      </c>
      <c r="W567">
        <v>5</v>
      </c>
      <c r="X567" t="s">
        <v>71</v>
      </c>
      <c r="Y567" t="s">
        <v>113</v>
      </c>
      <c r="Z567" t="str">
        <f>_xlfn.XLOOKUP(Appointment_Transactions[[#This Row],[Doctor_ID]],Doctor_Master[Doctor_ID],Doctor_Master[Doctor_Name],,0)</f>
        <v>Dr. Mahesh R</v>
      </c>
    </row>
    <row r="568" spans="1:26" x14ac:dyDescent="0.3">
      <c r="A568" t="s">
        <v>1038</v>
      </c>
      <c r="B568" s="1">
        <v>45658</v>
      </c>
      <c r="C568" s="2">
        <v>0.77083333333333337</v>
      </c>
      <c r="D568" t="s">
        <v>109</v>
      </c>
      <c r="E568" t="s">
        <v>27</v>
      </c>
      <c r="F568" t="s">
        <v>43</v>
      </c>
      <c r="G568" t="s">
        <v>44</v>
      </c>
      <c r="H568" t="s">
        <v>45</v>
      </c>
      <c r="I568" t="s">
        <v>1039</v>
      </c>
      <c r="J568" t="s">
        <v>58</v>
      </c>
      <c r="K568" t="s">
        <v>33</v>
      </c>
      <c r="L568">
        <v>17</v>
      </c>
      <c r="M568" t="s">
        <v>77</v>
      </c>
      <c r="N568" t="s">
        <v>466</v>
      </c>
      <c r="O568" t="s">
        <v>467</v>
      </c>
      <c r="P568" t="s">
        <v>52</v>
      </c>
      <c r="Q568" t="s">
        <v>89</v>
      </c>
      <c r="R568">
        <v>6</v>
      </c>
      <c r="S568">
        <v>30</v>
      </c>
      <c r="T568">
        <v>1300</v>
      </c>
      <c r="U568" t="s">
        <v>39</v>
      </c>
      <c r="V568" t="s">
        <v>134</v>
      </c>
      <c r="X568" t="s">
        <v>71</v>
      </c>
      <c r="Y568" t="s">
        <v>77</v>
      </c>
      <c r="Z568" t="str">
        <f>_xlfn.XLOOKUP(Appointment_Transactions[[#This Row],[Doctor_ID]],Doctor_Master[Doctor_ID],Doctor_Master[Doctor_Name],,0)</f>
        <v>Dr. Hari Prasad</v>
      </c>
    </row>
    <row r="569" spans="1:26" x14ac:dyDescent="0.3">
      <c r="A569" t="s">
        <v>1040</v>
      </c>
      <c r="B569" s="1">
        <v>45808</v>
      </c>
      <c r="C569" s="2">
        <v>0.4375</v>
      </c>
      <c r="D569" t="s">
        <v>136</v>
      </c>
      <c r="E569" t="s">
        <v>42</v>
      </c>
      <c r="F569" t="s">
        <v>110</v>
      </c>
      <c r="G569" t="s">
        <v>44</v>
      </c>
      <c r="H569" t="s">
        <v>45</v>
      </c>
      <c r="I569" t="s">
        <v>504</v>
      </c>
      <c r="J569" t="s">
        <v>126</v>
      </c>
      <c r="K569" t="s">
        <v>33</v>
      </c>
      <c r="L569">
        <v>38</v>
      </c>
      <c r="M569" t="s">
        <v>34</v>
      </c>
      <c r="N569" t="s">
        <v>188</v>
      </c>
      <c r="O569" t="s">
        <v>189</v>
      </c>
      <c r="P569" t="s">
        <v>37</v>
      </c>
      <c r="Q569" t="s">
        <v>89</v>
      </c>
      <c r="R569">
        <v>25</v>
      </c>
      <c r="S569">
        <v>15</v>
      </c>
      <c r="T569">
        <v>700</v>
      </c>
      <c r="U569" t="s">
        <v>39</v>
      </c>
      <c r="V569" t="s">
        <v>134</v>
      </c>
      <c r="X569" t="s">
        <v>71</v>
      </c>
      <c r="Y569" t="s">
        <v>34</v>
      </c>
      <c r="Z569" t="str">
        <f>_xlfn.XLOOKUP(Appointment_Transactions[[#This Row],[Doctor_ID]],Doctor_Master[Doctor_ID],Doctor_Master[Doctor_Name],,0)</f>
        <v>Dr. Ranjani S</v>
      </c>
    </row>
    <row r="570" spans="1:26" x14ac:dyDescent="0.3">
      <c r="A570" t="s">
        <v>1041</v>
      </c>
      <c r="B570" s="1">
        <v>45761</v>
      </c>
      <c r="C570" s="2">
        <v>0.48958333333333331</v>
      </c>
      <c r="D570" t="s">
        <v>41</v>
      </c>
      <c r="E570" t="s">
        <v>42</v>
      </c>
      <c r="F570" t="s">
        <v>155</v>
      </c>
      <c r="G570" t="s">
        <v>44</v>
      </c>
      <c r="H570" t="s">
        <v>45</v>
      </c>
      <c r="I570" t="s">
        <v>1016</v>
      </c>
      <c r="J570" t="s">
        <v>143</v>
      </c>
      <c r="K570" t="s">
        <v>48</v>
      </c>
      <c r="L570">
        <v>17</v>
      </c>
      <c r="M570" t="s">
        <v>120</v>
      </c>
      <c r="N570" t="s">
        <v>193</v>
      </c>
      <c r="O570" t="s">
        <v>194</v>
      </c>
      <c r="P570" t="s">
        <v>123</v>
      </c>
      <c r="Q570" t="s">
        <v>38</v>
      </c>
      <c r="R570">
        <v>32</v>
      </c>
      <c r="S570">
        <v>15</v>
      </c>
      <c r="T570">
        <v>900</v>
      </c>
      <c r="U570" t="s">
        <v>71</v>
      </c>
      <c r="V570" t="s">
        <v>134</v>
      </c>
      <c r="W570">
        <v>3</v>
      </c>
      <c r="X570" t="s">
        <v>71</v>
      </c>
      <c r="Y570" t="s">
        <v>120</v>
      </c>
      <c r="Z570" t="str">
        <f>_xlfn.XLOOKUP(Appointment_Transactions[[#This Row],[Doctor_ID]],Doctor_Master[Doctor_ID],Doctor_Master[Doctor_Name],,0)</f>
        <v>Dr. Mohan V</v>
      </c>
    </row>
    <row r="571" spans="1:26" x14ac:dyDescent="0.3">
      <c r="A571" t="s">
        <v>1042</v>
      </c>
      <c r="B571" s="1">
        <v>45786</v>
      </c>
      <c r="C571" s="2">
        <v>0.69791666666666663</v>
      </c>
      <c r="D571" t="s">
        <v>136</v>
      </c>
      <c r="E571" t="s">
        <v>42</v>
      </c>
      <c r="F571" t="s">
        <v>28</v>
      </c>
      <c r="G571" t="s">
        <v>44</v>
      </c>
      <c r="H571" t="s">
        <v>45</v>
      </c>
      <c r="I571" t="s">
        <v>698</v>
      </c>
      <c r="J571" t="s">
        <v>66</v>
      </c>
      <c r="K571" t="s">
        <v>48</v>
      </c>
      <c r="L571">
        <v>28</v>
      </c>
      <c r="M571" t="s">
        <v>113</v>
      </c>
      <c r="N571" t="s">
        <v>227</v>
      </c>
      <c r="O571" t="s">
        <v>228</v>
      </c>
      <c r="P571" t="s">
        <v>123</v>
      </c>
      <c r="Q571" t="s">
        <v>38</v>
      </c>
      <c r="R571">
        <v>27</v>
      </c>
      <c r="S571">
        <v>15</v>
      </c>
      <c r="T571">
        <v>700</v>
      </c>
      <c r="U571" t="s">
        <v>39</v>
      </c>
      <c r="V571" t="s">
        <v>134</v>
      </c>
      <c r="W571">
        <v>3</v>
      </c>
      <c r="X571" t="s">
        <v>39</v>
      </c>
      <c r="Y571" t="s">
        <v>113</v>
      </c>
      <c r="Z571" t="str">
        <f>_xlfn.XLOOKUP(Appointment_Transactions[[#This Row],[Doctor_ID]],Doctor_Master[Doctor_ID],Doctor_Master[Doctor_Name],,0)</f>
        <v>Dr. Deepa J</v>
      </c>
    </row>
    <row r="572" spans="1:26" x14ac:dyDescent="0.3">
      <c r="A572" t="s">
        <v>1043</v>
      </c>
      <c r="B572" s="1">
        <v>45794</v>
      </c>
      <c r="C572" s="2">
        <v>0.80208333333333337</v>
      </c>
      <c r="D572" t="s">
        <v>136</v>
      </c>
      <c r="E572" t="s">
        <v>42</v>
      </c>
      <c r="F572" t="s">
        <v>110</v>
      </c>
      <c r="G572" t="s">
        <v>117</v>
      </c>
      <c r="H572" t="s">
        <v>118</v>
      </c>
      <c r="I572" t="s">
        <v>831</v>
      </c>
      <c r="J572" t="s">
        <v>66</v>
      </c>
      <c r="K572" t="s">
        <v>48</v>
      </c>
      <c r="L572">
        <v>8</v>
      </c>
      <c r="M572" t="s">
        <v>92</v>
      </c>
      <c r="N572" t="s">
        <v>215</v>
      </c>
      <c r="O572" t="s">
        <v>216</v>
      </c>
      <c r="P572" t="s">
        <v>123</v>
      </c>
      <c r="Q572" t="s">
        <v>38</v>
      </c>
      <c r="R572">
        <v>50</v>
      </c>
      <c r="S572">
        <v>25</v>
      </c>
      <c r="T572">
        <v>1200</v>
      </c>
      <c r="U572" t="s">
        <v>71</v>
      </c>
      <c r="V572" t="s">
        <v>20</v>
      </c>
      <c r="X572" t="s">
        <v>71</v>
      </c>
      <c r="Y572" t="s">
        <v>92</v>
      </c>
      <c r="Z572" t="str">
        <f>_xlfn.XLOOKUP(Appointment_Transactions[[#This Row],[Doctor_ID]],Doctor_Master[Doctor_ID],Doctor_Master[Doctor_Name],,0)</f>
        <v>Dr. Vignesh M</v>
      </c>
    </row>
    <row r="573" spans="1:26" x14ac:dyDescent="0.3">
      <c r="A573" t="s">
        <v>1044</v>
      </c>
      <c r="B573" s="1">
        <v>45800</v>
      </c>
      <c r="C573" s="2">
        <v>0.58333333333333337</v>
      </c>
      <c r="D573" t="s">
        <v>136</v>
      </c>
      <c r="E573" t="s">
        <v>42</v>
      </c>
      <c r="F573" t="s">
        <v>28</v>
      </c>
      <c r="G573" t="s">
        <v>83</v>
      </c>
      <c r="H573" t="s">
        <v>84</v>
      </c>
      <c r="I573" t="s">
        <v>1045</v>
      </c>
      <c r="J573" t="s">
        <v>143</v>
      </c>
      <c r="K573" t="s">
        <v>33</v>
      </c>
      <c r="L573">
        <v>67</v>
      </c>
      <c r="M573" t="s">
        <v>183</v>
      </c>
      <c r="N573" t="s">
        <v>233</v>
      </c>
      <c r="O573" t="s">
        <v>234</v>
      </c>
      <c r="P573" t="s">
        <v>52</v>
      </c>
      <c r="Q573" t="s">
        <v>38</v>
      </c>
      <c r="R573">
        <v>24</v>
      </c>
      <c r="S573">
        <v>15</v>
      </c>
      <c r="T573">
        <v>650</v>
      </c>
      <c r="U573" t="s">
        <v>71</v>
      </c>
      <c r="V573" t="s">
        <v>134</v>
      </c>
      <c r="W573">
        <v>3</v>
      </c>
      <c r="X573" t="s">
        <v>39</v>
      </c>
      <c r="Y573" t="s">
        <v>183</v>
      </c>
      <c r="Z573" t="str">
        <f>_xlfn.XLOOKUP(Appointment_Transactions[[#This Row],[Doctor_ID]],Doctor_Master[Doctor_ID],Doctor_Master[Doctor_Name],,0)</f>
        <v>Dr. Jennifer A</v>
      </c>
    </row>
    <row r="574" spans="1:26" x14ac:dyDescent="0.3">
      <c r="A574" t="s">
        <v>1046</v>
      </c>
      <c r="B574" s="1">
        <v>45722</v>
      </c>
      <c r="C574" s="2">
        <v>0.71875</v>
      </c>
      <c r="D574" t="s">
        <v>73</v>
      </c>
      <c r="E574" t="s">
        <v>27</v>
      </c>
      <c r="F574" t="s">
        <v>102</v>
      </c>
      <c r="G574" t="s">
        <v>44</v>
      </c>
      <c r="H574" t="s">
        <v>45</v>
      </c>
      <c r="I574" t="s">
        <v>614</v>
      </c>
      <c r="J574" t="s">
        <v>143</v>
      </c>
      <c r="K574" t="s">
        <v>48</v>
      </c>
      <c r="L574">
        <v>70</v>
      </c>
      <c r="M574" t="s">
        <v>49</v>
      </c>
      <c r="N574" t="s">
        <v>211</v>
      </c>
      <c r="O574" t="s">
        <v>212</v>
      </c>
      <c r="P574" t="s">
        <v>37</v>
      </c>
      <c r="Q574" t="s">
        <v>89</v>
      </c>
      <c r="R574">
        <v>9</v>
      </c>
      <c r="S574">
        <v>20</v>
      </c>
      <c r="T574">
        <v>1000</v>
      </c>
      <c r="U574" t="s">
        <v>39</v>
      </c>
      <c r="V574" t="s">
        <v>134</v>
      </c>
      <c r="X574" t="s">
        <v>39</v>
      </c>
      <c r="Y574" t="s">
        <v>49</v>
      </c>
      <c r="Z574" t="str">
        <f>_xlfn.XLOOKUP(Appointment_Transactions[[#This Row],[Doctor_ID]],Doctor_Master[Doctor_ID],Doctor_Master[Doctor_Name],,0)</f>
        <v>Dr. Ramya P</v>
      </c>
    </row>
    <row r="575" spans="1:26" x14ac:dyDescent="0.3">
      <c r="A575" t="s">
        <v>1047</v>
      </c>
      <c r="B575" s="1">
        <v>45790</v>
      </c>
      <c r="C575" s="2">
        <v>0.70833333333333337</v>
      </c>
      <c r="D575" t="s">
        <v>136</v>
      </c>
      <c r="E575" t="s">
        <v>42</v>
      </c>
      <c r="F575" t="s">
        <v>82</v>
      </c>
      <c r="G575" t="s">
        <v>83</v>
      </c>
      <c r="H575" t="s">
        <v>84</v>
      </c>
      <c r="I575" t="s">
        <v>311</v>
      </c>
      <c r="J575" t="s">
        <v>47</v>
      </c>
      <c r="K575" t="s">
        <v>33</v>
      </c>
      <c r="L575">
        <v>79</v>
      </c>
      <c r="M575" t="s">
        <v>59</v>
      </c>
      <c r="N575" t="s">
        <v>167</v>
      </c>
      <c r="O575" t="s">
        <v>168</v>
      </c>
      <c r="P575" t="s">
        <v>37</v>
      </c>
      <c r="Q575" t="s">
        <v>38</v>
      </c>
      <c r="R575">
        <v>15</v>
      </c>
      <c r="S575">
        <v>15</v>
      </c>
      <c r="T575">
        <v>500</v>
      </c>
      <c r="U575" t="s">
        <v>39</v>
      </c>
      <c r="V575" t="s">
        <v>70</v>
      </c>
      <c r="W575">
        <v>5</v>
      </c>
      <c r="X575" t="s">
        <v>39</v>
      </c>
      <c r="Y575" t="s">
        <v>59</v>
      </c>
      <c r="Z575" t="str">
        <f>_xlfn.XLOOKUP(Appointment_Transactions[[#This Row],[Doctor_ID]],Doctor_Master[Doctor_ID],Doctor_Master[Doctor_Name],,0)</f>
        <v>Dr. Prakash R</v>
      </c>
    </row>
    <row r="576" spans="1:26" x14ac:dyDescent="0.3">
      <c r="A576" t="s">
        <v>1048</v>
      </c>
      <c r="B576" s="1">
        <v>45765</v>
      </c>
      <c r="C576" s="2">
        <v>0.58333333333333337</v>
      </c>
      <c r="D576" t="s">
        <v>41</v>
      </c>
      <c r="E576" t="s">
        <v>42</v>
      </c>
      <c r="F576" t="s">
        <v>28</v>
      </c>
      <c r="G576" t="s">
        <v>44</v>
      </c>
      <c r="H576" t="s">
        <v>45</v>
      </c>
      <c r="I576" t="s">
        <v>1049</v>
      </c>
      <c r="J576" t="s">
        <v>47</v>
      </c>
      <c r="K576" t="s">
        <v>33</v>
      </c>
      <c r="L576">
        <v>31</v>
      </c>
      <c r="M576" t="s">
        <v>113</v>
      </c>
      <c r="N576" t="s">
        <v>152</v>
      </c>
      <c r="O576" t="s">
        <v>153</v>
      </c>
      <c r="P576" t="s">
        <v>37</v>
      </c>
      <c r="Q576" t="s">
        <v>38</v>
      </c>
      <c r="R576">
        <v>34</v>
      </c>
      <c r="S576">
        <v>15</v>
      </c>
      <c r="T576">
        <v>700</v>
      </c>
      <c r="U576" t="s">
        <v>71</v>
      </c>
      <c r="V576" t="s">
        <v>20</v>
      </c>
      <c r="X576" t="s">
        <v>39</v>
      </c>
      <c r="Y576" t="s">
        <v>113</v>
      </c>
      <c r="Z576" t="str">
        <f>_xlfn.XLOOKUP(Appointment_Transactions[[#This Row],[Doctor_ID]],Doctor_Master[Doctor_ID],Doctor_Master[Doctor_Name],,0)</f>
        <v>Dr. Harini V</v>
      </c>
    </row>
    <row r="577" spans="1:26" x14ac:dyDescent="0.3">
      <c r="A577" t="s">
        <v>1050</v>
      </c>
      <c r="B577" s="1">
        <v>45742</v>
      </c>
      <c r="C577" s="2">
        <v>0.48958333333333331</v>
      </c>
      <c r="D577" t="s">
        <v>73</v>
      </c>
      <c r="E577" t="s">
        <v>27</v>
      </c>
      <c r="F577" t="s">
        <v>43</v>
      </c>
      <c r="G577" t="s">
        <v>55</v>
      </c>
      <c r="H577" t="s">
        <v>56</v>
      </c>
      <c r="I577" t="s">
        <v>567</v>
      </c>
      <c r="J577" t="s">
        <v>86</v>
      </c>
      <c r="K577" t="s">
        <v>48</v>
      </c>
      <c r="L577">
        <v>63</v>
      </c>
      <c r="M577" t="s">
        <v>131</v>
      </c>
      <c r="N577" t="s">
        <v>283</v>
      </c>
      <c r="O577" t="s">
        <v>284</v>
      </c>
      <c r="P577" t="s">
        <v>37</v>
      </c>
      <c r="Q577" t="s">
        <v>38</v>
      </c>
      <c r="R577">
        <v>12</v>
      </c>
      <c r="S577">
        <v>15</v>
      </c>
      <c r="T577">
        <v>600</v>
      </c>
      <c r="U577" t="s">
        <v>71</v>
      </c>
      <c r="V577" t="s">
        <v>20</v>
      </c>
      <c r="W577">
        <v>3</v>
      </c>
      <c r="X577" t="s">
        <v>71</v>
      </c>
      <c r="Y577" t="s">
        <v>131</v>
      </c>
      <c r="Z577" t="str">
        <f>_xlfn.XLOOKUP(Appointment_Transactions[[#This Row],[Doctor_ID]],Doctor_Master[Doctor_ID],Doctor_Master[Doctor_Name],,0)</f>
        <v>Dr. Saranya S</v>
      </c>
    </row>
    <row r="578" spans="1:26" x14ac:dyDescent="0.3">
      <c r="A578" t="s">
        <v>1051</v>
      </c>
      <c r="B578" s="1">
        <v>45727</v>
      </c>
      <c r="C578" s="2">
        <v>0.67708333333333337</v>
      </c>
      <c r="D578" t="s">
        <v>73</v>
      </c>
      <c r="E578" t="s">
        <v>27</v>
      </c>
      <c r="F578" t="s">
        <v>82</v>
      </c>
      <c r="G578" t="s">
        <v>63</v>
      </c>
      <c r="H578" t="s">
        <v>64</v>
      </c>
      <c r="I578" t="s">
        <v>273</v>
      </c>
      <c r="J578" t="s">
        <v>58</v>
      </c>
      <c r="K578" t="s">
        <v>33</v>
      </c>
      <c r="L578">
        <v>53</v>
      </c>
      <c r="M578" t="s">
        <v>77</v>
      </c>
      <c r="N578" t="s">
        <v>466</v>
      </c>
      <c r="O578" t="s">
        <v>467</v>
      </c>
      <c r="P578" t="s">
        <v>52</v>
      </c>
      <c r="Q578" t="s">
        <v>38</v>
      </c>
      <c r="R578">
        <v>10</v>
      </c>
      <c r="S578">
        <v>30</v>
      </c>
      <c r="T578">
        <v>1300</v>
      </c>
      <c r="U578" t="s">
        <v>39</v>
      </c>
      <c r="V578" t="s">
        <v>134</v>
      </c>
      <c r="W578">
        <v>3</v>
      </c>
      <c r="X578" t="s">
        <v>71</v>
      </c>
      <c r="Y578" t="s">
        <v>77</v>
      </c>
      <c r="Z578" t="str">
        <f>_xlfn.XLOOKUP(Appointment_Transactions[[#This Row],[Doctor_ID]],Doctor_Master[Doctor_ID],Doctor_Master[Doctor_Name],,0)</f>
        <v>Dr. Hari Prasad</v>
      </c>
    </row>
    <row r="579" spans="1:26" x14ac:dyDescent="0.3">
      <c r="A579" t="s">
        <v>1052</v>
      </c>
      <c r="B579" s="1">
        <v>45744</v>
      </c>
      <c r="C579" s="2">
        <v>0.54166666666666663</v>
      </c>
      <c r="D579" t="s">
        <v>73</v>
      </c>
      <c r="E579" t="s">
        <v>27</v>
      </c>
      <c r="F579" t="s">
        <v>28</v>
      </c>
      <c r="G579" t="s">
        <v>29</v>
      </c>
      <c r="H579" t="s">
        <v>30</v>
      </c>
      <c r="I579" t="s">
        <v>1053</v>
      </c>
      <c r="J579" t="s">
        <v>97</v>
      </c>
      <c r="K579" t="s">
        <v>48</v>
      </c>
      <c r="L579">
        <v>31</v>
      </c>
      <c r="M579" t="s">
        <v>183</v>
      </c>
      <c r="N579" t="s">
        <v>330</v>
      </c>
      <c r="O579" t="s">
        <v>331</v>
      </c>
      <c r="P579" t="s">
        <v>123</v>
      </c>
      <c r="Q579" t="s">
        <v>38</v>
      </c>
      <c r="R579">
        <v>17</v>
      </c>
      <c r="S579">
        <v>15</v>
      </c>
      <c r="T579">
        <v>650</v>
      </c>
      <c r="U579" t="s">
        <v>71</v>
      </c>
      <c r="V579" t="s">
        <v>134</v>
      </c>
      <c r="X579" t="s">
        <v>71</v>
      </c>
      <c r="Y579" t="s">
        <v>183</v>
      </c>
      <c r="Z579" t="str">
        <f>_xlfn.XLOOKUP(Appointment_Transactions[[#This Row],[Doctor_ID]],Doctor_Master[Doctor_ID],Doctor_Master[Doctor_Name],,0)</f>
        <v>Dr. Ajith K</v>
      </c>
    </row>
    <row r="580" spans="1:26" x14ac:dyDescent="0.3">
      <c r="A580" t="s">
        <v>1054</v>
      </c>
      <c r="B580" s="1">
        <v>45810</v>
      </c>
      <c r="C580" s="2">
        <v>0.41666666666666669</v>
      </c>
      <c r="D580" t="s">
        <v>81</v>
      </c>
      <c r="E580" t="s">
        <v>42</v>
      </c>
      <c r="F580" t="s">
        <v>155</v>
      </c>
      <c r="G580" t="s">
        <v>74</v>
      </c>
      <c r="H580" t="s">
        <v>75</v>
      </c>
      <c r="I580" t="s">
        <v>506</v>
      </c>
      <c r="J580" t="s">
        <v>143</v>
      </c>
      <c r="K580" t="s">
        <v>33</v>
      </c>
      <c r="L580">
        <v>6</v>
      </c>
      <c r="M580" t="s">
        <v>120</v>
      </c>
      <c r="N580" t="s">
        <v>179</v>
      </c>
      <c r="O580" t="s">
        <v>180</v>
      </c>
      <c r="P580" t="s">
        <v>52</v>
      </c>
      <c r="Q580" t="s">
        <v>89</v>
      </c>
      <c r="R580">
        <v>31</v>
      </c>
      <c r="S580">
        <v>15</v>
      </c>
      <c r="T580">
        <v>900</v>
      </c>
      <c r="U580" t="s">
        <v>71</v>
      </c>
      <c r="V580" t="s">
        <v>20</v>
      </c>
      <c r="X580" t="s">
        <v>39</v>
      </c>
      <c r="Y580" t="s">
        <v>120</v>
      </c>
      <c r="Z580" t="str">
        <f>_xlfn.XLOOKUP(Appointment_Transactions[[#This Row],[Doctor_ID]],Doctor_Master[Doctor_ID],Doctor_Master[Doctor_Name],,0)</f>
        <v>Dr. Swetha M</v>
      </c>
    </row>
    <row r="581" spans="1:26" x14ac:dyDescent="0.3">
      <c r="A581" t="s">
        <v>1055</v>
      </c>
      <c r="B581" s="1">
        <v>45782</v>
      </c>
      <c r="C581" s="2">
        <v>0.6875</v>
      </c>
      <c r="D581" t="s">
        <v>136</v>
      </c>
      <c r="E581" t="s">
        <v>42</v>
      </c>
      <c r="F581" t="s">
        <v>155</v>
      </c>
      <c r="G581" t="s">
        <v>103</v>
      </c>
      <c r="H581" t="s">
        <v>104</v>
      </c>
      <c r="I581" t="s">
        <v>378</v>
      </c>
      <c r="J581" t="s">
        <v>138</v>
      </c>
      <c r="K581" t="s">
        <v>48</v>
      </c>
      <c r="L581">
        <v>26</v>
      </c>
      <c r="M581" t="s">
        <v>34</v>
      </c>
      <c r="N581" t="s">
        <v>188</v>
      </c>
      <c r="O581" t="s">
        <v>189</v>
      </c>
      <c r="P581" t="s">
        <v>37</v>
      </c>
      <c r="Q581" t="s">
        <v>203</v>
      </c>
      <c r="R581">
        <v>28</v>
      </c>
      <c r="S581">
        <v>15</v>
      </c>
      <c r="T581">
        <v>700</v>
      </c>
      <c r="U581" t="s">
        <v>71</v>
      </c>
      <c r="V581" t="s">
        <v>134</v>
      </c>
      <c r="X581" t="s">
        <v>71</v>
      </c>
      <c r="Y581" t="s">
        <v>34</v>
      </c>
      <c r="Z581" t="str">
        <f>_xlfn.XLOOKUP(Appointment_Transactions[[#This Row],[Doctor_ID]],Doctor_Master[Doctor_ID],Doctor_Master[Doctor_Name],,0)</f>
        <v>Dr. Ranjani S</v>
      </c>
    </row>
    <row r="582" spans="1:26" x14ac:dyDescent="0.3">
      <c r="A582" t="s">
        <v>1056</v>
      </c>
      <c r="B582" s="1">
        <v>45827</v>
      </c>
      <c r="C582" s="2">
        <v>0.57291666666666663</v>
      </c>
      <c r="D582" t="s">
        <v>81</v>
      </c>
      <c r="E582" t="s">
        <v>42</v>
      </c>
      <c r="F582" t="s">
        <v>102</v>
      </c>
      <c r="G582" t="s">
        <v>103</v>
      </c>
      <c r="H582" t="s">
        <v>104</v>
      </c>
      <c r="I582" t="s">
        <v>450</v>
      </c>
      <c r="J582" t="s">
        <v>126</v>
      </c>
      <c r="K582" t="s">
        <v>33</v>
      </c>
      <c r="L582">
        <v>17</v>
      </c>
      <c r="M582" t="s">
        <v>131</v>
      </c>
      <c r="N582" t="s">
        <v>144</v>
      </c>
      <c r="O582" t="s">
        <v>145</v>
      </c>
      <c r="P582" t="s">
        <v>123</v>
      </c>
      <c r="Q582" t="s">
        <v>38</v>
      </c>
      <c r="R582">
        <v>5</v>
      </c>
      <c r="S582">
        <v>15</v>
      </c>
      <c r="T582">
        <v>600</v>
      </c>
      <c r="U582" t="s">
        <v>39</v>
      </c>
      <c r="V582" t="s">
        <v>100</v>
      </c>
      <c r="W582">
        <v>3</v>
      </c>
      <c r="X582" t="s">
        <v>71</v>
      </c>
      <c r="Y582" t="s">
        <v>131</v>
      </c>
      <c r="Z582" t="str">
        <f>_xlfn.XLOOKUP(Appointment_Transactions[[#This Row],[Doctor_ID]],Doctor_Master[Doctor_ID],Doctor_Master[Doctor_Name],,0)</f>
        <v>Dr. Meena S</v>
      </c>
    </row>
    <row r="583" spans="1:26" x14ac:dyDescent="0.3">
      <c r="A583" t="s">
        <v>1057</v>
      </c>
      <c r="B583" s="1">
        <v>45754</v>
      </c>
      <c r="C583" s="2">
        <v>0.80208333333333337</v>
      </c>
      <c r="D583" t="s">
        <v>41</v>
      </c>
      <c r="E583" t="s">
        <v>42</v>
      </c>
      <c r="F583" t="s">
        <v>155</v>
      </c>
      <c r="G583" t="s">
        <v>55</v>
      </c>
      <c r="H583" t="s">
        <v>56</v>
      </c>
      <c r="I583" t="s">
        <v>478</v>
      </c>
      <c r="J583" t="s">
        <v>97</v>
      </c>
      <c r="K583" t="s">
        <v>48</v>
      </c>
      <c r="L583">
        <v>80</v>
      </c>
      <c r="M583" t="s">
        <v>59</v>
      </c>
      <c r="N583" t="s">
        <v>308</v>
      </c>
      <c r="O583" t="s">
        <v>309</v>
      </c>
      <c r="P583" t="s">
        <v>37</v>
      </c>
      <c r="Q583" t="s">
        <v>203</v>
      </c>
      <c r="R583">
        <v>42</v>
      </c>
      <c r="S583">
        <v>15</v>
      </c>
      <c r="T583">
        <v>500</v>
      </c>
      <c r="U583" t="s">
        <v>71</v>
      </c>
      <c r="V583" t="s">
        <v>134</v>
      </c>
      <c r="X583" t="s">
        <v>39</v>
      </c>
      <c r="Y583" t="s">
        <v>59</v>
      </c>
      <c r="Z583" t="str">
        <f>_xlfn.XLOOKUP(Appointment_Transactions[[#This Row],[Doctor_ID]],Doctor_Master[Doctor_ID],Doctor_Master[Doctor_Name],,0)</f>
        <v>Dr. Karthik Raj</v>
      </c>
    </row>
    <row r="584" spans="1:26" x14ac:dyDescent="0.3">
      <c r="A584" t="s">
        <v>1058</v>
      </c>
      <c r="B584" s="1">
        <v>45677</v>
      </c>
      <c r="C584" s="2">
        <v>0.66666666666666663</v>
      </c>
      <c r="D584" t="s">
        <v>109</v>
      </c>
      <c r="E584" t="s">
        <v>27</v>
      </c>
      <c r="F584" t="s">
        <v>155</v>
      </c>
      <c r="G584" t="s">
        <v>103</v>
      </c>
      <c r="H584" t="s">
        <v>104</v>
      </c>
      <c r="I584" t="s">
        <v>1059</v>
      </c>
      <c r="J584" t="s">
        <v>126</v>
      </c>
      <c r="K584" t="s">
        <v>33</v>
      </c>
      <c r="L584">
        <v>12</v>
      </c>
      <c r="M584" t="s">
        <v>77</v>
      </c>
      <c r="N584" t="s">
        <v>127</v>
      </c>
      <c r="O584" t="s">
        <v>128</v>
      </c>
      <c r="P584" t="s">
        <v>37</v>
      </c>
      <c r="Q584" t="s">
        <v>38</v>
      </c>
      <c r="R584">
        <v>40</v>
      </c>
      <c r="S584">
        <v>30</v>
      </c>
      <c r="T584">
        <v>1300</v>
      </c>
      <c r="U584" t="s">
        <v>71</v>
      </c>
      <c r="V584" t="s">
        <v>134</v>
      </c>
      <c r="W584">
        <v>3</v>
      </c>
      <c r="X584" t="s">
        <v>71</v>
      </c>
      <c r="Y584" t="s">
        <v>77</v>
      </c>
      <c r="Z584" t="str">
        <f>_xlfn.XLOOKUP(Appointment_Transactions[[#This Row],[Doctor_ID]],Doctor_Master[Doctor_ID],Doctor_Master[Doctor_Name],,0)</f>
        <v>Dr. Vinoth K</v>
      </c>
    </row>
    <row r="585" spans="1:26" x14ac:dyDescent="0.3">
      <c r="A585" t="s">
        <v>1060</v>
      </c>
      <c r="B585" s="1">
        <v>45696</v>
      </c>
      <c r="C585" s="2">
        <v>0.63541666666666663</v>
      </c>
      <c r="D585" t="s">
        <v>26</v>
      </c>
      <c r="E585" t="s">
        <v>27</v>
      </c>
      <c r="F585" t="s">
        <v>110</v>
      </c>
      <c r="G585" t="s">
        <v>29</v>
      </c>
      <c r="H585" t="s">
        <v>30</v>
      </c>
      <c r="I585" t="s">
        <v>720</v>
      </c>
      <c r="J585" t="s">
        <v>138</v>
      </c>
      <c r="K585" t="s">
        <v>33</v>
      </c>
      <c r="L585">
        <v>54</v>
      </c>
      <c r="M585" t="s">
        <v>67</v>
      </c>
      <c r="N585" t="s">
        <v>163</v>
      </c>
      <c r="O585" t="s">
        <v>164</v>
      </c>
      <c r="P585" t="s">
        <v>123</v>
      </c>
      <c r="Q585" t="s">
        <v>203</v>
      </c>
      <c r="R585">
        <v>35</v>
      </c>
      <c r="S585">
        <v>15</v>
      </c>
      <c r="T585">
        <v>800</v>
      </c>
      <c r="U585" t="s">
        <v>71</v>
      </c>
      <c r="V585" t="s">
        <v>70</v>
      </c>
      <c r="X585" t="s">
        <v>71</v>
      </c>
      <c r="Y585" t="s">
        <v>67</v>
      </c>
      <c r="Z585" t="str">
        <f>_xlfn.XLOOKUP(Appointment_Transactions[[#This Row],[Doctor_ID]],Doctor_Master[Doctor_ID],Doctor_Master[Doctor_Name],,0)</f>
        <v>Dr. Ashwin D</v>
      </c>
    </row>
    <row r="586" spans="1:26" x14ac:dyDescent="0.3">
      <c r="A586" t="s">
        <v>1061</v>
      </c>
      <c r="B586" s="1">
        <v>45779</v>
      </c>
      <c r="C586" s="2">
        <v>0.76041666666666663</v>
      </c>
      <c r="D586" t="s">
        <v>136</v>
      </c>
      <c r="E586" t="s">
        <v>42</v>
      </c>
      <c r="F586" t="s">
        <v>28</v>
      </c>
      <c r="G586" t="s">
        <v>29</v>
      </c>
      <c r="H586" t="s">
        <v>30</v>
      </c>
      <c r="I586" t="s">
        <v>412</v>
      </c>
      <c r="J586" t="s">
        <v>32</v>
      </c>
      <c r="K586" t="s">
        <v>33</v>
      </c>
      <c r="L586">
        <v>3</v>
      </c>
      <c r="M586" t="s">
        <v>49</v>
      </c>
      <c r="N586" t="s">
        <v>50</v>
      </c>
      <c r="O586" t="s">
        <v>51</v>
      </c>
      <c r="P586" t="s">
        <v>52</v>
      </c>
      <c r="Q586" t="s">
        <v>38</v>
      </c>
      <c r="R586">
        <v>25</v>
      </c>
      <c r="S586">
        <v>20</v>
      </c>
      <c r="T586">
        <v>1000</v>
      </c>
      <c r="U586" t="s">
        <v>71</v>
      </c>
      <c r="V586" t="s">
        <v>70</v>
      </c>
      <c r="W586">
        <v>5</v>
      </c>
      <c r="X586" t="s">
        <v>71</v>
      </c>
      <c r="Y586" t="s">
        <v>49</v>
      </c>
      <c r="Z586" t="str">
        <f>_xlfn.XLOOKUP(Appointment_Transactions[[#This Row],[Doctor_ID]],Doctor_Master[Doctor_ID],Doctor_Master[Doctor_Name],,0)</f>
        <v>Dr. Priya Nair</v>
      </c>
    </row>
    <row r="587" spans="1:26" x14ac:dyDescent="0.3">
      <c r="A587" t="s">
        <v>1062</v>
      </c>
      <c r="B587" s="1">
        <v>45789</v>
      </c>
      <c r="C587" s="2">
        <v>0.77083333333333337</v>
      </c>
      <c r="D587" t="s">
        <v>136</v>
      </c>
      <c r="E587" t="s">
        <v>42</v>
      </c>
      <c r="F587" t="s">
        <v>155</v>
      </c>
      <c r="G587" t="s">
        <v>117</v>
      </c>
      <c r="H587" t="s">
        <v>118</v>
      </c>
      <c r="I587" t="s">
        <v>589</v>
      </c>
      <c r="J587" t="s">
        <v>112</v>
      </c>
      <c r="K587" t="s">
        <v>48</v>
      </c>
      <c r="L587">
        <v>16</v>
      </c>
      <c r="M587" t="s">
        <v>183</v>
      </c>
      <c r="N587" t="s">
        <v>330</v>
      </c>
      <c r="O587" t="s">
        <v>331</v>
      </c>
      <c r="P587" t="s">
        <v>52</v>
      </c>
      <c r="Q587" t="s">
        <v>38</v>
      </c>
      <c r="R587">
        <v>17</v>
      </c>
      <c r="S587">
        <v>15</v>
      </c>
      <c r="T587">
        <v>650</v>
      </c>
      <c r="U587" t="s">
        <v>39</v>
      </c>
      <c r="V587" t="s">
        <v>100</v>
      </c>
      <c r="W587">
        <v>3</v>
      </c>
      <c r="X587" t="s">
        <v>39</v>
      </c>
      <c r="Y587" t="s">
        <v>183</v>
      </c>
      <c r="Z587" t="str">
        <f>_xlfn.XLOOKUP(Appointment_Transactions[[#This Row],[Doctor_ID]],Doctor_Master[Doctor_ID],Doctor_Master[Doctor_Name],,0)</f>
        <v>Dr. Ajith K</v>
      </c>
    </row>
    <row r="588" spans="1:26" x14ac:dyDescent="0.3">
      <c r="A588" t="s">
        <v>1063</v>
      </c>
      <c r="B588" s="1">
        <v>45755</v>
      </c>
      <c r="C588" s="2">
        <v>0.78125</v>
      </c>
      <c r="D588" t="s">
        <v>41</v>
      </c>
      <c r="E588" t="s">
        <v>42</v>
      </c>
      <c r="F588" t="s">
        <v>82</v>
      </c>
      <c r="G588" t="s">
        <v>44</v>
      </c>
      <c r="H588" t="s">
        <v>45</v>
      </c>
      <c r="I588" t="s">
        <v>329</v>
      </c>
      <c r="J588" t="s">
        <v>66</v>
      </c>
      <c r="K588" t="s">
        <v>48</v>
      </c>
      <c r="L588">
        <v>76</v>
      </c>
      <c r="M588" t="s">
        <v>49</v>
      </c>
      <c r="N588" t="s">
        <v>50</v>
      </c>
      <c r="O588" t="s">
        <v>51</v>
      </c>
      <c r="P588" t="s">
        <v>123</v>
      </c>
      <c r="Q588" t="s">
        <v>89</v>
      </c>
      <c r="R588">
        <v>10</v>
      </c>
      <c r="S588">
        <v>20</v>
      </c>
      <c r="T588">
        <v>1000</v>
      </c>
      <c r="U588" t="s">
        <v>39</v>
      </c>
      <c r="V588" t="s">
        <v>134</v>
      </c>
      <c r="X588" t="s">
        <v>39</v>
      </c>
      <c r="Y588" t="s">
        <v>49</v>
      </c>
      <c r="Z588" t="str">
        <f>_xlfn.XLOOKUP(Appointment_Transactions[[#This Row],[Doctor_ID]],Doctor_Master[Doctor_ID],Doctor_Master[Doctor_Name],,0)</f>
        <v>Dr. Priya Nair</v>
      </c>
    </row>
    <row r="589" spans="1:26" x14ac:dyDescent="0.3">
      <c r="A589" t="s">
        <v>1064</v>
      </c>
      <c r="B589" s="1">
        <v>45692</v>
      </c>
      <c r="C589" s="2">
        <v>0.40625</v>
      </c>
      <c r="D589" t="s">
        <v>26</v>
      </c>
      <c r="E589" t="s">
        <v>27</v>
      </c>
      <c r="F589" t="s">
        <v>82</v>
      </c>
      <c r="G589" t="s">
        <v>117</v>
      </c>
      <c r="H589" t="s">
        <v>118</v>
      </c>
      <c r="I589" t="s">
        <v>841</v>
      </c>
      <c r="J589" t="s">
        <v>143</v>
      </c>
      <c r="K589" t="s">
        <v>48</v>
      </c>
      <c r="L589">
        <v>34</v>
      </c>
      <c r="M589" t="s">
        <v>59</v>
      </c>
      <c r="N589" t="s">
        <v>60</v>
      </c>
      <c r="O589" t="s">
        <v>61</v>
      </c>
      <c r="P589" t="s">
        <v>52</v>
      </c>
      <c r="Q589" t="s">
        <v>38</v>
      </c>
      <c r="R589">
        <v>31</v>
      </c>
      <c r="S589">
        <v>15</v>
      </c>
      <c r="T589">
        <v>500</v>
      </c>
      <c r="U589" t="s">
        <v>71</v>
      </c>
      <c r="V589" t="s">
        <v>134</v>
      </c>
      <c r="X589" t="s">
        <v>39</v>
      </c>
      <c r="Y589" t="s">
        <v>59</v>
      </c>
      <c r="Z589" t="str">
        <f>_xlfn.XLOOKUP(Appointment_Transactions[[#This Row],[Doctor_ID]],Doctor_Master[Doctor_ID],Doctor_Master[Doctor_Name],,0)</f>
        <v>Dr. Gokul R</v>
      </c>
    </row>
    <row r="590" spans="1:26" x14ac:dyDescent="0.3">
      <c r="A590" t="s">
        <v>1065</v>
      </c>
      <c r="B590" s="1">
        <v>45696</v>
      </c>
      <c r="C590" s="2">
        <v>0.8125</v>
      </c>
      <c r="D590" t="s">
        <v>26</v>
      </c>
      <c r="E590" t="s">
        <v>27</v>
      </c>
      <c r="F590" t="s">
        <v>110</v>
      </c>
      <c r="G590" t="s">
        <v>103</v>
      </c>
      <c r="H590" t="s">
        <v>104</v>
      </c>
      <c r="I590" t="s">
        <v>799</v>
      </c>
      <c r="J590" t="s">
        <v>66</v>
      </c>
      <c r="K590" t="s">
        <v>48</v>
      </c>
      <c r="L590">
        <v>33</v>
      </c>
      <c r="M590" t="s">
        <v>92</v>
      </c>
      <c r="N590" t="s">
        <v>335</v>
      </c>
      <c r="O590" t="s">
        <v>336</v>
      </c>
      <c r="P590" t="s">
        <v>52</v>
      </c>
      <c r="Q590" t="s">
        <v>38</v>
      </c>
      <c r="R590">
        <v>53</v>
      </c>
      <c r="S590">
        <v>25</v>
      </c>
      <c r="T590">
        <v>1200</v>
      </c>
      <c r="U590" t="s">
        <v>39</v>
      </c>
      <c r="V590" t="s">
        <v>70</v>
      </c>
      <c r="W590">
        <v>4</v>
      </c>
      <c r="X590" t="s">
        <v>39</v>
      </c>
      <c r="Y590" t="s">
        <v>92</v>
      </c>
      <c r="Z590" t="str">
        <f>_xlfn.XLOOKUP(Appointment_Transactions[[#This Row],[Doctor_ID]],Doctor_Master[Doctor_ID],Doctor_Master[Doctor_Name],,0)</f>
        <v>Dr. Senthil M</v>
      </c>
    </row>
    <row r="591" spans="1:26" x14ac:dyDescent="0.3">
      <c r="A591" t="s">
        <v>1066</v>
      </c>
      <c r="B591" s="1">
        <v>45670</v>
      </c>
      <c r="C591" s="2">
        <v>0.4375</v>
      </c>
      <c r="D591" t="s">
        <v>109</v>
      </c>
      <c r="E591" t="s">
        <v>27</v>
      </c>
      <c r="F591" t="s">
        <v>155</v>
      </c>
      <c r="G591" t="s">
        <v>44</v>
      </c>
      <c r="H591" t="s">
        <v>45</v>
      </c>
      <c r="I591" t="s">
        <v>311</v>
      </c>
      <c r="J591" t="s">
        <v>58</v>
      </c>
      <c r="K591" t="s">
        <v>33</v>
      </c>
      <c r="L591">
        <v>59</v>
      </c>
      <c r="M591" t="s">
        <v>49</v>
      </c>
      <c r="N591" t="s">
        <v>87</v>
      </c>
      <c r="O591" t="s">
        <v>88</v>
      </c>
      <c r="P591" t="s">
        <v>123</v>
      </c>
      <c r="Q591" t="s">
        <v>38</v>
      </c>
      <c r="R591">
        <v>11</v>
      </c>
      <c r="S591">
        <v>20</v>
      </c>
      <c r="T591">
        <v>1000</v>
      </c>
      <c r="U591" t="s">
        <v>39</v>
      </c>
      <c r="V591" t="s">
        <v>134</v>
      </c>
      <c r="W591">
        <v>3</v>
      </c>
      <c r="X591" t="s">
        <v>39</v>
      </c>
      <c r="Y591" t="s">
        <v>49</v>
      </c>
      <c r="Z591" t="str">
        <f>_xlfn.XLOOKUP(Appointment_Transactions[[#This Row],[Doctor_ID]],Doctor_Master[Doctor_ID],Doctor_Master[Doctor_Name],,0)</f>
        <v>Dr. Gayathri R</v>
      </c>
    </row>
    <row r="592" spans="1:26" x14ac:dyDescent="0.3">
      <c r="A592" t="s">
        <v>1067</v>
      </c>
      <c r="B592" s="1">
        <v>45778</v>
      </c>
      <c r="C592" s="2">
        <v>0.5</v>
      </c>
      <c r="D592" t="s">
        <v>136</v>
      </c>
      <c r="E592" t="s">
        <v>42</v>
      </c>
      <c r="F592" t="s">
        <v>102</v>
      </c>
      <c r="G592" t="s">
        <v>103</v>
      </c>
      <c r="H592" t="s">
        <v>104</v>
      </c>
      <c r="I592" t="s">
        <v>1068</v>
      </c>
      <c r="J592" t="s">
        <v>143</v>
      </c>
      <c r="K592" t="s">
        <v>48</v>
      </c>
      <c r="L592">
        <v>20</v>
      </c>
      <c r="M592" t="s">
        <v>131</v>
      </c>
      <c r="N592" t="s">
        <v>222</v>
      </c>
      <c r="O592" t="s">
        <v>223</v>
      </c>
      <c r="P592" t="s">
        <v>123</v>
      </c>
      <c r="Q592" t="s">
        <v>38</v>
      </c>
      <c r="R592">
        <v>16</v>
      </c>
      <c r="S592">
        <v>15</v>
      </c>
      <c r="T592">
        <v>600</v>
      </c>
      <c r="U592" t="s">
        <v>39</v>
      </c>
      <c r="V592" t="s">
        <v>70</v>
      </c>
      <c r="X592" t="s">
        <v>71</v>
      </c>
      <c r="Y592" t="s">
        <v>131</v>
      </c>
      <c r="Z592" t="str">
        <f>_xlfn.XLOOKUP(Appointment_Transactions[[#This Row],[Doctor_ID]],Doctor_Master[Doctor_ID],Doctor_Master[Doctor_Name],,0)</f>
        <v>Dr. Anand S</v>
      </c>
    </row>
    <row r="593" spans="1:26" x14ac:dyDescent="0.3">
      <c r="A593" t="s">
        <v>1069</v>
      </c>
      <c r="B593" s="1">
        <v>45770</v>
      </c>
      <c r="C593" s="2">
        <v>0.63541666666666663</v>
      </c>
      <c r="D593" t="s">
        <v>41</v>
      </c>
      <c r="E593" t="s">
        <v>42</v>
      </c>
      <c r="F593" t="s">
        <v>43</v>
      </c>
      <c r="G593" t="s">
        <v>55</v>
      </c>
      <c r="H593" t="s">
        <v>56</v>
      </c>
      <c r="I593" t="s">
        <v>611</v>
      </c>
      <c r="J593" t="s">
        <v>138</v>
      </c>
      <c r="K593" t="s">
        <v>48</v>
      </c>
      <c r="L593">
        <v>67</v>
      </c>
      <c r="M593" t="s">
        <v>59</v>
      </c>
      <c r="N593" t="s">
        <v>167</v>
      </c>
      <c r="O593" t="s">
        <v>168</v>
      </c>
      <c r="P593" t="s">
        <v>52</v>
      </c>
      <c r="Q593" t="s">
        <v>38</v>
      </c>
      <c r="R593">
        <v>6</v>
      </c>
      <c r="S593">
        <v>15</v>
      </c>
      <c r="T593">
        <v>500</v>
      </c>
      <c r="U593" t="s">
        <v>39</v>
      </c>
      <c r="V593" t="s">
        <v>70</v>
      </c>
      <c r="W593">
        <v>5</v>
      </c>
      <c r="X593" t="s">
        <v>71</v>
      </c>
      <c r="Y593" t="s">
        <v>59</v>
      </c>
      <c r="Z593" t="str">
        <f>_xlfn.XLOOKUP(Appointment_Transactions[[#This Row],[Doctor_ID]],Doctor_Master[Doctor_ID],Doctor_Master[Doctor_Name],,0)</f>
        <v>Dr. Prakash R</v>
      </c>
    </row>
    <row r="594" spans="1:26" x14ac:dyDescent="0.3">
      <c r="A594" t="s">
        <v>1070</v>
      </c>
      <c r="B594" s="1">
        <v>45670</v>
      </c>
      <c r="C594" s="2">
        <v>0.59375</v>
      </c>
      <c r="D594" t="s">
        <v>109</v>
      </c>
      <c r="E594" t="s">
        <v>27</v>
      </c>
      <c r="F594" t="s">
        <v>155</v>
      </c>
      <c r="G594" t="s">
        <v>55</v>
      </c>
      <c r="H594" t="s">
        <v>56</v>
      </c>
      <c r="I594" t="s">
        <v>1016</v>
      </c>
      <c r="J594" t="s">
        <v>143</v>
      </c>
      <c r="K594" t="s">
        <v>33</v>
      </c>
      <c r="L594">
        <v>85</v>
      </c>
      <c r="M594" t="s">
        <v>67</v>
      </c>
      <c r="N594" t="s">
        <v>208</v>
      </c>
      <c r="O594" t="s">
        <v>209</v>
      </c>
      <c r="P594" t="s">
        <v>37</v>
      </c>
      <c r="Q594" t="s">
        <v>38</v>
      </c>
      <c r="R594">
        <v>48</v>
      </c>
      <c r="S594">
        <v>15</v>
      </c>
      <c r="T594">
        <v>800</v>
      </c>
      <c r="U594" t="s">
        <v>71</v>
      </c>
      <c r="V594" t="s">
        <v>134</v>
      </c>
      <c r="W594">
        <v>5</v>
      </c>
      <c r="X594" t="s">
        <v>39</v>
      </c>
      <c r="Y594" t="s">
        <v>67</v>
      </c>
      <c r="Z594" t="str">
        <f>_xlfn.XLOOKUP(Appointment_Transactions[[#This Row],[Doctor_ID]],Doctor_Master[Doctor_ID],Doctor_Master[Doctor_Name],,0)</f>
        <v>Dr. Balaji V</v>
      </c>
    </row>
    <row r="595" spans="1:26" x14ac:dyDescent="0.3">
      <c r="A595" t="s">
        <v>1071</v>
      </c>
      <c r="B595" s="1">
        <v>45674</v>
      </c>
      <c r="C595" s="2">
        <v>0.51041666666666663</v>
      </c>
      <c r="D595" t="s">
        <v>109</v>
      </c>
      <c r="E595" t="s">
        <v>27</v>
      </c>
      <c r="F595" t="s">
        <v>28</v>
      </c>
      <c r="G595" t="s">
        <v>55</v>
      </c>
      <c r="H595" t="s">
        <v>56</v>
      </c>
      <c r="I595" t="s">
        <v>1072</v>
      </c>
      <c r="J595" t="s">
        <v>126</v>
      </c>
      <c r="K595" t="s">
        <v>48</v>
      </c>
      <c r="L595">
        <v>58</v>
      </c>
      <c r="M595" t="s">
        <v>59</v>
      </c>
      <c r="N595" t="s">
        <v>60</v>
      </c>
      <c r="O595" t="s">
        <v>61</v>
      </c>
      <c r="P595" t="s">
        <v>37</v>
      </c>
      <c r="Q595" t="s">
        <v>38</v>
      </c>
      <c r="R595">
        <v>24</v>
      </c>
      <c r="S595">
        <v>15</v>
      </c>
      <c r="T595">
        <v>500</v>
      </c>
      <c r="U595" t="s">
        <v>39</v>
      </c>
      <c r="V595" t="s">
        <v>134</v>
      </c>
      <c r="W595">
        <v>4</v>
      </c>
      <c r="X595" t="s">
        <v>71</v>
      </c>
      <c r="Y595" t="s">
        <v>59</v>
      </c>
      <c r="Z595" t="str">
        <f>_xlfn.XLOOKUP(Appointment_Transactions[[#This Row],[Doctor_ID]],Doctor_Master[Doctor_ID],Doctor_Master[Doctor_Name],,0)</f>
        <v>Dr. Gokul R</v>
      </c>
    </row>
    <row r="596" spans="1:26" x14ac:dyDescent="0.3">
      <c r="A596" t="s">
        <v>1073</v>
      </c>
      <c r="B596" s="1">
        <v>45814</v>
      </c>
      <c r="C596" s="2">
        <v>0.64583333333333337</v>
      </c>
      <c r="D596" t="s">
        <v>81</v>
      </c>
      <c r="E596" t="s">
        <v>42</v>
      </c>
      <c r="F596" t="s">
        <v>28</v>
      </c>
      <c r="G596" t="s">
        <v>74</v>
      </c>
      <c r="H596" t="s">
        <v>75</v>
      </c>
      <c r="I596" t="s">
        <v>686</v>
      </c>
      <c r="J596" t="s">
        <v>32</v>
      </c>
      <c r="K596" t="s">
        <v>48</v>
      </c>
      <c r="L596">
        <v>77</v>
      </c>
      <c r="M596" t="s">
        <v>67</v>
      </c>
      <c r="N596" t="s">
        <v>419</v>
      </c>
      <c r="O596" t="s">
        <v>420</v>
      </c>
      <c r="P596" t="s">
        <v>123</v>
      </c>
      <c r="Q596" t="s">
        <v>38</v>
      </c>
      <c r="R596">
        <v>26</v>
      </c>
      <c r="S596">
        <v>15</v>
      </c>
      <c r="T596">
        <v>800</v>
      </c>
      <c r="U596" t="s">
        <v>71</v>
      </c>
      <c r="V596" t="s">
        <v>20</v>
      </c>
      <c r="W596">
        <v>4</v>
      </c>
      <c r="X596" t="s">
        <v>71</v>
      </c>
      <c r="Y596" t="s">
        <v>67</v>
      </c>
      <c r="Z596" t="str">
        <f>_xlfn.XLOOKUP(Appointment_Transactions[[#This Row],[Doctor_ID]],Doctor_Master[Doctor_ID],Doctor_Master[Doctor_Name],,0)</f>
        <v>Dr. Rekha N</v>
      </c>
    </row>
    <row r="597" spans="1:26" x14ac:dyDescent="0.3">
      <c r="A597" t="s">
        <v>1074</v>
      </c>
      <c r="B597" s="1">
        <v>45758</v>
      </c>
      <c r="C597" s="2">
        <v>0.35416666666666669</v>
      </c>
      <c r="D597" t="s">
        <v>41</v>
      </c>
      <c r="E597" t="s">
        <v>42</v>
      </c>
      <c r="F597" t="s">
        <v>28</v>
      </c>
      <c r="G597" t="s">
        <v>55</v>
      </c>
      <c r="H597" t="s">
        <v>56</v>
      </c>
      <c r="I597" t="s">
        <v>304</v>
      </c>
      <c r="J597" t="s">
        <v>97</v>
      </c>
      <c r="K597" t="s">
        <v>48</v>
      </c>
      <c r="L597">
        <v>65</v>
      </c>
      <c r="M597" t="s">
        <v>77</v>
      </c>
      <c r="N597" t="s">
        <v>78</v>
      </c>
      <c r="O597" t="s">
        <v>79</v>
      </c>
      <c r="P597" t="s">
        <v>52</v>
      </c>
      <c r="Q597" t="s">
        <v>38</v>
      </c>
      <c r="R597">
        <v>34</v>
      </c>
      <c r="S597">
        <v>30</v>
      </c>
      <c r="T597">
        <v>1300</v>
      </c>
      <c r="U597" t="s">
        <v>71</v>
      </c>
      <c r="V597" t="s">
        <v>20</v>
      </c>
      <c r="W597">
        <v>4</v>
      </c>
      <c r="X597" t="s">
        <v>39</v>
      </c>
      <c r="Y597" t="s">
        <v>77</v>
      </c>
      <c r="Z597" t="str">
        <f>_xlfn.XLOOKUP(Appointment_Transactions[[#This Row],[Doctor_ID]],Doctor_Master[Doctor_ID],Doctor_Master[Doctor_Name],,0)</f>
        <v>Dr. Bharathi K</v>
      </c>
    </row>
    <row r="598" spans="1:26" x14ac:dyDescent="0.3">
      <c r="A598" t="s">
        <v>1075</v>
      </c>
      <c r="B598" s="1">
        <v>45837</v>
      </c>
      <c r="C598" s="2">
        <v>0.79166666666666663</v>
      </c>
      <c r="D598" t="s">
        <v>81</v>
      </c>
      <c r="E598" t="s">
        <v>42</v>
      </c>
      <c r="F598" t="s">
        <v>54</v>
      </c>
      <c r="G598" t="s">
        <v>117</v>
      </c>
      <c r="H598" t="s">
        <v>118</v>
      </c>
      <c r="I598" t="s">
        <v>1076</v>
      </c>
      <c r="J598" t="s">
        <v>138</v>
      </c>
      <c r="K598" t="s">
        <v>33</v>
      </c>
      <c r="L598">
        <v>77</v>
      </c>
      <c r="M598" t="s">
        <v>67</v>
      </c>
      <c r="N598" t="s">
        <v>208</v>
      </c>
      <c r="O598" t="s">
        <v>209</v>
      </c>
      <c r="P598" t="s">
        <v>37</v>
      </c>
      <c r="Q598" t="s">
        <v>89</v>
      </c>
      <c r="R598">
        <v>17</v>
      </c>
      <c r="S598">
        <v>15</v>
      </c>
      <c r="T598">
        <v>800</v>
      </c>
      <c r="U598" t="s">
        <v>39</v>
      </c>
      <c r="V598" t="s">
        <v>134</v>
      </c>
      <c r="X598" t="s">
        <v>39</v>
      </c>
      <c r="Y598" t="s">
        <v>67</v>
      </c>
      <c r="Z598" t="str">
        <f>_xlfn.XLOOKUP(Appointment_Transactions[[#This Row],[Doctor_ID]],Doctor_Master[Doctor_ID],Doctor_Master[Doctor_Name],,0)</f>
        <v>Dr. Balaji V</v>
      </c>
    </row>
    <row r="599" spans="1:26" x14ac:dyDescent="0.3">
      <c r="A599" t="s">
        <v>1077</v>
      </c>
      <c r="B599" s="1">
        <v>45726</v>
      </c>
      <c r="C599" s="2">
        <v>0.58333333333333337</v>
      </c>
      <c r="D599" t="s">
        <v>73</v>
      </c>
      <c r="E599" t="s">
        <v>27</v>
      </c>
      <c r="F599" t="s">
        <v>155</v>
      </c>
      <c r="G599" t="s">
        <v>63</v>
      </c>
      <c r="H599" t="s">
        <v>64</v>
      </c>
      <c r="I599" t="s">
        <v>221</v>
      </c>
      <c r="J599" t="s">
        <v>86</v>
      </c>
      <c r="K599" t="s">
        <v>33</v>
      </c>
      <c r="L599">
        <v>19</v>
      </c>
      <c r="M599" t="s">
        <v>113</v>
      </c>
      <c r="N599" t="s">
        <v>157</v>
      </c>
      <c r="O599" t="s">
        <v>158</v>
      </c>
      <c r="P599" t="s">
        <v>37</v>
      </c>
      <c r="Q599" t="s">
        <v>38</v>
      </c>
      <c r="R599">
        <v>14</v>
      </c>
      <c r="S599">
        <v>15</v>
      </c>
      <c r="T599">
        <v>700</v>
      </c>
      <c r="U599" t="s">
        <v>39</v>
      </c>
      <c r="V599" t="s">
        <v>134</v>
      </c>
      <c r="W599">
        <v>5</v>
      </c>
      <c r="X599" t="s">
        <v>39</v>
      </c>
      <c r="Y599" t="s">
        <v>113</v>
      </c>
      <c r="Z599" t="str">
        <f>_xlfn.XLOOKUP(Appointment_Transactions[[#This Row],[Doctor_ID]],Doctor_Master[Doctor_ID],Doctor_Master[Doctor_Name],,0)</f>
        <v>Dr. Mahesh R</v>
      </c>
    </row>
    <row r="600" spans="1:26" x14ac:dyDescent="0.3">
      <c r="A600" t="s">
        <v>1078</v>
      </c>
      <c r="B600" s="1">
        <v>45776</v>
      </c>
      <c r="C600" s="2">
        <v>0.70833333333333337</v>
      </c>
      <c r="D600" t="s">
        <v>41</v>
      </c>
      <c r="E600" t="s">
        <v>42</v>
      </c>
      <c r="F600" t="s">
        <v>82</v>
      </c>
      <c r="G600" t="s">
        <v>103</v>
      </c>
      <c r="H600" t="s">
        <v>104</v>
      </c>
      <c r="I600" t="s">
        <v>1008</v>
      </c>
      <c r="J600" t="s">
        <v>47</v>
      </c>
      <c r="K600" t="s">
        <v>33</v>
      </c>
      <c r="L600">
        <v>22</v>
      </c>
      <c r="M600" t="s">
        <v>120</v>
      </c>
      <c r="N600" t="s">
        <v>179</v>
      </c>
      <c r="O600" t="s">
        <v>180</v>
      </c>
      <c r="P600" t="s">
        <v>123</v>
      </c>
      <c r="Q600" t="s">
        <v>38</v>
      </c>
      <c r="R600">
        <v>9</v>
      </c>
      <c r="S600">
        <v>15</v>
      </c>
      <c r="T600">
        <v>900</v>
      </c>
      <c r="U600" t="s">
        <v>39</v>
      </c>
      <c r="V600" t="s">
        <v>70</v>
      </c>
      <c r="W600">
        <v>4</v>
      </c>
      <c r="X600" t="s">
        <v>39</v>
      </c>
      <c r="Y600" t="s">
        <v>120</v>
      </c>
      <c r="Z600" t="str">
        <f>_xlfn.XLOOKUP(Appointment_Transactions[[#This Row],[Doctor_ID]],Doctor_Master[Doctor_ID],Doctor_Master[Doctor_Name],,0)</f>
        <v>Dr. Swetha M</v>
      </c>
    </row>
    <row r="601" spans="1:26" x14ac:dyDescent="0.3">
      <c r="A601" t="s">
        <v>1079</v>
      </c>
      <c r="B601" s="1">
        <v>45837</v>
      </c>
      <c r="C601" s="2">
        <v>0.65625</v>
      </c>
      <c r="D601" t="s">
        <v>81</v>
      </c>
      <c r="E601" t="s">
        <v>42</v>
      </c>
      <c r="F601" t="s">
        <v>54</v>
      </c>
      <c r="G601" t="s">
        <v>44</v>
      </c>
      <c r="H601" t="s">
        <v>45</v>
      </c>
      <c r="I601" t="s">
        <v>1068</v>
      </c>
      <c r="J601" t="s">
        <v>97</v>
      </c>
      <c r="K601" t="s">
        <v>48</v>
      </c>
      <c r="L601">
        <v>4</v>
      </c>
      <c r="M601" t="s">
        <v>92</v>
      </c>
      <c r="N601" t="s">
        <v>335</v>
      </c>
      <c r="O601" t="s">
        <v>336</v>
      </c>
      <c r="P601" t="s">
        <v>37</v>
      </c>
      <c r="Q601" t="s">
        <v>38</v>
      </c>
      <c r="R601">
        <v>43</v>
      </c>
      <c r="S601">
        <v>25</v>
      </c>
      <c r="T601">
        <v>1200</v>
      </c>
      <c r="U601" t="s">
        <v>39</v>
      </c>
      <c r="V601" t="s">
        <v>134</v>
      </c>
      <c r="W601">
        <v>4</v>
      </c>
      <c r="X601" t="s">
        <v>71</v>
      </c>
      <c r="Y601" t="s">
        <v>92</v>
      </c>
      <c r="Z601" t="str">
        <f>_xlfn.XLOOKUP(Appointment_Transactions[[#This Row],[Doctor_ID]],Doctor_Master[Doctor_ID],Doctor_Master[Doctor_Name],,0)</f>
        <v>Dr. Senthil M</v>
      </c>
    </row>
    <row r="602" spans="1:26" x14ac:dyDescent="0.3">
      <c r="A602" t="s">
        <v>1080</v>
      </c>
      <c r="B602" s="1">
        <v>45821</v>
      </c>
      <c r="C602" s="2">
        <v>0.5625</v>
      </c>
      <c r="D602" t="s">
        <v>81</v>
      </c>
      <c r="E602" t="s">
        <v>42</v>
      </c>
      <c r="F602" t="s">
        <v>28</v>
      </c>
      <c r="G602" t="s">
        <v>74</v>
      </c>
      <c r="H602" t="s">
        <v>75</v>
      </c>
      <c r="I602" t="s">
        <v>31</v>
      </c>
      <c r="J602" t="s">
        <v>66</v>
      </c>
      <c r="K602" t="s">
        <v>48</v>
      </c>
      <c r="L602">
        <v>54</v>
      </c>
      <c r="M602" t="s">
        <v>183</v>
      </c>
      <c r="N602" t="s">
        <v>240</v>
      </c>
      <c r="O602" t="s">
        <v>241</v>
      </c>
      <c r="P602" t="s">
        <v>37</v>
      </c>
      <c r="Q602" t="s">
        <v>203</v>
      </c>
      <c r="R602">
        <v>11</v>
      </c>
      <c r="S602">
        <v>15</v>
      </c>
      <c r="T602">
        <v>650</v>
      </c>
      <c r="U602" t="s">
        <v>39</v>
      </c>
      <c r="V602" t="s">
        <v>100</v>
      </c>
      <c r="X602" t="s">
        <v>71</v>
      </c>
      <c r="Y602" t="s">
        <v>183</v>
      </c>
      <c r="Z602" t="str">
        <f>_xlfn.XLOOKUP(Appointment_Transactions[[#This Row],[Doctor_ID]],Doctor_Master[Doctor_ID],Doctor_Master[Doctor_Name],,0)</f>
        <v>Dr. Naveen C</v>
      </c>
    </row>
    <row r="603" spans="1:26" x14ac:dyDescent="0.3">
      <c r="A603" t="s">
        <v>1081</v>
      </c>
      <c r="B603" s="1">
        <v>45797</v>
      </c>
      <c r="C603" s="2">
        <v>0.83333333333333337</v>
      </c>
      <c r="D603" t="s">
        <v>136</v>
      </c>
      <c r="E603" t="s">
        <v>42</v>
      </c>
      <c r="F603" t="s">
        <v>82</v>
      </c>
      <c r="G603" t="s">
        <v>44</v>
      </c>
      <c r="H603" t="s">
        <v>45</v>
      </c>
      <c r="I603" t="s">
        <v>440</v>
      </c>
      <c r="J603" t="s">
        <v>143</v>
      </c>
      <c r="K603" t="s">
        <v>33</v>
      </c>
      <c r="L603">
        <v>18</v>
      </c>
      <c r="M603" t="s">
        <v>131</v>
      </c>
      <c r="N603" t="s">
        <v>132</v>
      </c>
      <c r="O603" t="s">
        <v>133</v>
      </c>
      <c r="P603" t="s">
        <v>123</v>
      </c>
      <c r="Q603" t="s">
        <v>38</v>
      </c>
      <c r="R603">
        <v>20</v>
      </c>
      <c r="S603">
        <v>15</v>
      </c>
      <c r="T603">
        <v>600</v>
      </c>
      <c r="U603" t="s">
        <v>71</v>
      </c>
      <c r="V603" t="s">
        <v>100</v>
      </c>
      <c r="W603">
        <v>4</v>
      </c>
      <c r="X603" t="s">
        <v>71</v>
      </c>
      <c r="Y603" t="s">
        <v>131</v>
      </c>
      <c r="Z603" t="str">
        <f>_xlfn.XLOOKUP(Appointment_Transactions[[#This Row],[Doctor_ID]],Doctor_Master[Doctor_ID],Doctor_Master[Doctor_Name],,0)</f>
        <v>Dr. Abinaya K</v>
      </c>
    </row>
    <row r="604" spans="1:26" x14ac:dyDescent="0.3">
      <c r="A604" t="s">
        <v>1082</v>
      </c>
      <c r="B604" s="1">
        <v>45695</v>
      </c>
      <c r="C604" s="2">
        <v>0.44791666666666669</v>
      </c>
      <c r="D604" t="s">
        <v>26</v>
      </c>
      <c r="E604" t="s">
        <v>27</v>
      </c>
      <c r="F604" t="s">
        <v>28</v>
      </c>
      <c r="G604" t="s">
        <v>29</v>
      </c>
      <c r="H604" t="s">
        <v>30</v>
      </c>
      <c r="I604" t="s">
        <v>273</v>
      </c>
      <c r="J604" t="s">
        <v>47</v>
      </c>
      <c r="K604" t="s">
        <v>48</v>
      </c>
      <c r="L604">
        <v>69</v>
      </c>
      <c r="M604" t="s">
        <v>77</v>
      </c>
      <c r="N604" t="s">
        <v>197</v>
      </c>
      <c r="O604" t="s">
        <v>198</v>
      </c>
      <c r="P604" t="s">
        <v>37</v>
      </c>
      <c r="Q604" t="s">
        <v>38</v>
      </c>
      <c r="R604">
        <v>18</v>
      </c>
      <c r="S604">
        <v>30</v>
      </c>
      <c r="T604">
        <v>1300</v>
      </c>
      <c r="U604" t="s">
        <v>39</v>
      </c>
      <c r="V604" t="s">
        <v>100</v>
      </c>
      <c r="X604" t="s">
        <v>71</v>
      </c>
      <c r="Y604" t="s">
        <v>77</v>
      </c>
      <c r="Z604" t="str">
        <f>_xlfn.XLOOKUP(Appointment_Transactions[[#This Row],[Doctor_ID]],Doctor_Master[Doctor_ID],Doctor_Master[Doctor_Name],,0)</f>
        <v>Dr. Dinesh P</v>
      </c>
    </row>
    <row r="605" spans="1:26" x14ac:dyDescent="0.3">
      <c r="A605" t="s">
        <v>1083</v>
      </c>
      <c r="B605" s="1">
        <v>45718</v>
      </c>
      <c r="C605" s="2">
        <v>0.75</v>
      </c>
      <c r="D605" t="s">
        <v>73</v>
      </c>
      <c r="E605" t="s">
        <v>27</v>
      </c>
      <c r="F605" t="s">
        <v>54</v>
      </c>
      <c r="G605" t="s">
        <v>44</v>
      </c>
      <c r="H605" t="s">
        <v>45</v>
      </c>
      <c r="I605" t="s">
        <v>344</v>
      </c>
      <c r="J605" t="s">
        <v>32</v>
      </c>
      <c r="K605" t="s">
        <v>48</v>
      </c>
      <c r="L605">
        <v>40</v>
      </c>
      <c r="M605" t="s">
        <v>183</v>
      </c>
      <c r="N605" t="s">
        <v>184</v>
      </c>
      <c r="O605" t="s">
        <v>185</v>
      </c>
      <c r="P605" t="s">
        <v>37</v>
      </c>
      <c r="Q605" t="s">
        <v>38</v>
      </c>
      <c r="R605">
        <v>28</v>
      </c>
      <c r="S605">
        <v>15</v>
      </c>
      <c r="T605">
        <v>650</v>
      </c>
      <c r="U605" t="s">
        <v>71</v>
      </c>
      <c r="V605" t="s">
        <v>100</v>
      </c>
      <c r="W605">
        <v>4</v>
      </c>
      <c r="X605" t="s">
        <v>39</v>
      </c>
      <c r="Y605" t="s">
        <v>183</v>
      </c>
      <c r="Z605" t="str">
        <f>_xlfn.XLOOKUP(Appointment_Transactions[[#This Row],[Doctor_ID]],Doctor_Master[Doctor_ID],Doctor_Master[Doctor_Name],,0)</f>
        <v>Dr. Lakshmi K</v>
      </c>
    </row>
    <row r="606" spans="1:26" x14ac:dyDescent="0.3">
      <c r="A606" t="s">
        <v>1084</v>
      </c>
      <c r="B606" s="1">
        <v>45684</v>
      </c>
      <c r="C606" s="2">
        <v>0.73958333333333337</v>
      </c>
      <c r="D606" t="s">
        <v>109</v>
      </c>
      <c r="E606" t="s">
        <v>27</v>
      </c>
      <c r="F606" t="s">
        <v>155</v>
      </c>
      <c r="G606" t="s">
        <v>29</v>
      </c>
      <c r="H606" t="s">
        <v>30</v>
      </c>
      <c r="I606" t="s">
        <v>567</v>
      </c>
      <c r="J606" t="s">
        <v>126</v>
      </c>
      <c r="K606" t="s">
        <v>33</v>
      </c>
      <c r="L606">
        <v>46</v>
      </c>
      <c r="M606" t="s">
        <v>34</v>
      </c>
      <c r="N606" t="s">
        <v>148</v>
      </c>
      <c r="O606" t="s">
        <v>149</v>
      </c>
      <c r="P606" t="s">
        <v>52</v>
      </c>
      <c r="Q606" t="s">
        <v>203</v>
      </c>
      <c r="R606">
        <v>23</v>
      </c>
      <c r="S606">
        <v>15</v>
      </c>
      <c r="T606">
        <v>700</v>
      </c>
      <c r="U606" t="s">
        <v>71</v>
      </c>
      <c r="V606" t="s">
        <v>20</v>
      </c>
      <c r="X606" t="s">
        <v>39</v>
      </c>
      <c r="Y606" t="s">
        <v>34</v>
      </c>
      <c r="Z606" t="str">
        <f>_xlfn.XLOOKUP(Appointment_Transactions[[#This Row],[Doctor_ID]],Doctor_Master[Doctor_ID],Doctor_Master[Doctor_Name],,0)</f>
        <v>Dr. Sanjay P</v>
      </c>
    </row>
    <row r="607" spans="1:26" x14ac:dyDescent="0.3">
      <c r="A607" t="s">
        <v>1085</v>
      </c>
      <c r="B607" s="1">
        <v>45770</v>
      </c>
      <c r="C607" s="2">
        <v>0.39583333333333331</v>
      </c>
      <c r="D607" t="s">
        <v>41</v>
      </c>
      <c r="E607" t="s">
        <v>42</v>
      </c>
      <c r="F607" t="s">
        <v>43</v>
      </c>
      <c r="G607" t="s">
        <v>103</v>
      </c>
      <c r="H607" t="s">
        <v>104</v>
      </c>
      <c r="I607" t="s">
        <v>627</v>
      </c>
      <c r="J607" t="s">
        <v>32</v>
      </c>
      <c r="K607" t="s">
        <v>48</v>
      </c>
      <c r="L607">
        <v>31</v>
      </c>
      <c r="M607" t="s">
        <v>131</v>
      </c>
      <c r="N607" t="s">
        <v>283</v>
      </c>
      <c r="O607" t="s">
        <v>284</v>
      </c>
      <c r="P607" t="s">
        <v>52</v>
      </c>
      <c r="Q607" t="s">
        <v>89</v>
      </c>
      <c r="R607">
        <v>32</v>
      </c>
      <c r="S607">
        <v>15</v>
      </c>
      <c r="T607">
        <v>600</v>
      </c>
      <c r="U607" t="s">
        <v>71</v>
      </c>
      <c r="V607" t="s">
        <v>70</v>
      </c>
      <c r="X607" t="s">
        <v>71</v>
      </c>
      <c r="Y607" t="s">
        <v>131</v>
      </c>
      <c r="Z607" t="str">
        <f>_xlfn.XLOOKUP(Appointment_Transactions[[#This Row],[Doctor_ID]],Doctor_Master[Doctor_ID],Doctor_Master[Doctor_Name],,0)</f>
        <v>Dr. Saranya S</v>
      </c>
    </row>
    <row r="608" spans="1:26" x14ac:dyDescent="0.3">
      <c r="A608" t="s">
        <v>1086</v>
      </c>
      <c r="B608" s="1">
        <v>45715</v>
      </c>
      <c r="C608" s="2">
        <v>0.77083333333333337</v>
      </c>
      <c r="D608" t="s">
        <v>26</v>
      </c>
      <c r="E608" t="s">
        <v>27</v>
      </c>
      <c r="F608" t="s">
        <v>102</v>
      </c>
      <c r="G608" t="s">
        <v>83</v>
      </c>
      <c r="H608" t="s">
        <v>84</v>
      </c>
      <c r="I608" t="s">
        <v>356</v>
      </c>
      <c r="J608" t="s">
        <v>143</v>
      </c>
      <c r="K608" t="s">
        <v>33</v>
      </c>
      <c r="L608">
        <v>50</v>
      </c>
      <c r="M608" t="s">
        <v>59</v>
      </c>
      <c r="N608" t="s">
        <v>308</v>
      </c>
      <c r="O608" t="s">
        <v>309</v>
      </c>
      <c r="P608" t="s">
        <v>37</v>
      </c>
      <c r="Q608" t="s">
        <v>38</v>
      </c>
      <c r="R608">
        <v>13</v>
      </c>
      <c r="S608">
        <v>15</v>
      </c>
      <c r="T608">
        <v>500</v>
      </c>
      <c r="U608" t="s">
        <v>39</v>
      </c>
      <c r="V608" t="s">
        <v>134</v>
      </c>
      <c r="W608">
        <v>4</v>
      </c>
      <c r="X608" t="s">
        <v>39</v>
      </c>
      <c r="Y608" t="s">
        <v>59</v>
      </c>
      <c r="Z608" t="str">
        <f>_xlfn.XLOOKUP(Appointment_Transactions[[#This Row],[Doctor_ID]],Doctor_Master[Doctor_ID],Doctor_Master[Doctor_Name],,0)</f>
        <v>Dr. Karthik Raj</v>
      </c>
    </row>
    <row r="609" spans="1:26" x14ac:dyDescent="0.3">
      <c r="A609" t="s">
        <v>1087</v>
      </c>
      <c r="B609" s="1">
        <v>45810</v>
      </c>
      <c r="C609" s="2">
        <v>0.64583333333333337</v>
      </c>
      <c r="D609" t="s">
        <v>81</v>
      </c>
      <c r="E609" t="s">
        <v>42</v>
      </c>
      <c r="F609" t="s">
        <v>155</v>
      </c>
      <c r="G609" t="s">
        <v>29</v>
      </c>
      <c r="H609" t="s">
        <v>30</v>
      </c>
      <c r="I609" t="s">
        <v>1088</v>
      </c>
      <c r="J609" t="s">
        <v>112</v>
      </c>
      <c r="K609" t="s">
        <v>33</v>
      </c>
      <c r="L609">
        <v>22</v>
      </c>
      <c r="M609" t="s">
        <v>59</v>
      </c>
      <c r="N609" t="s">
        <v>308</v>
      </c>
      <c r="O609" t="s">
        <v>309</v>
      </c>
      <c r="P609" t="s">
        <v>52</v>
      </c>
      <c r="Q609" t="s">
        <v>38</v>
      </c>
      <c r="R609">
        <v>12</v>
      </c>
      <c r="S609">
        <v>15</v>
      </c>
      <c r="T609">
        <v>500</v>
      </c>
      <c r="U609" t="s">
        <v>39</v>
      </c>
      <c r="V609" t="s">
        <v>134</v>
      </c>
      <c r="W609">
        <v>4</v>
      </c>
      <c r="X609" t="s">
        <v>71</v>
      </c>
      <c r="Y609" t="s">
        <v>59</v>
      </c>
      <c r="Z609" t="str">
        <f>_xlfn.XLOOKUP(Appointment_Transactions[[#This Row],[Doctor_ID]],Doctor_Master[Doctor_ID],Doctor_Master[Doctor_Name],,0)</f>
        <v>Dr. Karthik Raj</v>
      </c>
    </row>
    <row r="610" spans="1:26" x14ac:dyDescent="0.3">
      <c r="A610" t="s">
        <v>1089</v>
      </c>
      <c r="B610" s="1">
        <v>45669</v>
      </c>
      <c r="C610" s="2">
        <v>0.72916666666666663</v>
      </c>
      <c r="D610" t="s">
        <v>109</v>
      </c>
      <c r="E610" t="s">
        <v>27</v>
      </c>
      <c r="F610" t="s">
        <v>54</v>
      </c>
      <c r="G610" t="s">
        <v>74</v>
      </c>
      <c r="H610" t="s">
        <v>75</v>
      </c>
      <c r="I610" t="s">
        <v>1090</v>
      </c>
      <c r="J610" t="s">
        <v>32</v>
      </c>
      <c r="K610" t="s">
        <v>48</v>
      </c>
      <c r="L610">
        <v>5</v>
      </c>
      <c r="M610" t="s">
        <v>59</v>
      </c>
      <c r="N610" t="s">
        <v>60</v>
      </c>
      <c r="O610" t="s">
        <v>61</v>
      </c>
      <c r="P610" t="s">
        <v>123</v>
      </c>
      <c r="Q610" t="s">
        <v>38</v>
      </c>
      <c r="R610">
        <v>24</v>
      </c>
      <c r="S610">
        <v>15</v>
      </c>
      <c r="T610">
        <v>500</v>
      </c>
      <c r="U610" t="s">
        <v>39</v>
      </c>
      <c r="V610" t="s">
        <v>134</v>
      </c>
      <c r="X610" t="s">
        <v>71</v>
      </c>
      <c r="Y610" t="s">
        <v>59</v>
      </c>
      <c r="Z610" t="str">
        <f>_xlfn.XLOOKUP(Appointment_Transactions[[#This Row],[Doctor_ID]],Doctor_Master[Doctor_ID],Doctor_Master[Doctor_Name],,0)</f>
        <v>Dr. Gokul R</v>
      </c>
    </row>
    <row r="611" spans="1:26" x14ac:dyDescent="0.3">
      <c r="A611" t="s">
        <v>1091</v>
      </c>
      <c r="B611" s="1">
        <v>45667</v>
      </c>
      <c r="C611" s="2">
        <v>0.34375</v>
      </c>
      <c r="D611" t="s">
        <v>109</v>
      </c>
      <c r="E611" t="s">
        <v>27</v>
      </c>
      <c r="F611" t="s">
        <v>28</v>
      </c>
      <c r="G611" t="s">
        <v>63</v>
      </c>
      <c r="H611" t="s">
        <v>64</v>
      </c>
      <c r="I611" t="s">
        <v>1092</v>
      </c>
      <c r="J611" t="s">
        <v>143</v>
      </c>
      <c r="K611" t="s">
        <v>33</v>
      </c>
      <c r="L611">
        <v>9</v>
      </c>
      <c r="M611" t="s">
        <v>92</v>
      </c>
      <c r="N611" t="s">
        <v>335</v>
      </c>
      <c r="O611" t="s">
        <v>336</v>
      </c>
      <c r="P611" t="s">
        <v>37</v>
      </c>
      <c r="Q611" t="s">
        <v>38</v>
      </c>
      <c r="R611">
        <v>55</v>
      </c>
      <c r="S611">
        <v>25</v>
      </c>
      <c r="T611">
        <v>1200</v>
      </c>
      <c r="U611" t="s">
        <v>39</v>
      </c>
      <c r="V611" t="s">
        <v>70</v>
      </c>
      <c r="W611">
        <v>4</v>
      </c>
      <c r="X611" t="s">
        <v>39</v>
      </c>
      <c r="Y611" t="s">
        <v>92</v>
      </c>
      <c r="Z611" t="str">
        <f>_xlfn.XLOOKUP(Appointment_Transactions[[#This Row],[Doctor_ID]],Doctor_Master[Doctor_ID],Doctor_Master[Doctor_Name],,0)</f>
        <v>Dr. Senthil M</v>
      </c>
    </row>
    <row r="612" spans="1:26" x14ac:dyDescent="0.3">
      <c r="A612" t="s">
        <v>1093</v>
      </c>
      <c r="B612" s="1">
        <v>45674</v>
      </c>
      <c r="C612" s="2">
        <v>0.52083333333333337</v>
      </c>
      <c r="D612" t="s">
        <v>109</v>
      </c>
      <c r="E612" t="s">
        <v>27</v>
      </c>
      <c r="F612" t="s">
        <v>28</v>
      </c>
      <c r="G612" t="s">
        <v>29</v>
      </c>
      <c r="H612" t="s">
        <v>30</v>
      </c>
      <c r="I612" t="s">
        <v>1094</v>
      </c>
      <c r="J612" t="s">
        <v>112</v>
      </c>
      <c r="K612" t="s">
        <v>48</v>
      </c>
      <c r="L612">
        <v>78</v>
      </c>
      <c r="M612" t="s">
        <v>77</v>
      </c>
      <c r="N612" t="s">
        <v>78</v>
      </c>
      <c r="O612" t="s">
        <v>79</v>
      </c>
      <c r="P612" t="s">
        <v>52</v>
      </c>
      <c r="Q612" t="s">
        <v>38</v>
      </c>
      <c r="R612">
        <v>25</v>
      </c>
      <c r="S612">
        <v>30</v>
      </c>
      <c r="T612">
        <v>1300</v>
      </c>
      <c r="U612" t="s">
        <v>39</v>
      </c>
      <c r="V612" t="s">
        <v>134</v>
      </c>
      <c r="W612">
        <v>4</v>
      </c>
      <c r="X612" t="s">
        <v>71</v>
      </c>
      <c r="Y612" t="s">
        <v>77</v>
      </c>
      <c r="Z612" t="str">
        <f>_xlfn.XLOOKUP(Appointment_Transactions[[#This Row],[Doctor_ID]],Doctor_Master[Doctor_ID],Doctor_Master[Doctor_Name],,0)</f>
        <v>Dr. Bharathi K</v>
      </c>
    </row>
    <row r="613" spans="1:26" x14ac:dyDescent="0.3">
      <c r="A613" t="s">
        <v>1095</v>
      </c>
      <c r="B613" s="1">
        <v>45791</v>
      </c>
      <c r="C613" s="2">
        <v>0.72916666666666663</v>
      </c>
      <c r="D613" t="s">
        <v>136</v>
      </c>
      <c r="E613" t="s">
        <v>42</v>
      </c>
      <c r="F613" t="s">
        <v>43</v>
      </c>
      <c r="G613" t="s">
        <v>103</v>
      </c>
      <c r="H613" t="s">
        <v>104</v>
      </c>
      <c r="I613" t="s">
        <v>655</v>
      </c>
      <c r="J613" t="s">
        <v>138</v>
      </c>
      <c r="K613" t="s">
        <v>48</v>
      </c>
      <c r="L613">
        <v>68</v>
      </c>
      <c r="M613" t="s">
        <v>49</v>
      </c>
      <c r="N613" t="s">
        <v>50</v>
      </c>
      <c r="O613" t="s">
        <v>51</v>
      </c>
      <c r="P613" t="s">
        <v>52</v>
      </c>
      <c r="Q613" t="s">
        <v>38</v>
      </c>
      <c r="R613">
        <v>38</v>
      </c>
      <c r="S613">
        <v>20</v>
      </c>
      <c r="T613">
        <v>1000</v>
      </c>
      <c r="U613" t="s">
        <v>71</v>
      </c>
      <c r="V613" t="s">
        <v>100</v>
      </c>
      <c r="X613" t="s">
        <v>39</v>
      </c>
      <c r="Y613" t="s">
        <v>49</v>
      </c>
      <c r="Z613" t="str">
        <f>_xlfn.XLOOKUP(Appointment_Transactions[[#This Row],[Doctor_ID]],Doctor_Master[Doctor_ID],Doctor_Master[Doctor_Name],,0)</f>
        <v>Dr. Priya Nair</v>
      </c>
    </row>
    <row r="614" spans="1:26" x14ac:dyDescent="0.3">
      <c r="A614" t="s">
        <v>1096</v>
      </c>
      <c r="B614" s="1">
        <v>45661</v>
      </c>
      <c r="C614" s="2">
        <v>0.41666666666666669</v>
      </c>
      <c r="D614" t="s">
        <v>109</v>
      </c>
      <c r="E614" t="s">
        <v>27</v>
      </c>
      <c r="F614" t="s">
        <v>110</v>
      </c>
      <c r="G614" t="s">
        <v>29</v>
      </c>
      <c r="H614" t="s">
        <v>30</v>
      </c>
      <c r="I614" t="s">
        <v>1097</v>
      </c>
      <c r="J614" t="s">
        <v>47</v>
      </c>
      <c r="K614" t="s">
        <v>33</v>
      </c>
      <c r="L614">
        <v>24</v>
      </c>
      <c r="M614" t="s">
        <v>77</v>
      </c>
      <c r="N614" t="s">
        <v>197</v>
      </c>
      <c r="O614" t="s">
        <v>198</v>
      </c>
      <c r="P614" t="s">
        <v>37</v>
      </c>
      <c r="Q614" t="s">
        <v>203</v>
      </c>
      <c r="R614">
        <v>21</v>
      </c>
      <c r="S614">
        <v>30</v>
      </c>
      <c r="T614">
        <v>1300</v>
      </c>
      <c r="U614" t="s">
        <v>71</v>
      </c>
      <c r="V614" t="s">
        <v>20</v>
      </c>
      <c r="X614" t="s">
        <v>39</v>
      </c>
      <c r="Y614" t="s">
        <v>77</v>
      </c>
      <c r="Z614" t="str">
        <f>_xlfn.XLOOKUP(Appointment_Transactions[[#This Row],[Doctor_ID]],Doctor_Master[Doctor_ID],Doctor_Master[Doctor_Name],,0)</f>
        <v>Dr. Dinesh P</v>
      </c>
    </row>
    <row r="615" spans="1:26" x14ac:dyDescent="0.3">
      <c r="A615" t="s">
        <v>1098</v>
      </c>
      <c r="B615" s="1">
        <v>45681</v>
      </c>
      <c r="C615" s="2">
        <v>0.61458333333333337</v>
      </c>
      <c r="D615" t="s">
        <v>109</v>
      </c>
      <c r="E615" t="s">
        <v>27</v>
      </c>
      <c r="F615" t="s">
        <v>28</v>
      </c>
      <c r="G615" t="s">
        <v>74</v>
      </c>
      <c r="H615" t="s">
        <v>75</v>
      </c>
      <c r="I615" t="s">
        <v>948</v>
      </c>
      <c r="J615" t="s">
        <v>126</v>
      </c>
      <c r="K615" t="s">
        <v>33</v>
      </c>
      <c r="L615">
        <v>69</v>
      </c>
      <c r="M615" t="s">
        <v>113</v>
      </c>
      <c r="N615" t="s">
        <v>157</v>
      </c>
      <c r="O615" t="s">
        <v>158</v>
      </c>
      <c r="P615" t="s">
        <v>37</v>
      </c>
      <c r="Q615" t="s">
        <v>38</v>
      </c>
      <c r="R615">
        <v>31</v>
      </c>
      <c r="S615">
        <v>15</v>
      </c>
      <c r="T615">
        <v>700</v>
      </c>
      <c r="U615" t="s">
        <v>39</v>
      </c>
      <c r="V615" t="s">
        <v>100</v>
      </c>
      <c r="W615">
        <v>3</v>
      </c>
      <c r="X615" t="s">
        <v>71</v>
      </c>
      <c r="Y615" t="s">
        <v>113</v>
      </c>
      <c r="Z615" t="str">
        <f>_xlfn.XLOOKUP(Appointment_Transactions[[#This Row],[Doctor_ID]],Doctor_Master[Doctor_ID],Doctor_Master[Doctor_Name],,0)</f>
        <v>Dr. Mahesh R</v>
      </c>
    </row>
    <row r="616" spans="1:26" x14ac:dyDescent="0.3">
      <c r="A616" t="s">
        <v>1099</v>
      </c>
      <c r="B616" s="1">
        <v>45821</v>
      </c>
      <c r="C616" s="2">
        <v>0.51041666666666663</v>
      </c>
      <c r="D616" t="s">
        <v>81</v>
      </c>
      <c r="E616" t="s">
        <v>42</v>
      </c>
      <c r="F616" t="s">
        <v>28</v>
      </c>
      <c r="G616" t="s">
        <v>83</v>
      </c>
      <c r="H616" t="s">
        <v>84</v>
      </c>
      <c r="I616" t="s">
        <v>427</v>
      </c>
      <c r="J616" t="s">
        <v>47</v>
      </c>
      <c r="K616" t="s">
        <v>33</v>
      </c>
      <c r="L616">
        <v>9</v>
      </c>
      <c r="M616" t="s">
        <v>113</v>
      </c>
      <c r="N616" t="s">
        <v>152</v>
      </c>
      <c r="O616" t="s">
        <v>153</v>
      </c>
      <c r="P616" t="s">
        <v>52</v>
      </c>
      <c r="Q616" t="s">
        <v>38</v>
      </c>
      <c r="R616">
        <v>25</v>
      </c>
      <c r="S616">
        <v>15</v>
      </c>
      <c r="T616">
        <v>700</v>
      </c>
      <c r="U616" t="s">
        <v>39</v>
      </c>
      <c r="V616" t="s">
        <v>100</v>
      </c>
      <c r="W616">
        <v>4</v>
      </c>
      <c r="X616" t="s">
        <v>71</v>
      </c>
      <c r="Y616" t="s">
        <v>113</v>
      </c>
      <c r="Z616" t="str">
        <f>_xlfn.XLOOKUP(Appointment_Transactions[[#This Row],[Doctor_ID]],Doctor_Master[Doctor_ID],Doctor_Master[Doctor_Name],,0)</f>
        <v>Dr. Harini V</v>
      </c>
    </row>
    <row r="617" spans="1:26" x14ac:dyDescent="0.3">
      <c r="A617" t="s">
        <v>1100</v>
      </c>
      <c r="B617" s="1">
        <v>45765</v>
      </c>
      <c r="C617" s="2">
        <v>0.40625</v>
      </c>
      <c r="D617" t="s">
        <v>41</v>
      </c>
      <c r="E617" t="s">
        <v>42</v>
      </c>
      <c r="F617" t="s">
        <v>28</v>
      </c>
      <c r="G617" t="s">
        <v>29</v>
      </c>
      <c r="H617" t="s">
        <v>30</v>
      </c>
      <c r="I617" t="s">
        <v>105</v>
      </c>
      <c r="J617" t="s">
        <v>58</v>
      </c>
      <c r="K617" t="s">
        <v>48</v>
      </c>
      <c r="L617">
        <v>80</v>
      </c>
      <c r="M617" t="s">
        <v>34</v>
      </c>
      <c r="N617" t="s">
        <v>148</v>
      </c>
      <c r="O617" t="s">
        <v>149</v>
      </c>
      <c r="P617" t="s">
        <v>37</v>
      </c>
      <c r="Q617" t="s">
        <v>38</v>
      </c>
      <c r="R617">
        <v>34</v>
      </c>
      <c r="S617">
        <v>15</v>
      </c>
      <c r="T617">
        <v>700</v>
      </c>
      <c r="U617" t="s">
        <v>71</v>
      </c>
      <c r="V617" t="s">
        <v>20</v>
      </c>
      <c r="W617">
        <v>5</v>
      </c>
      <c r="X617" t="s">
        <v>71</v>
      </c>
      <c r="Y617" t="s">
        <v>34</v>
      </c>
      <c r="Z617" t="str">
        <f>_xlfn.XLOOKUP(Appointment_Transactions[[#This Row],[Doctor_ID]],Doctor_Master[Doctor_ID],Doctor_Master[Doctor_Name],,0)</f>
        <v>Dr. Sanjay P</v>
      </c>
    </row>
    <row r="618" spans="1:26" x14ac:dyDescent="0.3">
      <c r="A618" t="s">
        <v>1101</v>
      </c>
      <c r="B618" s="1">
        <v>45793</v>
      </c>
      <c r="C618" s="2">
        <v>0.35416666666666669</v>
      </c>
      <c r="D618" t="s">
        <v>136</v>
      </c>
      <c r="E618" t="s">
        <v>42</v>
      </c>
      <c r="F618" t="s">
        <v>28</v>
      </c>
      <c r="G618" t="s">
        <v>63</v>
      </c>
      <c r="H618" t="s">
        <v>64</v>
      </c>
      <c r="I618" t="s">
        <v>85</v>
      </c>
      <c r="J618" t="s">
        <v>47</v>
      </c>
      <c r="K618" t="s">
        <v>33</v>
      </c>
      <c r="L618">
        <v>44</v>
      </c>
      <c r="M618" t="s">
        <v>131</v>
      </c>
      <c r="N618" t="s">
        <v>283</v>
      </c>
      <c r="O618" t="s">
        <v>284</v>
      </c>
      <c r="P618" t="s">
        <v>52</v>
      </c>
      <c r="Q618" t="s">
        <v>89</v>
      </c>
      <c r="R618">
        <v>12</v>
      </c>
      <c r="S618">
        <v>15</v>
      </c>
      <c r="T618">
        <v>600</v>
      </c>
      <c r="U618" t="s">
        <v>39</v>
      </c>
      <c r="V618" t="s">
        <v>70</v>
      </c>
      <c r="X618" t="s">
        <v>71</v>
      </c>
      <c r="Y618" t="s">
        <v>131</v>
      </c>
      <c r="Z618" t="str">
        <f>_xlfn.XLOOKUP(Appointment_Transactions[[#This Row],[Doctor_ID]],Doctor_Master[Doctor_ID],Doctor_Master[Doctor_Name],,0)</f>
        <v>Dr. Saranya S</v>
      </c>
    </row>
    <row r="619" spans="1:26" x14ac:dyDescent="0.3">
      <c r="A619" t="s">
        <v>1102</v>
      </c>
      <c r="B619" s="1">
        <v>45786</v>
      </c>
      <c r="C619" s="2">
        <v>0.79166666666666663</v>
      </c>
      <c r="D619" t="s">
        <v>136</v>
      </c>
      <c r="E619" t="s">
        <v>42</v>
      </c>
      <c r="F619" t="s">
        <v>28</v>
      </c>
      <c r="G619" t="s">
        <v>83</v>
      </c>
      <c r="H619" t="s">
        <v>84</v>
      </c>
      <c r="I619" t="s">
        <v>1026</v>
      </c>
      <c r="J619" t="s">
        <v>97</v>
      </c>
      <c r="K619" t="s">
        <v>48</v>
      </c>
      <c r="L619">
        <v>10</v>
      </c>
      <c r="M619" t="s">
        <v>92</v>
      </c>
      <c r="N619" t="s">
        <v>256</v>
      </c>
      <c r="O619" t="s">
        <v>257</v>
      </c>
      <c r="P619" t="s">
        <v>52</v>
      </c>
      <c r="Q619" t="s">
        <v>38</v>
      </c>
      <c r="R619">
        <v>53</v>
      </c>
      <c r="S619">
        <v>25</v>
      </c>
      <c r="T619">
        <v>1200</v>
      </c>
      <c r="U619" t="s">
        <v>39</v>
      </c>
      <c r="V619" t="s">
        <v>134</v>
      </c>
      <c r="W619">
        <v>4</v>
      </c>
      <c r="X619" t="s">
        <v>39</v>
      </c>
      <c r="Y619" t="s">
        <v>92</v>
      </c>
      <c r="Z619" t="str">
        <f>_xlfn.XLOOKUP(Appointment_Transactions[[#This Row],[Doctor_ID]],Doctor_Master[Doctor_ID],Doctor_Master[Doctor_Name],,0)</f>
        <v>Dr. Ramesh G</v>
      </c>
    </row>
    <row r="620" spans="1:26" x14ac:dyDescent="0.3">
      <c r="A620" t="s">
        <v>1103</v>
      </c>
      <c r="B620" s="1">
        <v>45832</v>
      </c>
      <c r="C620" s="2">
        <v>0.5625</v>
      </c>
      <c r="D620" t="s">
        <v>81</v>
      </c>
      <c r="E620" t="s">
        <v>42</v>
      </c>
      <c r="F620" t="s">
        <v>82</v>
      </c>
      <c r="G620" t="s">
        <v>63</v>
      </c>
      <c r="H620" t="s">
        <v>64</v>
      </c>
      <c r="I620" t="s">
        <v>737</v>
      </c>
      <c r="J620" t="s">
        <v>47</v>
      </c>
      <c r="K620" t="s">
        <v>48</v>
      </c>
      <c r="L620">
        <v>1</v>
      </c>
      <c r="M620" t="s">
        <v>77</v>
      </c>
      <c r="N620" t="s">
        <v>78</v>
      </c>
      <c r="O620" t="s">
        <v>79</v>
      </c>
      <c r="P620" t="s">
        <v>37</v>
      </c>
      <c r="Q620" t="s">
        <v>38</v>
      </c>
      <c r="R620">
        <v>41</v>
      </c>
      <c r="S620">
        <v>30</v>
      </c>
      <c r="T620">
        <v>1300</v>
      </c>
      <c r="U620" t="s">
        <v>71</v>
      </c>
      <c r="V620" t="s">
        <v>70</v>
      </c>
      <c r="W620">
        <v>4</v>
      </c>
      <c r="X620" t="s">
        <v>71</v>
      </c>
      <c r="Y620" t="s">
        <v>77</v>
      </c>
      <c r="Z620" t="str">
        <f>_xlfn.XLOOKUP(Appointment_Transactions[[#This Row],[Doctor_ID]],Doctor_Master[Doctor_ID],Doctor_Master[Doctor_Name],,0)</f>
        <v>Dr. Bharathi K</v>
      </c>
    </row>
    <row r="621" spans="1:26" x14ac:dyDescent="0.3">
      <c r="A621" t="s">
        <v>1104</v>
      </c>
      <c r="B621" s="1">
        <v>45745</v>
      </c>
      <c r="C621" s="2">
        <v>0.61458333333333337</v>
      </c>
      <c r="D621" t="s">
        <v>73</v>
      </c>
      <c r="E621" t="s">
        <v>27</v>
      </c>
      <c r="F621" t="s">
        <v>110</v>
      </c>
      <c r="G621" t="s">
        <v>117</v>
      </c>
      <c r="H621" t="s">
        <v>118</v>
      </c>
      <c r="I621" t="s">
        <v>287</v>
      </c>
      <c r="J621" t="s">
        <v>143</v>
      </c>
      <c r="K621" t="s">
        <v>33</v>
      </c>
      <c r="L621">
        <v>77</v>
      </c>
      <c r="M621" t="s">
        <v>77</v>
      </c>
      <c r="N621" t="s">
        <v>127</v>
      </c>
      <c r="O621" t="s">
        <v>128</v>
      </c>
      <c r="P621" t="s">
        <v>37</v>
      </c>
      <c r="Q621" t="s">
        <v>89</v>
      </c>
      <c r="R621">
        <v>35</v>
      </c>
      <c r="S621">
        <v>30</v>
      </c>
      <c r="T621">
        <v>1300</v>
      </c>
      <c r="U621" t="s">
        <v>39</v>
      </c>
      <c r="V621" t="s">
        <v>70</v>
      </c>
      <c r="X621" t="s">
        <v>71</v>
      </c>
      <c r="Y621" t="s">
        <v>77</v>
      </c>
      <c r="Z621" t="str">
        <f>_xlfn.XLOOKUP(Appointment_Transactions[[#This Row],[Doctor_ID]],Doctor_Master[Doctor_ID],Doctor_Master[Doctor_Name],,0)</f>
        <v>Dr. Vinoth K</v>
      </c>
    </row>
    <row r="622" spans="1:26" x14ac:dyDescent="0.3">
      <c r="A622" t="s">
        <v>1105</v>
      </c>
      <c r="B622" s="1">
        <v>45763</v>
      </c>
      <c r="C622" s="2">
        <v>0.64583333333333337</v>
      </c>
      <c r="D622" t="s">
        <v>41</v>
      </c>
      <c r="E622" t="s">
        <v>42</v>
      </c>
      <c r="F622" t="s">
        <v>43</v>
      </c>
      <c r="G622" t="s">
        <v>117</v>
      </c>
      <c r="H622" t="s">
        <v>118</v>
      </c>
      <c r="I622" t="s">
        <v>868</v>
      </c>
      <c r="J622" t="s">
        <v>112</v>
      </c>
      <c r="K622" t="s">
        <v>48</v>
      </c>
      <c r="L622">
        <v>35</v>
      </c>
      <c r="M622" t="s">
        <v>183</v>
      </c>
      <c r="N622" t="s">
        <v>184</v>
      </c>
      <c r="O622" t="s">
        <v>185</v>
      </c>
      <c r="P622" t="s">
        <v>52</v>
      </c>
      <c r="Q622" t="s">
        <v>38</v>
      </c>
      <c r="R622">
        <v>35</v>
      </c>
      <c r="S622">
        <v>15</v>
      </c>
      <c r="T622">
        <v>650</v>
      </c>
      <c r="U622" t="s">
        <v>71</v>
      </c>
      <c r="V622" t="s">
        <v>20</v>
      </c>
      <c r="X622" t="s">
        <v>71</v>
      </c>
      <c r="Y622" t="s">
        <v>183</v>
      </c>
      <c r="Z622" t="str">
        <f>_xlfn.XLOOKUP(Appointment_Transactions[[#This Row],[Doctor_ID]],Doctor_Master[Doctor_ID],Doctor_Master[Doctor_Name],,0)</f>
        <v>Dr. Lakshmi K</v>
      </c>
    </row>
    <row r="623" spans="1:26" x14ac:dyDescent="0.3">
      <c r="A623" t="s">
        <v>1106</v>
      </c>
      <c r="B623" s="1">
        <v>45820</v>
      </c>
      <c r="C623" s="2">
        <v>0.86458333333333337</v>
      </c>
      <c r="D623" t="s">
        <v>81</v>
      </c>
      <c r="E623" t="s">
        <v>42</v>
      </c>
      <c r="F623" t="s">
        <v>102</v>
      </c>
      <c r="G623" t="s">
        <v>63</v>
      </c>
      <c r="H623" t="s">
        <v>64</v>
      </c>
      <c r="I623" t="s">
        <v>414</v>
      </c>
      <c r="J623" t="s">
        <v>97</v>
      </c>
      <c r="K623" t="s">
        <v>33</v>
      </c>
      <c r="L623">
        <v>74</v>
      </c>
      <c r="M623" t="s">
        <v>92</v>
      </c>
      <c r="N623" t="s">
        <v>215</v>
      </c>
      <c r="O623" t="s">
        <v>216</v>
      </c>
      <c r="P623" t="s">
        <v>52</v>
      </c>
      <c r="Q623" t="s">
        <v>38</v>
      </c>
      <c r="R623">
        <v>52</v>
      </c>
      <c r="S623">
        <v>25</v>
      </c>
      <c r="T623">
        <v>1200</v>
      </c>
      <c r="U623" t="s">
        <v>71</v>
      </c>
      <c r="V623" t="s">
        <v>100</v>
      </c>
      <c r="W623">
        <v>4</v>
      </c>
      <c r="X623" t="s">
        <v>39</v>
      </c>
      <c r="Y623" t="s">
        <v>92</v>
      </c>
      <c r="Z623" t="str">
        <f>_xlfn.XLOOKUP(Appointment_Transactions[[#This Row],[Doctor_ID]],Doctor_Master[Doctor_ID],Doctor_Master[Doctor_Name],,0)</f>
        <v>Dr. Vignesh M</v>
      </c>
    </row>
    <row r="624" spans="1:26" x14ac:dyDescent="0.3">
      <c r="A624" t="s">
        <v>1107</v>
      </c>
      <c r="B624" s="1">
        <v>45695</v>
      </c>
      <c r="C624" s="2">
        <v>0.61458333333333337</v>
      </c>
      <c r="D624" t="s">
        <v>26</v>
      </c>
      <c r="E624" t="s">
        <v>27</v>
      </c>
      <c r="F624" t="s">
        <v>28</v>
      </c>
      <c r="G624" t="s">
        <v>55</v>
      </c>
      <c r="H624" t="s">
        <v>56</v>
      </c>
      <c r="I624" t="s">
        <v>1108</v>
      </c>
      <c r="J624" t="s">
        <v>86</v>
      </c>
      <c r="K624" t="s">
        <v>48</v>
      </c>
      <c r="L624">
        <v>60</v>
      </c>
      <c r="M624" t="s">
        <v>183</v>
      </c>
      <c r="N624" t="s">
        <v>240</v>
      </c>
      <c r="O624" t="s">
        <v>241</v>
      </c>
      <c r="P624" t="s">
        <v>37</v>
      </c>
      <c r="Q624" t="s">
        <v>38</v>
      </c>
      <c r="R624">
        <v>21</v>
      </c>
      <c r="S624">
        <v>15</v>
      </c>
      <c r="T624">
        <v>650</v>
      </c>
      <c r="U624" t="s">
        <v>39</v>
      </c>
      <c r="V624" t="s">
        <v>100</v>
      </c>
      <c r="W624">
        <v>3</v>
      </c>
      <c r="X624" t="s">
        <v>71</v>
      </c>
      <c r="Y624" t="s">
        <v>183</v>
      </c>
      <c r="Z624" t="str">
        <f>_xlfn.XLOOKUP(Appointment_Transactions[[#This Row],[Doctor_ID]],Doctor_Master[Doctor_ID],Doctor_Master[Doctor_Name],,0)</f>
        <v>Dr. Naveen C</v>
      </c>
    </row>
    <row r="625" spans="1:26" x14ac:dyDescent="0.3">
      <c r="A625" t="s">
        <v>1109</v>
      </c>
      <c r="B625" s="1">
        <v>45739</v>
      </c>
      <c r="C625" s="2">
        <v>0.64583333333333337</v>
      </c>
      <c r="D625" t="s">
        <v>73</v>
      </c>
      <c r="E625" t="s">
        <v>27</v>
      </c>
      <c r="F625" t="s">
        <v>54</v>
      </c>
      <c r="G625" t="s">
        <v>63</v>
      </c>
      <c r="H625" t="s">
        <v>64</v>
      </c>
      <c r="I625" t="s">
        <v>614</v>
      </c>
      <c r="J625" t="s">
        <v>138</v>
      </c>
      <c r="K625" t="s">
        <v>33</v>
      </c>
      <c r="L625">
        <v>63</v>
      </c>
      <c r="M625" t="s">
        <v>59</v>
      </c>
      <c r="N625" t="s">
        <v>60</v>
      </c>
      <c r="O625" t="s">
        <v>61</v>
      </c>
      <c r="P625" t="s">
        <v>52</v>
      </c>
      <c r="Q625" t="s">
        <v>203</v>
      </c>
      <c r="R625">
        <v>25</v>
      </c>
      <c r="S625">
        <v>15</v>
      </c>
      <c r="T625">
        <v>500</v>
      </c>
      <c r="U625" t="s">
        <v>71</v>
      </c>
      <c r="V625" t="s">
        <v>100</v>
      </c>
      <c r="X625" t="s">
        <v>39</v>
      </c>
      <c r="Y625" t="s">
        <v>59</v>
      </c>
      <c r="Z625" t="str">
        <f>_xlfn.XLOOKUP(Appointment_Transactions[[#This Row],[Doctor_ID]],Doctor_Master[Doctor_ID],Doctor_Master[Doctor_Name],,0)</f>
        <v>Dr. Gokul R</v>
      </c>
    </row>
    <row r="626" spans="1:26" x14ac:dyDescent="0.3">
      <c r="A626" t="s">
        <v>1110</v>
      </c>
      <c r="B626" s="1">
        <v>45804</v>
      </c>
      <c r="C626" s="2">
        <v>0.625</v>
      </c>
      <c r="D626" t="s">
        <v>136</v>
      </c>
      <c r="E626" t="s">
        <v>42</v>
      </c>
      <c r="F626" t="s">
        <v>82</v>
      </c>
      <c r="G626" t="s">
        <v>63</v>
      </c>
      <c r="H626" t="s">
        <v>64</v>
      </c>
      <c r="I626" t="s">
        <v>1111</v>
      </c>
      <c r="J626" t="s">
        <v>112</v>
      </c>
      <c r="K626" t="s">
        <v>48</v>
      </c>
      <c r="L626">
        <v>19</v>
      </c>
      <c r="M626" t="s">
        <v>77</v>
      </c>
      <c r="N626" t="s">
        <v>466</v>
      </c>
      <c r="O626" t="s">
        <v>467</v>
      </c>
      <c r="P626" t="s">
        <v>37</v>
      </c>
      <c r="Q626" t="s">
        <v>38</v>
      </c>
      <c r="R626">
        <v>8</v>
      </c>
      <c r="S626">
        <v>30</v>
      </c>
      <c r="T626">
        <v>1300</v>
      </c>
      <c r="U626" t="s">
        <v>39</v>
      </c>
      <c r="V626" t="s">
        <v>100</v>
      </c>
      <c r="W626">
        <v>4</v>
      </c>
      <c r="X626" t="s">
        <v>71</v>
      </c>
      <c r="Y626" t="s">
        <v>77</v>
      </c>
      <c r="Z626" t="str">
        <f>_xlfn.XLOOKUP(Appointment_Transactions[[#This Row],[Doctor_ID]],Doctor_Master[Doctor_ID],Doctor_Master[Doctor_Name],,0)</f>
        <v>Dr. Hari Prasad</v>
      </c>
    </row>
    <row r="627" spans="1:26" x14ac:dyDescent="0.3">
      <c r="A627" t="s">
        <v>1112</v>
      </c>
      <c r="B627" s="1">
        <v>45806</v>
      </c>
      <c r="C627" s="2">
        <v>0.48958333333333331</v>
      </c>
      <c r="D627" t="s">
        <v>136</v>
      </c>
      <c r="E627" t="s">
        <v>42</v>
      </c>
      <c r="F627" t="s">
        <v>102</v>
      </c>
      <c r="G627" t="s">
        <v>29</v>
      </c>
      <c r="H627" t="s">
        <v>30</v>
      </c>
      <c r="I627" t="s">
        <v>720</v>
      </c>
      <c r="J627" t="s">
        <v>112</v>
      </c>
      <c r="K627" t="s">
        <v>33</v>
      </c>
      <c r="L627">
        <v>64</v>
      </c>
      <c r="M627" t="s">
        <v>131</v>
      </c>
      <c r="N627" t="s">
        <v>283</v>
      </c>
      <c r="O627" t="s">
        <v>284</v>
      </c>
      <c r="P627" t="s">
        <v>37</v>
      </c>
      <c r="Q627" t="s">
        <v>38</v>
      </c>
      <c r="R627">
        <v>15</v>
      </c>
      <c r="S627">
        <v>15</v>
      </c>
      <c r="T627">
        <v>600</v>
      </c>
      <c r="U627" t="s">
        <v>71</v>
      </c>
      <c r="V627" t="s">
        <v>20</v>
      </c>
      <c r="W627">
        <v>4</v>
      </c>
      <c r="X627" t="s">
        <v>71</v>
      </c>
      <c r="Y627" t="s">
        <v>131</v>
      </c>
      <c r="Z627" t="str">
        <f>_xlfn.XLOOKUP(Appointment_Transactions[[#This Row],[Doctor_ID]],Doctor_Master[Doctor_ID],Doctor_Master[Doctor_Name],,0)</f>
        <v>Dr. Saranya S</v>
      </c>
    </row>
    <row r="628" spans="1:26" x14ac:dyDescent="0.3">
      <c r="A628" t="s">
        <v>1113</v>
      </c>
      <c r="B628" s="1">
        <v>45671</v>
      </c>
      <c r="C628" s="2">
        <v>0.69791666666666663</v>
      </c>
      <c r="D628" t="s">
        <v>109</v>
      </c>
      <c r="E628" t="s">
        <v>27</v>
      </c>
      <c r="F628" t="s">
        <v>82</v>
      </c>
      <c r="G628" t="s">
        <v>74</v>
      </c>
      <c r="H628" t="s">
        <v>75</v>
      </c>
      <c r="I628" t="s">
        <v>895</v>
      </c>
      <c r="J628" t="s">
        <v>143</v>
      </c>
      <c r="K628" t="s">
        <v>33</v>
      </c>
      <c r="L628">
        <v>36</v>
      </c>
      <c r="M628" t="s">
        <v>183</v>
      </c>
      <c r="N628" t="s">
        <v>330</v>
      </c>
      <c r="O628" t="s">
        <v>331</v>
      </c>
      <c r="P628" t="s">
        <v>123</v>
      </c>
      <c r="Q628" t="s">
        <v>38</v>
      </c>
      <c r="R628">
        <v>11</v>
      </c>
      <c r="S628">
        <v>15</v>
      </c>
      <c r="T628">
        <v>650</v>
      </c>
      <c r="U628" t="s">
        <v>39</v>
      </c>
      <c r="V628" t="s">
        <v>134</v>
      </c>
      <c r="W628">
        <v>3</v>
      </c>
      <c r="X628" t="s">
        <v>71</v>
      </c>
      <c r="Y628" t="s">
        <v>183</v>
      </c>
      <c r="Z628" t="str">
        <f>_xlfn.XLOOKUP(Appointment_Transactions[[#This Row],[Doctor_ID]],Doctor_Master[Doctor_ID],Doctor_Master[Doctor_Name],,0)</f>
        <v>Dr. Ajith K</v>
      </c>
    </row>
    <row r="629" spans="1:26" x14ac:dyDescent="0.3">
      <c r="A629" t="s">
        <v>1114</v>
      </c>
      <c r="B629" s="1">
        <v>45758</v>
      </c>
      <c r="C629" s="2">
        <v>0.60416666666666663</v>
      </c>
      <c r="D629" t="s">
        <v>41</v>
      </c>
      <c r="E629" t="s">
        <v>42</v>
      </c>
      <c r="F629" t="s">
        <v>28</v>
      </c>
      <c r="G629" t="s">
        <v>117</v>
      </c>
      <c r="H629" t="s">
        <v>118</v>
      </c>
      <c r="I629" t="s">
        <v>690</v>
      </c>
      <c r="J629" t="s">
        <v>58</v>
      </c>
      <c r="K629" t="s">
        <v>33</v>
      </c>
      <c r="L629">
        <v>18</v>
      </c>
      <c r="M629" t="s">
        <v>59</v>
      </c>
      <c r="N629" t="s">
        <v>308</v>
      </c>
      <c r="O629" t="s">
        <v>309</v>
      </c>
      <c r="P629" t="s">
        <v>123</v>
      </c>
      <c r="Q629" t="s">
        <v>38</v>
      </c>
      <c r="R629">
        <v>27</v>
      </c>
      <c r="S629">
        <v>15</v>
      </c>
      <c r="T629">
        <v>500</v>
      </c>
      <c r="U629" t="s">
        <v>39</v>
      </c>
      <c r="V629" t="s">
        <v>70</v>
      </c>
      <c r="W629">
        <v>4</v>
      </c>
      <c r="X629" t="s">
        <v>71</v>
      </c>
      <c r="Y629" t="s">
        <v>59</v>
      </c>
      <c r="Z629" t="str">
        <f>_xlfn.XLOOKUP(Appointment_Transactions[[#This Row],[Doctor_ID]],Doctor_Master[Doctor_ID],Doctor_Master[Doctor_Name],,0)</f>
        <v>Dr. Karthik Raj</v>
      </c>
    </row>
    <row r="630" spans="1:26" x14ac:dyDescent="0.3">
      <c r="A630" t="s">
        <v>1115</v>
      </c>
      <c r="B630" s="1">
        <v>45784</v>
      </c>
      <c r="C630" s="2">
        <v>0.70833333333333337</v>
      </c>
      <c r="D630" t="s">
        <v>136</v>
      </c>
      <c r="E630" t="s">
        <v>42</v>
      </c>
      <c r="F630" t="s">
        <v>43</v>
      </c>
      <c r="G630" t="s">
        <v>63</v>
      </c>
      <c r="H630" t="s">
        <v>64</v>
      </c>
      <c r="I630" t="s">
        <v>1008</v>
      </c>
      <c r="J630" t="s">
        <v>86</v>
      </c>
      <c r="K630" t="s">
        <v>48</v>
      </c>
      <c r="L630">
        <v>14</v>
      </c>
      <c r="M630" t="s">
        <v>67</v>
      </c>
      <c r="N630" t="s">
        <v>163</v>
      </c>
      <c r="O630" t="s">
        <v>164</v>
      </c>
      <c r="P630" t="s">
        <v>37</v>
      </c>
      <c r="Q630" t="s">
        <v>38</v>
      </c>
      <c r="R630">
        <v>30</v>
      </c>
      <c r="S630">
        <v>15</v>
      </c>
      <c r="T630">
        <v>800</v>
      </c>
      <c r="U630" t="s">
        <v>71</v>
      </c>
      <c r="V630" t="s">
        <v>134</v>
      </c>
      <c r="X630" t="s">
        <v>71</v>
      </c>
      <c r="Y630" t="s">
        <v>67</v>
      </c>
      <c r="Z630" t="str">
        <f>_xlfn.XLOOKUP(Appointment_Transactions[[#This Row],[Doctor_ID]],Doctor_Master[Doctor_ID],Doctor_Master[Doctor_Name],,0)</f>
        <v>Dr. Ashwin D</v>
      </c>
    </row>
    <row r="631" spans="1:26" x14ac:dyDescent="0.3">
      <c r="A631" t="s">
        <v>1116</v>
      </c>
      <c r="B631" s="1">
        <v>45761</v>
      </c>
      <c r="C631" s="2">
        <v>0.60416666666666663</v>
      </c>
      <c r="D631" t="s">
        <v>41</v>
      </c>
      <c r="E631" t="s">
        <v>42</v>
      </c>
      <c r="F631" t="s">
        <v>155</v>
      </c>
      <c r="G631" t="s">
        <v>29</v>
      </c>
      <c r="H631" t="s">
        <v>30</v>
      </c>
      <c r="I631" t="s">
        <v>459</v>
      </c>
      <c r="J631" t="s">
        <v>32</v>
      </c>
      <c r="K631" t="s">
        <v>48</v>
      </c>
      <c r="L631">
        <v>7</v>
      </c>
      <c r="M631" t="s">
        <v>120</v>
      </c>
      <c r="N631" t="s">
        <v>179</v>
      </c>
      <c r="O631" t="s">
        <v>180</v>
      </c>
      <c r="P631" t="s">
        <v>37</v>
      </c>
      <c r="Q631" t="s">
        <v>203</v>
      </c>
      <c r="R631">
        <v>33</v>
      </c>
      <c r="S631">
        <v>15</v>
      </c>
      <c r="T631">
        <v>900</v>
      </c>
      <c r="U631" t="s">
        <v>39</v>
      </c>
      <c r="V631" t="s">
        <v>134</v>
      </c>
      <c r="X631" t="s">
        <v>39</v>
      </c>
      <c r="Y631" t="s">
        <v>120</v>
      </c>
      <c r="Z631" t="str">
        <f>_xlfn.XLOOKUP(Appointment_Transactions[[#This Row],[Doctor_ID]],Doctor_Master[Doctor_ID],Doctor_Master[Doctor_Name],,0)</f>
        <v>Dr. Swetha M</v>
      </c>
    </row>
    <row r="632" spans="1:26" x14ac:dyDescent="0.3">
      <c r="A632" t="s">
        <v>1117</v>
      </c>
      <c r="B632" s="1">
        <v>45737</v>
      </c>
      <c r="C632" s="2">
        <v>0.70833333333333337</v>
      </c>
      <c r="D632" t="s">
        <v>73</v>
      </c>
      <c r="E632" t="s">
        <v>27</v>
      </c>
      <c r="F632" t="s">
        <v>28</v>
      </c>
      <c r="G632" t="s">
        <v>44</v>
      </c>
      <c r="H632" t="s">
        <v>45</v>
      </c>
      <c r="I632" t="s">
        <v>737</v>
      </c>
      <c r="J632" t="s">
        <v>66</v>
      </c>
      <c r="K632" t="s">
        <v>48</v>
      </c>
      <c r="L632">
        <v>4</v>
      </c>
      <c r="M632" t="s">
        <v>131</v>
      </c>
      <c r="N632" t="s">
        <v>132</v>
      </c>
      <c r="O632" t="s">
        <v>133</v>
      </c>
      <c r="P632" t="s">
        <v>123</v>
      </c>
      <c r="Q632" t="s">
        <v>38</v>
      </c>
      <c r="R632">
        <v>22</v>
      </c>
      <c r="S632">
        <v>15</v>
      </c>
      <c r="T632">
        <v>600</v>
      </c>
      <c r="U632" t="s">
        <v>71</v>
      </c>
      <c r="V632" t="s">
        <v>134</v>
      </c>
      <c r="W632">
        <v>4</v>
      </c>
      <c r="X632" t="s">
        <v>71</v>
      </c>
      <c r="Y632" t="s">
        <v>131</v>
      </c>
      <c r="Z632" t="str">
        <f>_xlfn.XLOOKUP(Appointment_Transactions[[#This Row],[Doctor_ID]],Doctor_Master[Doctor_ID],Doctor_Master[Doctor_Name],,0)</f>
        <v>Dr. Abinaya K</v>
      </c>
    </row>
    <row r="633" spans="1:26" x14ac:dyDescent="0.3">
      <c r="A633" t="s">
        <v>1118</v>
      </c>
      <c r="B633" s="1">
        <v>45779</v>
      </c>
      <c r="C633" s="2">
        <v>0.35416666666666669</v>
      </c>
      <c r="D633" t="s">
        <v>136</v>
      </c>
      <c r="E633" t="s">
        <v>42</v>
      </c>
      <c r="F633" t="s">
        <v>28</v>
      </c>
      <c r="G633" t="s">
        <v>63</v>
      </c>
      <c r="H633" t="s">
        <v>64</v>
      </c>
      <c r="I633" t="s">
        <v>1119</v>
      </c>
      <c r="J633" t="s">
        <v>86</v>
      </c>
      <c r="K633" t="s">
        <v>48</v>
      </c>
      <c r="L633">
        <v>39</v>
      </c>
      <c r="M633" t="s">
        <v>92</v>
      </c>
      <c r="N633" t="s">
        <v>93</v>
      </c>
      <c r="O633" t="s">
        <v>94</v>
      </c>
      <c r="P633" t="s">
        <v>123</v>
      </c>
      <c r="Q633" t="s">
        <v>38</v>
      </c>
      <c r="R633">
        <v>80</v>
      </c>
      <c r="S633">
        <v>25</v>
      </c>
      <c r="T633">
        <v>1200</v>
      </c>
      <c r="U633" t="s">
        <v>71</v>
      </c>
      <c r="V633" t="s">
        <v>134</v>
      </c>
      <c r="W633">
        <v>4</v>
      </c>
      <c r="X633" t="s">
        <v>71</v>
      </c>
      <c r="Y633" t="s">
        <v>92</v>
      </c>
      <c r="Z633" t="str">
        <f>_xlfn.XLOOKUP(Appointment_Transactions[[#This Row],[Doctor_ID]],Doctor_Master[Doctor_ID],Doctor_Master[Doctor_Name],,0)</f>
        <v>Dr. Arun Kumar</v>
      </c>
    </row>
    <row r="634" spans="1:26" x14ac:dyDescent="0.3">
      <c r="A634" t="s">
        <v>1120</v>
      </c>
      <c r="B634" s="1">
        <v>45682</v>
      </c>
      <c r="C634" s="2">
        <v>0.53125</v>
      </c>
      <c r="D634" t="s">
        <v>109</v>
      </c>
      <c r="E634" t="s">
        <v>27</v>
      </c>
      <c r="F634" t="s">
        <v>110</v>
      </c>
      <c r="G634" t="s">
        <v>55</v>
      </c>
      <c r="H634" t="s">
        <v>56</v>
      </c>
      <c r="I634" t="s">
        <v>291</v>
      </c>
      <c r="J634" t="s">
        <v>143</v>
      </c>
      <c r="K634" t="s">
        <v>33</v>
      </c>
      <c r="L634">
        <v>46</v>
      </c>
      <c r="M634" t="s">
        <v>49</v>
      </c>
      <c r="N634" t="s">
        <v>106</v>
      </c>
      <c r="O634" t="s">
        <v>107</v>
      </c>
      <c r="P634" t="s">
        <v>37</v>
      </c>
      <c r="Q634" t="s">
        <v>203</v>
      </c>
      <c r="R634">
        <v>23</v>
      </c>
      <c r="S634">
        <v>20</v>
      </c>
      <c r="T634">
        <v>1000</v>
      </c>
      <c r="U634" t="s">
        <v>39</v>
      </c>
      <c r="V634" t="s">
        <v>134</v>
      </c>
      <c r="X634" t="s">
        <v>39</v>
      </c>
      <c r="Y634" t="s">
        <v>49</v>
      </c>
      <c r="Z634" t="str">
        <f>_xlfn.XLOOKUP(Appointment_Transactions[[#This Row],[Doctor_ID]],Doctor_Master[Doctor_ID],Doctor_Master[Doctor_Name],,0)</f>
        <v>Dr. Kavitha M</v>
      </c>
    </row>
    <row r="635" spans="1:26" x14ac:dyDescent="0.3">
      <c r="A635" t="s">
        <v>1121</v>
      </c>
      <c r="B635" s="1">
        <v>45671</v>
      </c>
      <c r="C635" s="2">
        <v>0.72916666666666663</v>
      </c>
      <c r="D635" t="s">
        <v>109</v>
      </c>
      <c r="E635" t="s">
        <v>27</v>
      </c>
      <c r="F635" t="s">
        <v>82</v>
      </c>
      <c r="G635" t="s">
        <v>117</v>
      </c>
      <c r="H635" t="s">
        <v>118</v>
      </c>
      <c r="I635" t="s">
        <v>1122</v>
      </c>
      <c r="J635" t="s">
        <v>86</v>
      </c>
      <c r="K635" t="s">
        <v>48</v>
      </c>
      <c r="L635">
        <v>73</v>
      </c>
      <c r="M635" t="s">
        <v>92</v>
      </c>
      <c r="N635" t="s">
        <v>93</v>
      </c>
      <c r="O635" t="s">
        <v>94</v>
      </c>
      <c r="P635" t="s">
        <v>52</v>
      </c>
      <c r="Q635" t="s">
        <v>38</v>
      </c>
      <c r="R635">
        <v>61</v>
      </c>
      <c r="S635">
        <v>25</v>
      </c>
      <c r="T635">
        <v>1200</v>
      </c>
      <c r="U635" t="s">
        <v>39</v>
      </c>
      <c r="V635" t="s">
        <v>134</v>
      </c>
      <c r="W635">
        <v>5</v>
      </c>
      <c r="X635" t="s">
        <v>39</v>
      </c>
      <c r="Y635" t="s">
        <v>92</v>
      </c>
      <c r="Z635" t="str">
        <f>_xlfn.XLOOKUP(Appointment_Transactions[[#This Row],[Doctor_ID]],Doctor_Master[Doctor_ID],Doctor_Master[Doctor_Name],,0)</f>
        <v>Dr. Arun Kumar</v>
      </c>
    </row>
    <row r="636" spans="1:26" x14ac:dyDescent="0.3">
      <c r="A636" t="s">
        <v>1123</v>
      </c>
      <c r="B636" s="1">
        <v>45749</v>
      </c>
      <c r="C636" s="2">
        <v>0.71875</v>
      </c>
      <c r="D636" t="s">
        <v>41</v>
      </c>
      <c r="E636" t="s">
        <v>42</v>
      </c>
      <c r="F636" t="s">
        <v>43</v>
      </c>
      <c r="G636" t="s">
        <v>103</v>
      </c>
      <c r="H636" t="s">
        <v>104</v>
      </c>
      <c r="I636" t="s">
        <v>304</v>
      </c>
      <c r="J636" t="s">
        <v>86</v>
      </c>
      <c r="K636" t="s">
        <v>48</v>
      </c>
      <c r="L636">
        <v>1</v>
      </c>
      <c r="M636" t="s">
        <v>77</v>
      </c>
      <c r="N636" t="s">
        <v>197</v>
      </c>
      <c r="O636" t="s">
        <v>198</v>
      </c>
      <c r="P636" t="s">
        <v>52</v>
      </c>
      <c r="Q636" t="s">
        <v>38</v>
      </c>
      <c r="R636">
        <v>11</v>
      </c>
      <c r="S636">
        <v>30</v>
      </c>
      <c r="T636">
        <v>1300</v>
      </c>
      <c r="U636" t="s">
        <v>39</v>
      </c>
      <c r="V636" t="s">
        <v>134</v>
      </c>
      <c r="W636">
        <v>3</v>
      </c>
      <c r="X636" t="s">
        <v>39</v>
      </c>
      <c r="Y636" t="s">
        <v>77</v>
      </c>
      <c r="Z636" t="str">
        <f>_xlfn.XLOOKUP(Appointment_Transactions[[#This Row],[Doctor_ID]],Doctor_Master[Doctor_ID],Doctor_Master[Doctor_Name],,0)</f>
        <v>Dr. Dinesh P</v>
      </c>
    </row>
    <row r="637" spans="1:26" x14ac:dyDescent="0.3">
      <c r="A637" t="s">
        <v>1124</v>
      </c>
      <c r="B637" s="1">
        <v>45781</v>
      </c>
      <c r="C637" s="2">
        <v>0.69791666666666663</v>
      </c>
      <c r="D637" t="s">
        <v>136</v>
      </c>
      <c r="E637" t="s">
        <v>42</v>
      </c>
      <c r="F637" t="s">
        <v>54</v>
      </c>
      <c r="G637" t="s">
        <v>63</v>
      </c>
      <c r="H637" t="s">
        <v>64</v>
      </c>
      <c r="I637" t="s">
        <v>1125</v>
      </c>
      <c r="J637" t="s">
        <v>97</v>
      </c>
      <c r="K637" t="s">
        <v>33</v>
      </c>
      <c r="L637">
        <v>10</v>
      </c>
      <c r="M637" t="s">
        <v>113</v>
      </c>
      <c r="N637" t="s">
        <v>152</v>
      </c>
      <c r="O637" t="s">
        <v>153</v>
      </c>
      <c r="P637" t="s">
        <v>37</v>
      </c>
      <c r="Q637" t="s">
        <v>38</v>
      </c>
      <c r="R637">
        <v>26</v>
      </c>
      <c r="S637">
        <v>15</v>
      </c>
      <c r="T637">
        <v>700</v>
      </c>
      <c r="U637" t="s">
        <v>71</v>
      </c>
      <c r="V637" t="s">
        <v>134</v>
      </c>
      <c r="W637">
        <v>4</v>
      </c>
      <c r="X637" t="s">
        <v>39</v>
      </c>
      <c r="Y637" t="s">
        <v>113</v>
      </c>
      <c r="Z637" t="str">
        <f>_xlfn.XLOOKUP(Appointment_Transactions[[#This Row],[Doctor_ID]],Doctor_Master[Doctor_ID],Doctor_Master[Doctor_Name],,0)</f>
        <v>Dr. Harini V</v>
      </c>
    </row>
    <row r="638" spans="1:26" x14ac:dyDescent="0.3">
      <c r="A638" t="s">
        <v>1126</v>
      </c>
      <c r="B638" s="1">
        <v>45708</v>
      </c>
      <c r="C638" s="2">
        <v>0.73958333333333337</v>
      </c>
      <c r="D638" t="s">
        <v>26</v>
      </c>
      <c r="E638" t="s">
        <v>27</v>
      </c>
      <c r="F638" t="s">
        <v>102</v>
      </c>
      <c r="G638" t="s">
        <v>44</v>
      </c>
      <c r="H638" t="s">
        <v>45</v>
      </c>
      <c r="I638" t="s">
        <v>898</v>
      </c>
      <c r="J638" t="s">
        <v>112</v>
      </c>
      <c r="K638" t="s">
        <v>33</v>
      </c>
      <c r="L638">
        <v>10</v>
      </c>
      <c r="M638" t="s">
        <v>59</v>
      </c>
      <c r="N638" t="s">
        <v>308</v>
      </c>
      <c r="O638" t="s">
        <v>309</v>
      </c>
      <c r="P638" t="s">
        <v>37</v>
      </c>
      <c r="Q638" t="s">
        <v>38</v>
      </c>
      <c r="R638">
        <v>15</v>
      </c>
      <c r="S638">
        <v>15</v>
      </c>
      <c r="T638">
        <v>500</v>
      </c>
      <c r="U638" t="s">
        <v>71</v>
      </c>
      <c r="V638" t="s">
        <v>134</v>
      </c>
      <c r="W638">
        <v>3</v>
      </c>
      <c r="X638" t="s">
        <v>71</v>
      </c>
      <c r="Y638" t="s">
        <v>59</v>
      </c>
      <c r="Z638" t="str">
        <f>_xlfn.XLOOKUP(Appointment_Transactions[[#This Row],[Doctor_ID]],Doctor_Master[Doctor_ID],Doctor_Master[Doctor_Name],,0)</f>
        <v>Dr. Karthik Raj</v>
      </c>
    </row>
    <row r="639" spans="1:26" x14ac:dyDescent="0.3">
      <c r="A639" t="s">
        <v>1127</v>
      </c>
      <c r="B639" s="1">
        <v>45828</v>
      </c>
      <c r="C639" s="2">
        <v>0.82291666666666663</v>
      </c>
      <c r="D639" t="s">
        <v>81</v>
      </c>
      <c r="E639" t="s">
        <v>42</v>
      </c>
      <c r="F639" t="s">
        <v>28</v>
      </c>
      <c r="G639" t="s">
        <v>117</v>
      </c>
      <c r="H639" t="s">
        <v>118</v>
      </c>
      <c r="I639" t="s">
        <v>1128</v>
      </c>
      <c r="J639" t="s">
        <v>66</v>
      </c>
      <c r="K639" t="s">
        <v>48</v>
      </c>
      <c r="L639">
        <v>80</v>
      </c>
      <c r="M639" t="s">
        <v>131</v>
      </c>
      <c r="N639" t="s">
        <v>132</v>
      </c>
      <c r="O639" t="s">
        <v>133</v>
      </c>
      <c r="P639" t="s">
        <v>123</v>
      </c>
      <c r="Q639" t="s">
        <v>38</v>
      </c>
      <c r="R639">
        <v>20</v>
      </c>
      <c r="S639">
        <v>15</v>
      </c>
      <c r="T639">
        <v>600</v>
      </c>
      <c r="U639" t="s">
        <v>71</v>
      </c>
      <c r="V639" t="s">
        <v>20</v>
      </c>
      <c r="W639">
        <v>5</v>
      </c>
      <c r="X639" t="s">
        <v>39</v>
      </c>
      <c r="Y639" t="s">
        <v>131</v>
      </c>
      <c r="Z639" t="str">
        <f>_xlfn.XLOOKUP(Appointment_Transactions[[#This Row],[Doctor_ID]],Doctor_Master[Doctor_ID],Doctor_Master[Doctor_Name],,0)</f>
        <v>Dr. Abinaya K</v>
      </c>
    </row>
    <row r="640" spans="1:26" x14ac:dyDescent="0.3">
      <c r="A640" t="s">
        <v>1129</v>
      </c>
      <c r="B640" s="1">
        <v>45704</v>
      </c>
      <c r="C640" s="2">
        <v>0.57291666666666663</v>
      </c>
      <c r="D640" t="s">
        <v>26</v>
      </c>
      <c r="E640" t="s">
        <v>27</v>
      </c>
      <c r="F640" t="s">
        <v>54</v>
      </c>
      <c r="G640" t="s">
        <v>83</v>
      </c>
      <c r="H640" t="s">
        <v>84</v>
      </c>
      <c r="I640" t="s">
        <v>1072</v>
      </c>
      <c r="J640" t="s">
        <v>66</v>
      </c>
      <c r="K640" t="s">
        <v>33</v>
      </c>
      <c r="L640">
        <v>20</v>
      </c>
      <c r="M640" t="s">
        <v>120</v>
      </c>
      <c r="N640" t="s">
        <v>175</v>
      </c>
      <c r="O640" t="s">
        <v>176</v>
      </c>
      <c r="P640" t="s">
        <v>123</v>
      </c>
      <c r="Q640" t="s">
        <v>38</v>
      </c>
      <c r="R640">
        <v>26</v>
      </c>
      <c r="S640">
        <v>15</v>
      </c>
      <c r="T640">
        <v>900</v>
      </c>
      <c r="U640" t="s">
        <v>39</v>
      </c>
      <c r="V640" t="s">
        <v>134</v>
      </c>
      <c r="W640">
        <v>4</v>
      </c>
      <c r="X640" t="s">
        <v>39</v>
      </c>
      <c r="Y640" t="s">
        <v>120</v>
      </c>
      <c r="Z640" t="str">
        <f>_xlfn.XLOOKUP(Appointment_Transactions[[#This Row],[Doctor_ID]],Doctor_Master[Doctor_ID],Doctor_Master[Doctor_Name],,0)</f>
        <v>Dr. Suresh B</v>
      </c>
    </row>
    <row r="641" spans="1:26" x14ac:dyDescent="0.3">
      <c r="A641" t="s">
        <v>1130</v>
      </c>
      <c r="B641" s="1">
        <v>45773</v>
      </c>
      <c r="C641" s="2">
        <v>0.61458333333333337</v>
      </c>
      <c r="D641" t="s">
        <v>41</v>
      </c>
      <c r="E641" t="s">
        <v>42</v>
      </c>
      <c r="F641" t="s">
        <v>110</v>
      </c>
      <c r="G641" t="s">
        <v>55</v>
      </c>
      <c r="H641" t="s">
        <v>56</v>
      </c>
      <c r="I641" t="s">
        <v>1131</v>
      </c>
      <c r="J641" t="s">
        <v>126</v>
      </c>
      <c r="K641" t="s">
        <v>33</v>
      </c>
      <c r="L641">
        <v>57</v>
      </c>
      <c r="M641" t="s">
        <v>131</v>
      </c>
      <c r="N641" t="s">
        <v>283</v>
      </c>
      <c r="O641" t="s">
        <v>284</v>
      </c>
      <c r="P641" t="s">
        <v>52</v>
      </c>
      <c r="Q641" t="s">
        <v>89</v>
      </c>
      <c r="R641">
        <v>31</v>
      </c>
      <c r="S641">
        <v>15</v>
      </c>
      <c r="T641">
        <v>600</v>
      </c>
      <c r="U641" t="s">
        <v>39</v>
      </c>
      <c r="V641" t="s">
        <v>134</v>
      </c>
      <c r="X641" t="s">
        <v>71</v>
      </c>
      <c r="Y641" t="s">
        <v>131</v>
      </c>
      <c r="Z641" t="str">
        <f>_xlfn.XLOOKUP(Appointment_Transactions[[#This Row],[Doctor_ID]],Doctor_Master[Doctor_ID],Doctor_Master[Doctor_Name],,0)</f>
        <v>Dr. Saranya S</v>
      </c>
    </row>
    <row r="642" spans="1:26" x14ac:dyDescent="0.3">
      <c r="A642" t="s">
        <v>1132</v>
      </c>
      <c r="B642" s="1">
        <v>45684</v>
      </c>
      <c r="C642" s="2">
        <v>0.65625</v>
      </c>
      <c r="D642" t="s">
        <v>109</v>
      </c>
      <c r="E642" t="s">
        <v>27</v>
      </c>
      <c r="F642" t="s">
        <v>155</v>
      </c>
      <c r="G642" t="s">
        <v>103</v>
      </c>
      <c r="H642" t="s">
        <v>104</v>
      </c>
      <c r="I642" t="s">
        <v>1133</v>
      </c>
      <c r="J642" t="s">
        <v>32</v>
      </c>
      <c r="K642" t="s">
        <v>48</v>
      </c>
      <c r="L642">
        <v>45</v>
      </c>
      <c r="M642" t="s">
        <v>77</v>
      </c>
      <c r="N642" t="s">
        <v>197</v>
      </c>
      <c r="O642" t="s">
        <v>198</v>
      </c>
      <c r="P642" t="s">
        <v>123</v>
      </c>
      <c r="Q642" t="s">
        <v>38</v>
      </c>
      <c r="R642">
        <v>12</v>
      </c>
      <c r="S642">
        <v>30</v>
      </c>
      <c r="T642">
        <v>1300</v>
      </c>
      <c r="U642" t="s">
        <v>39</v>
      </c>
      <c r="V642" t="s">
        <v>134</v>
      </c>
      <c r="X642" t="s">
        <v>39</v>
      </c>
      <c r="Y642" t="s">
        <v>77</v>
      </c>
      <c r="Z642" t="str">
        <f>_xlfn.XLOOKUP(Appointment_Transactions[[#This Row],[Doctor_ID]],Doctor_Master[Doctor_ID],Doctor_Master[Doctor_Name],,0)</f>
        <v>Dr. Dinesh P</v>
      </c>
    </row>
    <row r="643" spans="1:26" x14ac:dyDescent="0.3">
      <c r="A643" t="s">
        <v>1134</v>
      </c>
      <c r="B643" s="1">
        <v>45802</v>
      </c>
      <c r="C643" s="2">
        <v>0.85416666666666663</v>
      </c>
      <c r="D643" t="s">
        <v>136</v>
      </c>
      <c r="E643" t="s">
        <v>42</v>
      </c>
      <c r="F643" t="s">
        <v>54</v>
      </c>
      <c r="G643" t="s">
        <v>103</v>
      </c>
      <c r="H643" t="s">
        <v>104</v>
      </c>
      <c r="I643" t="s">
        <v>162</v>
      </c>
      <c r="J643" t="s">
        <v>97</v>
      </c>
      <c r="K643" t="s">
        <v>48</v>
      </c>
      <c r="L643">
        <v>78</v>
      </c>
      <c r="M643" t="s">
        <v>59</v>
      </c>
      <c r="N643" t="s">
        <v>308</v>
      </c>
      <c r="O643" t="s">
        <v>309</v>
      </c>
      <c r="P643" t="s">
        <v>52</v>
      </c>
      <c r="Q643" t="s">
        <v>38</v>
      </c>
      <c r="R643">
        <v>12</v>
      </c>
      <c r="S643">
        <v>15</v>
      </c>
      <c r="T643">
        <v>500</v>
      </c>
      <c r="U643" t="s">
        <v>39</v>
      </c>
      <c r="V643" t="s">
        <v>100</v>
      </c>
      <c r="W643">
        <v>4</v>
      </c>
      <c r="X643" t="s">
        <v>71</v>
      </c>
      <c r="Y643" t="s">
        <v>59</v>
      </c>
      <c r="Z643" t="str">
        <f>_xlfn.XLOOKUP(Appointment_Transactions[[#This Row],[Doctor_ID]],Doctor_Master[Doctor_ID],Doctor_Master[Doctor_Name],,0)</f>
        <v>Dr. Karthik Raj</v>
      </c>
    </row>
    <row r="644" spans="1:26" x14ac:dyDescent="0.3">
      <c r="A644" t="s">
        <v>1135</v>
      </c>
      <c r="B644" s="1">
        <v>45686</v>
      </c>
      <c r="C644" s="2">
        <v>0.8125</v>
      </c>
      <c r="D644" t="s">
        <v>109</v>
      </c>
      <c r="E644" t="s">
        <v>27</v>
      </c>
      <c r="F644" t="s">
        <v>43</v>
      </c>
      <c r="G644" t="s">
        <v>63</v>
      </c>
      <c r="H644" t="s">
        <v>64</v>
      </c>
      <c r="I644" t="s">
        <v>559</v>
      </c>
      <c r="J644" t="s">
        <v>143</v>
      </c>
      <c r="K644" t="s">
        <v>48</v>
      </c>
      <c r="L644">
        <v>40</v>
      </c>
      <c r="M644" t="s">
        <v>77</v>
      </c>
      <c r="N644" t="s">
        <v>197</v>
      </c>
      <c r="O644" t="s">
        <v>198</v>
      </c>
      <c r="P644" t="s">
        <v>123</v>
      </c>
      <c r="Q644" t="s">
        <v>38</v>
      </c>
      <c r="R644">
        <v>44</v>
      </c>
      <c r="S644">
        <v>30</v>
      </c>
      <c r="T644">
        <v>1300</v>
      </c>
      <c r="U644" t="s">
        <v>71</v>
      </c>
      <c r="V644" t="s">
        <v>134</v>
      </c>
      <c r="W644">
        <v>4</v>
      </c>
      <c r="X644" t="s">
        <v>71</v>
      </c>
      <c r="Y644" t="s">
        <v>77</v>
      </c>
      <c r="Z644" t="str">
        <f>_xlfn.XLOOKUP(Appointment_Transactions[[#This Row],[Doctor_ID]],Doctor_Master[Doctor_ID],Doctor_Master[Doctor_Name],,0)</f>
        <v>Dr. Dinesh P</v>
      </c>
    </row>
    <row r="645" spans="1:26" x14ac:dyDescent="0.3">
      <c r="A645" t="s">
        <v>1136</v>
      </c>
      <c r="B645" s="1">
        <v>45785</v>
      </c>
      <c r="C645" s="2">
        <v>0.61458333333333337</v>
      </c>
      <c r="D645" t="s">
        <v>136</v>
      </c>
      <c r="E645" t="s">
        <v>42</v>
      </c>
      <c r="F645" t="s">
        <v>102</v>
      </c>
      <c r="G645" t="s">
        <v>44</v>
      </c>
      <c r="H645" t="s">
        <v>45</v>
      </c>
      <c r="I645" t="s">
        <v>1026</v>
      </c>
      <c r="J645" t="s">
        <v>138</v>
      </c>
      <c r="K645" t="s">
        <v>33</v>
      </c>
      <c r="L645">
        <v>41</v>
      </c>
      <c r="M645" t="s">
        <v>131</v>
      </c>
      <c r="N645" t="s">
        <v>222</v>
      </c>
      <c r="O645" t="s">
        <v>223</v>
      </c>
      <c r="P645" t="s">
        <v>52</v>
      </c>
      <c r="Q645" t="s">
        <v>38</v>
      </c>
      <c r="R645">
        <v>19</v>
      </c>
      <c r="S645">
        <v>15</v>
      </c>
      <c r="T645">
        <v>600</v>
      </c>
      <c r="U645" t="s">
        <v>39</v>
      </c>
      <c r="V645" t="s">
        <v>134</v>
      </c>
      <c r="W645">
        <v>4</v>
      </c>
      <c r="X645" t="s">
        <v>71</v>
      </c>
      <c r="Y645" t="s">
        <v>131</v>
      </c>
      <c r="Z645" t="str">
        <f>_xlfn.XLOOKUP(Appointment_Transactions[[#This Row],[Doctor_ID]],Doctor_Master[Doctor_ID],Doctor_Master[Doctor_Name],,0)</f>
        <v>Dr. Anand S</v>
      </c>
    </row>
    <row r="646" spans="1:26" x14ac:dyDescent="0.3">
      <c r="A646" t="s">
        <v>1137</v>
      </c>
      <c r="B646" s="1">
        <v>45772</v>
      </c>
      <c r="C646" s="2">
        <v>0.85416666666666663</v>
      </c>
      <c r="D646" t="s">
        <v>41</v>
      </c>
      <c r="E646" t="s">
        <v>42</v>
      </c>
      <c r="F646" t="s">
        <v>28</v>
      </c>
      <c r="G646" t="s">
        <v>63</v>
      </c>
      <c r="H646" t="s">
        <v>64</v>
      </c>
      <c r="I646" t="s">
        <v>440</v>
      </c>
      <c r="J646" t="s">
        <v>66</v>
      </c>
      <c r="K646" t="s">
        <v>33</v>
      </c>
      <c r="L646">
        <v>28</v>
      </c>
      <c r="M646" t="s">
        <v>92</v>
      </c>
      <c r="N646" t="s">
        <v>335</v>
      </c>
      <c r="O646" t="s">
        <v>336</v>
      </c>
      <c r="P646" t="s">
        <v>123</v>
      </c>
      <c r="Q646" t="s">
        <v>38</v>
      </c>
      <c r="R646">
        <v>70</v>
      </c>
      <c r="S646">
        <v>25</v>
      </c>
      <c r="T646">
        <v>1200</v>
      </c>
      <c r="U646" t="s">
        <v>39</v>
      </c>
      <c r="V646" t="s">
        <v>134</v>
      </c>
      <c r="W646">
        <v>4</v>
      </c>
      <c r="X646" t="s">
        <v>71</v>
      </c>
      <c r="Y646" t="s">
        <v>92</v>
      </c>
      <c r="Z646" t="str">
        <f>_xlfn.XLOOKUP(Appointment_Transactions[[#This Row],[Doctor_ID]],Doctor_Master[Doctor_ID],Doctor_Master[Doctor_Name],,0)</f>
        <v>Dr. Senthil M</v>
      </c>
    </row>
    <row r="647" spans="1:26" x14ac:dyDescent="0.3">
      <c r="A647" t="s">
        <v>1138</v>
      </c>
      <c r="B647" s="1">
        <v>45738</v>
      </c>
      <c r="C647" s="2">
        <v>0.34375</v>
      </c>
      <c r="D647" t="s">
        <v>73</v>
      </c>
      <c r="E647" t="s">
        <v>27</v>
      </c>
      <c r="F647" t="s">
        <v>110</v>
      </c>
      <c r="G647" t="s">
        <v>55</v>
      </c>
      <c r="H647" t="s">
        <v>56</v>
      </c>
      <c r="I647" t="s">
        <v>243</v>
      </c>
      <c r="J647" t="s">
        <v>143</v>
      </c>
      <c r="K647" t="s">
        <v>33</v>
      </c>
      <c r="L647">
        <v>39</v>
      </c>
      <c r="M647" t="s">
        <v>131</v>
      </c>
      <c r="N647" t="s">
        <v>132</v>
      </c>
      <c r="O647" t="s">
        <v>133</v>
      </c>
      <c r="P647" t="s">
        <v>123</v>
      </c>
      <c r="Q647" t="s">
        <v>38</v>
      </c>
      <c r="R647">
        <v>41</v>
      </c>
      <c r="S647">
        <v>15</v>
      </c>
      <c r="T647">
        <v>600</v>
      </c>
      <c r="U647" t="s">
        <v>71</v>
      </c>
      <c r="V647" t="s">
        <v>134</v>
      </c>
      <c r="W647">
        <v>5</v>
      </c>
      <c r="X647" t="s">
        <v>39</v>
      </c>
      <c r="Y647" t="s">
        <v>131</v>
      </c>
      <c r="Z647" t="str">
        <f>_xlfn.XLOOKUP(Appointment_Transactions[[#This Row],[Doctor_ID]],Doctor_Master[Doctor_ID],Doctor_Master[Doctor_Name],,0)</f>
        <v>Dr. Abinaya K</v>
      </c>
    </row>
    <row r="648" spans="1:26" x14ac:dyDescent="0.3">
      <c r="A648" t="s">
        <v>1139</v>
      </c>
      <c r="B648" s="1">
        <v>45659</v>
      </c>
      <c r="C648" s="2">
        <v>0.82291666666666663</v>
      </c>
      <c r="D648" t="s">
        <v>109</v>
      </c>
      <c r="E648" t="s">
        <v>27</v>
      </c>
      <c r="F648" t="s">
        <v>102</v>
      </c>
      <c r="G648" t="s">
        <v>74</v>
      </c>
      <c r="H648" t="s">
        <v>75</v>
      </c>
      <c r="I648" t="s">
        <v>130</v>
      </c>
      <c r="J648" t="s">
        <v>32</v>
      </c>
      <c r="K648" t="s">
        <v>33</v>
      </c>
      <c r="L648">
        <v>13</v>
      </c>
      <c r="M648" t="s">
        <v>131</v>
      </c>
      <c r="N648" t="s">
        <v>222</v>
      </c>
      <c r="O648" t="s">
        <v>223</v>
      </c>
      <c r="P648" t="s">
        <v>52</v>
      </c>
      <c r="Q648" t="s">
        <v>38</v>
      </c>
      <c r="R648">
        <v>25</v>
      </c>
      <c r="S648">
        <v>15</v>
      </c>
      <c r="T648">
        <v>600</v>
      </c>
      <c r="U648" t="s">
        <v>39</v>
      </c>
      <c r="V648" t="s">
        <v>134</v>
      </c>
      <c r="W648">
        <v>5</v>
      </c>
      <c r="X648" t="s">
        <v>71</v>
      </c>
      <c r="Y648" t="s">
        <v>131</v>
      </c>
      <c r="Z648" t="str">
        <f>_xlfn.XLOOKUP(Appointment_Transactions[[#This Row],[Doctor_ID]],Doctor_Master[Doctor_ID],Doctor_Master[Doctor_Name],,0)</f>
        <v>Dr. Anand S</v>
      </c>
    </row>
    <row r="649" spans="1:26" x14ac:dyDescent="0.3">
      <c r="A649" t="s">
        <v>1140</v>
      </c>
      <c r="B649" s="1">
        <v>45673</v>
      </c>
      <c r="C649" s="2">
        <v>0.45833333333333331</v>
      </c>
      <c r="D649" t="s">
        <v>109</v>
      </c>
      <c r="E649" t="s">
        <v>27</v>
      </c>
      <c r="F649" t="s">
        <v>102</v>
      </c>
      <c r="G649" t="s">
        <v>44</v>
      </c>
      <c r="H649" t="s">
        <v>45</v>
      </c>
      <c r="I649" t="s">
        <v>1141</v>
      </c>
      <c r="J649" t="s">
        <v>97</v>
      </c>
      <c r="K649" t="s">
        <v>33</v>
      </c>
      <c r="L649">
        <v>73</v>
      </c>
      <c r="M649" t="s">
        <v>120</v>
      </c>
      <c r="N649" t="s">
        <v>193</v>
      </c>
      <c r="O649" t="s">
        <v>194</v>
      </c>
      <c r="P649" t="s">
        <v>52</v>
      </c>
      <c r="Q649" t="s">
        <v>203</v>
      </c>
      <c r="R649">
        <v>34</v>
      </c>
      <c r="S649">
        <v>15</v>
      </c>
      <c r="T649">
        <v>900</v>
      </c>
      <c r="U649" t="s">
        <v>39</v>
      </c>
      <c r="V649" t="s">
        <v>100</v>
      </c>
      <c r="X649" t="s">
        <v>39</v>
      </c>
      <c r="Y649" t="s">
        <v>120</v>
      </c>
      <c r="Z649" t="str">
        <f>_xlfn.XLOOKUP(Appointment_Transactions[[#This Row],[Doctor_ID]],Doctor_Master[Doctor_ID],Doctor_Master[Doctor_Name],,0)</f>
        <v>Dr. Mohan V</v>
      </c>
    </row>
    <row r="650" spans="1:26" x14ac:dyDescent="0.3">
      <c r="A650" t="s">
        <v>1142</v>
      </c>
      <c r="B650" s="1">
        <v>45671</v>
      </c>
      <c r="C650" s="2">
        <v>0.85416666666666663</v>
      </c>
      <c r="D650" t="s">
        <v>109</v>
      </c>
      <c r="E650" t="s">
        <v>27</v>
      </c>
      <c r="F650" t="s">
        <v>82</v>
      </c>
      <c r="G650" t="s">
        <v>44</v>
      </c>
      <c r="H650" t="s">
        <v>45</v>
      </c>
      <c r="I650" t="s">
        <v>620</v>
      </c>
      <c r="J650" t="s">
        <v>112</v>
      </c>
      <c r="K650" t="s">
        <v>33</v>
      </c>
      <c r="L650">
        <v>3</v>
      </c>
      <c r="M650" t="s">
        <v>1143</v>
      </c>
      <c r="N650" t="s">
        <v>335</v>
      </c>
      <c r="O650" t="s">
        <v>336</v>
      </c>
      <c r="P650" t="s">
        <v>37</v>
      </c>
      <c r="Q650" t="s">
        <v>38</v>
      </c>
      <c r="R650">
        <v>75</v>
      </c>
      <c r="S650">
        <v>25</v>
      </c>
      <c r="T650">
        <v>1200</v>
      </c>
      <c r="U650" t="s">
        <v>39</v>
      </c>
      <c r="V650" t="s">
        <v>70</v>
      </c>
      <c r="W650">
        <v>3</v>
      </c>
      <c r="X650" t="s">
        <v>39</v>
      </c>
      <c r="Y650" t="s">
        <v>92</v>
      </c>
      <c r="Z650" t="str">
        <f>_xlfn.XLOOKUP(Appointment_Transactions[[#This Row],[Doctor_ID]],Doctor_Master[Doctor_ID],Doctor_Master[Doctor_Name],,0)</f>
        <v>Dr. Senthil M</v>
      </c>
    </row>
    <row r="651" spans="1:26" x14ac:dyDescent="0.3">
      <c r="A651" t="s">
        <v>1144</v>
      </c>
      <c r="B651" s="1">
        <v>45810</v>
      </c>
      <c r="C651" s="2">
        <v>0.5625</v>
      </c>
      <c r="D651" t="s">
        <v>81</v>
      </c>
      <c r="E651" t="s">
        <v>42</v>
      </c>
      <c r="F651" t="s">
        <v>155</v>
      </c>
      <c r="G651" t="s">
        <v>29</v>
      </c>
      <c r="H651" t="s">
        <v>30</v>
      </c>
      <c r="I651" t="s">
        <v>1145</v>
      </c>
      <c r="J651" t="s">
        <v>47</v>
      </c>
      <c r="K651" t="s">
        <v>33</v>
      </c>
      <c r="L651">
        <v>52</v>
      </c>
      <c r="M651" t="s">
        <v>120</v>
      </c>
      <c r="N651" t="s">
        <v>175</v>
      </c>
      <c r="O651" t="s">
        <v>176</v>
      </c>
      <c r="P651" t="s">
        <v>37</v>
      </c>
      <c r="Q651" t="s">
        <v>38</v>
      </c>
      <c r="R651">
        <v>21</v>
      </c>
      <c r="S651">
        <v>15</v>
      </c>
      <c r="T651">
        <v>900</v>
      </c>
      <c r="U651" t="s">
        <v>71</v>
      </c>
      <c r="V651" t="s">
        <v>134</v>
      </c>
      <c r="W651">
        <v>4</v>
      </c>
      <c r="X651" t="s">
        <v>39</v>
      </c>
      <c r="Y651" t="s">
        <v>120</v>
      </c>
      <c r="Z651" t="str">
        <f>_xlfn.XLOOKUP(Appointment_Transactions[[#This Row],[Doctor_ID]],Doctor_Master[Doctor_ID],Doctor_Master[Doctor_Name],,0)</f>
        <v>Dr. Suresh B</v>
      </c>
    </row>
    <row r="652" spans="1:26" x14ac:dyDescent="0.3">
      <c r="A652" t="s">
        <v>1146</v>
      </c>
      <c r="B652" s="1">
        <v>45698</v>
      </c>
      <c r="C652" s="2">
        <v>0.42708333333333331</v>
      </c>
      <c r="D652" t="s">
        <v>26</v>
      </c>
      <c r="E652" t="s">
        <v>27</v>
      </c>
      <c r="F652" t="s">
        <v>155</v>
      </c>
      <c r="G652" t="s">
        <v>74</v>
      </c>
      <c r="H652" t="s">
        <v>75</v>
      </c>
      <c r="I652" t="s">
        <v>902</v>
      </c>
      <c r="J652" t="s">
        <v>126</v>
      </c>
      <c r="K652" t="s">
        <v>48</v>
      </c>
      <c r="L652">
        <v>25</v>
      </c>
      <c r="M652" t="s">
        <v>380</v>
      </c>
      <c r="N652" t="s">
        <v>175</v>
      </c>
      <c r="O652" t="s">
        <v>176</v>
      </c>
      <c r="P652" t="s">
        <v>52</v>
      </c>
      <c r="Q652" t="s">
        <v>38</v>
      </c>
      <c r="R652">
        <v>26</v>
      </c>
      <c r="S652">
        <v>15</v>
      </c>
      <c r="T652">
        <v>900</v>
      </c>
      <c r="U652" t="s">
        <v>71</v>
      </c>
      <c r="V652" t="s">
        <v>134</v>
      </c>
      <c r="W652">
        <v>4</v>
      </c>
      <c r="X652" t="s">
        <v>71</v>
      </c>
      <c r="Y652" t="s">
        <v>120</v>
      </c>
      <c r="Z652" t="str">
        <f>_xlfn.XLOOKUP(Appointment_Transactions[[#This Row],[Doctor_ID]],Doctor_Master[Doctor_ID],Doctor_Master[Doctor_Name],,0)</f>
        <v>Dr. Suresh B</v>
      </c>
    </row>
    <row r="653" spans="1:26" x14ac:dyDescent="0.3">
      <c r="A653" t="s">
        <v>1147</v>
      </c>
      <c r="B653" s="1">
        <v>45736</v>
      </c>
      <c r="C653" s="2">
        <v>0.85416666666666663</v>
      </c>
      <c r="D653" t="s">
        <v>73</v>
      </c>
      <c r="E653" t="s">
        <v>27</v>
      </c>
      <c r="F653" t="s">
        <v>102</v>
      </c>
      <c r="G653" t="s">
        <v>44</v>
      </c>
      <c r="H653" t="s">
        <v>45</v>
      </c>
      <c r="I653" t="s">
        <v>156</v>
      </c>
      <c r="J653" t="s">
        <v>143</v>
      </c>
      <c r="K653" t="s">
        <v>48</v>
      </c>
      <c r="L653">
        <v>61</v>
      </c>
      <c r="M653" t="s">
        <v>113</v>
      </c>
      <c r="N653" t="s">
        <v>152</v>
      </c>
      <c r="O653" t="s">
        <v>153</v>
      </c>
      <c r="P653" t="s">
        <v>52</v>
      </c>
      <c r="Q653" t="s">
        <v>38</v>
      </c>
      <c r="R653">
        <v>23</v>
      </c>
      <c r="S653">
        <v>15</v>
      </c>
      <c r="T653">
        <v>700</v>
      </c>
      <c r="U653" t="s">
        <v>71</v>
      </c>
      <c r="V653" t="s">
        <v>20</v>
      </c>
      <c r="W653">
        <v>4</v>
      </c>
      <c r="X653" t="s">
        <v>39</v>
      </c>
      <c r="Y653" t="s">
        <v>113</v>
      </c>
      <c r="Z653" t="str">
        <f>_xlfn.XLOOKUP(Appointment_Transactions[[#This Row],[Doctor_ID]],Doctor_Master[Doctor_ID],Doctor_Master[Doctor_Name],,0)</f>
        <v>Dr. Harini V</v>
      </c>
    </row>
    <row r="654" spans="1:26" x14ac:dyDescent="0.3">
      <c r="A654" t="s">
        <v>1148</v>
      </c>
      <c r="B654" s="1">
        <v>45778</v>
      </c>
      <c r="C654" s="2">
        <v>0.51041666666666663</v>
      </c>
      <c r="D654" t="s">
        <v>136</v>
      </c>
      <c r="E654" t="s">
        <v>42</v>
      </c>
      <c r="F654" t="s">
        <v>102</v>
      </c>
      <c r="G654" t="s">
        <v>83</v>
      </c>
      <c r="H654" t="s">
        <v>84</v>
      </c>
      <c r="I654" t="s">
        <v>586</v>
      </c>
      <c r="J654" t="s">
        <v>86</v>
      </c>
      <c r="K654" t="s">
        <v>33</v>
      </c>
      <c r="L654">
        <v>76</v>
      </c>
      <c r="M654" t="s">
        <v>77</v>
      </c>
      <c r="N654" t="s">
        <v>78</v>
      </c>
      <c r="O654" t="s">
        <v>79</v>
      </c>
      <c r="P654" t="s">
        <v>52</v>
      </c>
      <c r="Q654" t="s">
        <v>38</v>
      </c>
      <c r="R654">
        <v>5</v>
      </c>
      <c r="S654">
        <v>30</v>
      </c>
      <c r="T654">
        <v>1300</v>
      </c>
      <c r="U654" t="s">
        <v>39</v>
      </c>
      <c r="V654" t="s">
        <v>134</v>
      </c>
      <c r="W654">
        <v>5</v>
      </c>
      <c r="X654" t="s">
        <v>39</v>
      </c>
      <c r="Y654" t="s">
        <v>77</v>
      </c>
      <c r="Z654" t="str">
        <f>_xlfn.XLOOKUP(Appointment_Transactions[[#This Row],[Doctor_ID]],Doctor_Master[Doctor_ID],Doctor_Master[Doctor_Name],,0)</f>
        <v>Dr. Bharathi K</v>
      </c>
    </row>
    <row r="655" spans="1:26" x14ac:dyDescent="0.3">
      <c r="A655" t="s">
        <v>1149</v>
      </c>
      <c r="B655" s="1">
        <v>45723</v>
      </c>
      <c r="C655" s="2">
        <v>0.71875</v>
      </c>
      <c r="D655" t="s">
        <v>73</v>
      </c>
      <c r="E655" t="s">
        <v>27</v>
      </c>
      <c r="F655" t="s">
        <v>28</v>
      </c>
      <c r="G655" t="s">
        <v>74</v>
      </c>
      <c r="H655" t="s">
        <v>75</v>
      </c>
      <c r="I655" t="s">
        <v>989</v>
      </c>
      <c r="J655" t="s">
        <v>138</v>
      </c>
      <c r="K655" t="s">
        <v>48</v>
      </c>
      <c r="L655">
        <v>45</v>
      </c>
      <c r="M655" t="s">
        <v>34</v>
      </c>
      <c r="N655" t="s">
        <v>35</v>
      </c>
      <c r="O655" t="s">
        <v>36</v>
      </c>
      <c r="P655" t="s">
        <v>52</v>
      </c>
      <c r="Q655" t="s">
        <v>89</v>
      </c>
      <c r="R655">
        <v>35</v>
      </c>
      <c r="S655">
        <v>15</v>
      </c>
      <c r="T655">
        <v>700</v>
      </c>
      <c r="U655" t="s">
        <v>39</v>
      </c>
      <c r="V655" t="s">
        <v>134</v>
      </c>
      <c r="X655" t="s">
        <v>71</v>
      </c>
      <c r="Y655" t="s">
        <v>34</v>
      </c>
      <c r="Z655" t="str">
        <f>_xlfn.XLOOKUP(Appointment_Transactions[[#This Row],[Doctor_ID]],Doctor_Master[Doctor_ID],Doctor_Master[Doctor_Name],,0)</f>
        <v>Dr. Keerthana L</v>
      </c>
    </row>
    <row r="656" spans="1:26" x14ac:dyDescent="0.3">
      <c r="A656" t="s">
        <v>1150</v>
      </c>
      <c r="B656" s="1">
        <v>45730</v>
      </c>
      <c r="C656" s="2">
        <v>0.55208333333333337</v>
      </c>
      <c r="D656" t="s">
        <v>73</v>
      </c>
      <c r="E656" t="s">
        <v>27</v>
      </c>
      <c r="F656" t="s">
        <v>28</v>
      </c>
      <c r="G656" t="s">
        <v>74</v>
      </c>
      <c r="H656" t="s">
        <v>75</v>
      </c>
      <c r="I656" t="s">
        <v>76</v>
      </c>
      <c r="J656" t="s">
        <v>66</v>
      </c>
      <c r="K656" t="s">
        <v>48</v>
      </c>
      <c r="L656">
        <v>40</v>
      </c>
      <c r="M656" t="s">
        <v>49</v>
      </c>
      <c r="N656" t="s">
        <v>87</v>
      </c>
      <c r="O656" t="s">
        <v>88</v>
      </c>
      <c r="P656" t="s">
        <v>37</v>
      </c>
      <c r="Q656" t="s">
        <v>38</v>
      </c>
      <c r="R656">
        <v>25</v>
      </c>
      <c r="S656">
        <v>20</v>
      </c>
      <c r="T656">
        <v>1000</v>
      </c>
      <c r="U656" t="s">
        <v>71</v>
      </c>
      <c r="V656" t="s">
        <v>134</v>
      </c>
      <c r="W656">
        <v>4</v>
      </c>
      <c r="X656" t="s">
        <v>39</v>
      </c>
      <c r="Y656" t="s">
        <v>49</v>
      </c>
      <c r="Z656" t="str">
        <f>_xlfn.XLOOKUP(Appointment_Transactions[[#This Row],[Doctor_ID]],Doctor_Master[Doctor_ID],Doctor_Master[Doctor_Name],,0)</f>
        <v>Dr. Gayathri R</v>
      </c>
    </row>
    <row r="657" spans="1:26" x14ac:dyDescent="0.3">
      <c r="A657" t="s">
        <v>1151</v>
      </c>
      <c r="B657" s="1">
        <v>45667</v>
      </c>
      <c r="C657" s="2">
        <v>0.53125</v>
      </c>
      <c r="D657" t="s">
        <v>109</v>
      </c>
      <c r="E657" t="s">
        <v>27</v>
      </c>
      <c r="F657" t="s">
        <v>28</v>
      </c>
      <c r="G657" t="s">
        <v>103</v>
      </c>
      <c r="H657" t="s">
        <v>104</v>
      </c>
      <c r="I657" t="s">
        <v>351</v>
      </c>
      <c r="J657" t="s">
        <v>58</v>
      </c>
      <c r="K657" t="s">
        <v>33</v>
      </c>
      <c r="L657">
        <v>25</v>
      </c>
      <c r="M657" t="s">
        <v>183</v>
      </c>
      <c r="N657" t="s">
        <v>330</v>
      </c>
      <c r="O657" t="s">
        <v>331</v>
      </c>
      <c r="P657" t="s">
        <v>123</v>
      </c>
      <c r="Q657" t="s">
        <v>203</v>
      </c>
      <c r="R657">
        <v>37</v>
      </c>
      <c r="S657">
        <v>15</v>
      </c>
      <c r="T657">
        <v>650</v>
      </c>
      <c r="U657" t="s">
        <v>71</v>
      </c>
      <c r="V657" t="s">
        <v>134</v>
      </c>
      <c r="X657" t="s">
        <v>71</v>
      </c>
      <c r="Y657" t="s">
        <v>183</v>
      </c>
      <c r="Z657" t="str">
        <f>_xlfn.XLOOKUP(Appointment_Transactions[[#This Row],[Doctor_ID]],Doctor_Master[Doctor_ID],Doctor_Master[Doctor_Name],,0)</f>
        <v>Dr. Ajith K</v>
      </c>
    </row>
    <row r="658" spans="1:26" x14ac:dyDescent="0.3">
      <c r="A658" t="s">
        <v>1152</v>
      </c>
      <c r="B658" s="1">
        <v>45675</v>
      </c>
      <c r="C658" s="2">
        <v>0.84375</v>
      </c>
      <c r="D658" t="s">
        <v>109</v>
      </c>
      <c r="E658" t="s">
        <v>27</v>
      </c>
      <c r="F658" t="s">
        <v>110</v>
      </c>
      <c r="G658" t="s">
        <v>117</v>
      </c>
      <c r="H658" t="s">
        <v>118</v>
      </c>
      <c r="I658" t="s">
        <v>1153</v>
      </c>
      <c r="J658" t="s">
        <v>126</v>
      </c>
      <c r="K658" t="s">
        <v>33</v>
      </c>
      <c r="L658">
        <v>29</v>
      </c>
      <c r="M658" t="s">
        <v>120</v>
      </c>
      <c r="N658" t="s">
        <v>121</v>
      </c>
      <c r="O658" t="s">
        <v>122</v>
      </c>
      <c r="P658" t="s">
        <v>37</v>
      </c>
      <c r="Q658" t="s">
        <v>89</v>
      </c>
      <c r="R658">
        <v>33</v>
      </c>
      <c r="S658">
        <v>15</v>
      </c>
      <c r="T658">
        <v>900</v>
      </c>
      <c r="U658" t="s">
        <v>71</v>
      </c>
      <c r="V658" t="s">
        <v>134</v>
      </c>
      <c r="X658" t="s">
        <v>71</v>
      </c>
      <c r="Y658" t="s">
        <v>120</v>
      </c>
      <c r="Z658" t="str">
        <f>_xlfn.XLOOKUP(Appointment_Transactions[[#This Row],[Doctor_ID]],Doctor_Master[Doctor_ID],Doctor_Master[Doctor_Name],,0)</f>
        <v>Dr. Siva Kumar</v>
      </c>
    </row>
    <row r="659" spans="1:26" x14ac:dyDescent="0.3">
      <c r="A659" t="s">
        <v>1154</v>
      </c>
      <c r="B659" s="1">
        <v>45717</v>
      </c>
      <c r="C659" s="2">
        <v>0.41666666666666669</v>
      </c>
      <c r="D659" t="s">
        <v>73</v>
      </c>
      <c r="E659" t="s">
        <v>27</v>
      </c>
      <c r="F659" t="s">
        <v>110</v>
      </c>
      <c r="G659" t="s">
        <v>83</v>
      </c>
      <c r="H659" t="s">
        <v>84</v>
      </c>
      <c r="I659" t="s">
        <v>249</v>
      </c>
      <c r="J659" t="s">
        <v>97</v>
      </c>
      <c r="K659" t="s">
        <v>48</v>
      </c>
      <c r="L659">
        <v>63</v>
      </c>
      <c r="M659" t="s">
        <v>34</v>
      </c>
      <c r="N659" t="s">
        <v>35</v>
      </c>
      <c r="O659" t="s">
        <v>36</v>
      </c>
      <c r="P659" t="s">
        <v>52</v>
      </c>
      <c r="Q659" t="s">
        <v>38</v>
      </c>
      <c r="R659">
        <v>24</v>
      </c>
      <c r="S659">
        <v>15</v>
      </c>
      <c r="T659">
        <v>700</v>
      </c>
      <c r="U659" t="s">
        <v>39</v>
      </c>
      <c r="V659" t="s">
        <v>100</v>
      </c>
      <c r="W659">
        <v>4</v>
      </c>
      <c r="X659" t="s">
        <v>71</v>
      </c>
      <c r="Y659" t="s">
        <v>34</v>
      </c>
      <c r="Z659" t="str">
        <f>_xlfn.XLOOKUP(Appointment_Transactions[[#This Row],[Doctor_ID]],Doctor_Master[Doctor_ID],Doctor_Master[Doctor_Name],,0)</f>
        <v>Dr. Keerthana L</v>
      </c>
    </row>
    <row r="660" spans="1:26" x14ac:dyDescent="0.3">
      <c r="A660" t="s">
        <v>1155</v>
      </c>
      <c r="B660" s="1">
        <v>45685</v>
      </c>
      <c r="C660" s="2">
        <v>0.40625</v>
      </c>
      <c r="D660" t="s">
        <v>109</v>
      </c>
      <c r="E660" t="s">
        <v>27</v>
      </c>
      <c r="F660" t="s">
        <v>82</v>
      </c>
      <c r="G660" t="s">
        <v>55</v>
      </c>
      <c r="H660" t="s">
        <v>56</v>
      </c>
      <c r="I660" t="s">
        <v>1156</v>
      </c>
      <c r="J660" t="s">
        <v>97</v>
      </c>
      <c r="K660" t="s">
        <v>33</v>
      </c>
      <c r="L660">
        <v>65</v>
      </c>
      <c r="M660" t="s">
        <v>77</v>
      </c>
      <c r="N660" t="s">
        <v>466</v>
      </c>
      <c r="O660" t="s">
        <v>467</v>
      </c>
      <c r="P660" t="s">
        <v>123</v>
      </c>
      <c r="Q660" t="s">
        <v>89</v>
      </c>
      <c r="R660">
        <v>40</v>
      </c>
      <c r="S660">
        <v>30</v>
      </c>
      <c r="T660">
        <v>1300</v>
      </c>
      <c r="U660" t="s">
        <v>71</v>
      </c>
      <c r="V660" t="s">
        <v>134</v>
      </c>
      <c r="X660" t="s">
        <v>39</v>
      </c>
      <c r="Y660" t="s">
        <v>77</v>
      </c>
      <c r="Z660" t="str">
        <f>_xlfn.XLOOKUP(Appointment_Transactions[[#This Row],[Doctor_ID]],Doctor_Master[Doctor_ID],Doctor_Master[Doctor_Name],,0)</f>
        <v>Dr. Hari Prasad</v>
      </c>
    </row>
    <row r="661" spans="1:26" x14ac:dyDescent="0.3">
      <c r="A661" t="s">
        <v>1157</v>
      </c>
      <c r="B661" s="1">
        <v>45689</v>
      </c>
      <c r="C661" s="2">
        <v>0.65625</v>
      </c>
      <c r="D661" t="s">
        <v>26</v>
      </c>
      <c r="E661" t="s">
        <v>27</v>
      </c>
      <c r="F661" t="s">
        <v>110</v>
      </c>
      <c r="G661" t="s">
        <v>63</v>
      </c>
      <c r="H661" t="s">
        <v>64</v>
      </c>
      <c r="I661" t="s">
        <v>156</v>
      </c>
      <c r="J661" t="s">
        <v>143</v>
      </c>
      <c r="K661" t="s">
        <v>48</v>
      </c>
      <c r="L661">
        <v>39</v>
      </c>
      <c r="M661" t="s">
        <v>183</v>
      </c>
      <c r="N661" t="s">
        <v>233</v>
      </c>
      <c r="O661" t="s">
        <v>234</v>
      </c>
      <c r="P661" t="s">
        <v>52</v>
      </c>
      <c r="Q661" t="s">
        <v>38</v>
      </c>
      <c r="R661">
        <v>45</v>
      </c>
      <c r="S661">
        <v>15</v>
      </c>
      <c r="T661">
        <v>650</v>
      </c>
      <c r="U661" t="s">
        <v>71</v>
      </c>
      <c r="V661" t="s">
        <v>20</v>
      </c>
      <c r="W661">
        <v>3</v>
      </c>
      <c r="X661" t="s">
        <v>39</v>
      </c>
      <c r="Y661" t="s">
        <v>183</v>
      </c>
      <c r="Z661" t="str">
        <f>_xlfn.XLOOKUP(Appointment_Transactions[[#This Row],[Doctor_ID]],Doctor_Master[Doctor_ID],Doctor_Master[Doctor_Name],,0)</f>
        <v>Dr. Jennifer A</v>
      </c>
    </row>
    <row r="662" spans="1:26" x14ac:dyDescent="0.3">
      <c r="A662" t="s">
        <v>1158</v>
      </c>
      <c r="B662" s="1">
        <v>45712</v>
      </c>
      <c r="C662" s="2">
        <v>0.64583333333333337</v>
      </c>
      <c r="D662" t="s">
        <v>26</v>
      </c>
      <c r="E662" t="s">
        <v>27</v>
      </c>
      <c r="F662" t="s">
        <v>155</v>
      </c>
      <c r="G662" t="s">
        <v>83</v>
      </c>
      <c r="H662" t="s">
        <v>84</v>
      </c>
      <c r="I662" t="s">
        <v>653</v>
      </c>
      <c r="J662" t="s">
        <v>112</v>
      </c>
      <c r="K662" t="s">
        <v>48</v>
      </c>
      <c r="L662">
        <v>39</v>
      </c>
      <c r="M662" t="s">
        <v>113</v>
      </c>
      <c r="N662" t="s">
        <v>152</v>
      </c>
      <c r="O662" t="s">
        <v>153</v>
      </c>
      <c r="P662" t="s">
        <v>52</v>
      </c>
      <c r="Q662" t="s">
        <v>38</v>
      </c>
      <c r="R662">
        <v>47</v>
      </c>
      <c r="S662">
        <v>15</v>
      </c>
      <c r="T662">
        <v>700</v>
      </c>
      <c r="U662" t="s">
        <v>71</v>
      </c>
      <c r="V662" t="s">
        <v>100</v>
      </c>
      <c r="X662" t="s">
        <v>39</v>
      </c>
      <c r="Y662" t="s">
        <v>113</v>
      </c>
      <c r="Z662" t="str">
        <f>_xlfn.XLOOKUP(Appointment_Transactions[[#This Row],[Doctor_ID]],Doctor_Master[Doctor_ID],Doctor_Master[Doctor_Name],,0)</f>
        <v>Dr. Harini V</v>
      </c>
    </row>
    <row r="663" spans="1:26" x14ac:dyDescent="0.3">
      <c r="A663" t="s">
        <v>1159</v>
      </c>
      <c r="B663" s="1">
        <v>45745</v>
      </c>
      <c r="C663" s="2">
        <v>0.83333333333333337</v>
      </c>
      <c r="D663" t="s">
        <v>73</v>
      </c>
      <c r="E663" t="s">
        <v>27</v>
      </c>
      <c r="F663" t="s">
        <v>110</v>
      </c>
      <c r="G663" t="s">
        <v>117</v>
      </c>
      <c r="H663" t="s">
        <v>118</v>
      </c>
      <c r="I663" t="s">
        <v>140</v>
      </c>
      <c r="J663" t="s">
        <v>47</v>
      </c>
      <c r="K663" t="s">
        <v>48</v>
      </c>
      <c r="L663">
        <v>17</v>
      </c>
      <c r="M663" t="s">
        <v>34</v>
      </c>
      <c r="N663" t="s">
        <v>188</v>
      </c>
      <c r="O663" t="s">
        <v>189</v>
      </c>
      <c r="P663" t="s">
        <v>123</v>
      </c>
      <c r="Q663" t="s">
        <v>203</v>
      </c>
      <c r="R663">
        <v>17</v>
      </c>
      <c r="S663">
        <v>15</v>
      </c>
      <c r="T663">
        <v>700</v>
      </c>
      <c r="U663" t="s">
        <v>39</v>
      </c>
      <c r="V663" t="s">
        <v>70</v>
      </c>
      <c r="X663" t="s">
        <v>71</v>
      </c>
      <c r="Y663" t="s">
        <v>34</v>
      </c>
      <c r="Z663" t="str">
        <f>_xlfn.XLOOKUP(Appointment_Transactions[[#This Row],[Doctor_ID]],Doctor_Master[Doctor_ID],Doctor_Master[Doctor_Name],,0)</f>
        <v>Dr. Ranjani S</v>
      </c>
    </row>
    <row r="664" spans="1:26" x14ac:dyDescent="0.3">
      <c r="A664" t="s">
        <v>1160</v>
      </c>
      <c r="B664" s="1">
        <v>45705</v>
      </c>
      <c r="C664" s="2">
        <v>0.5</v>
      </c>
      <c r="D664" t="s">
        <v>26</v>
      </c>
      <c r="E664" t="s">
        <v>27</v>
      </c>
      <c r="F664" t="s">
        <v>155</v>
      </c>
      <c r="G664" t="s">
        <v>103</v>
      </c>
      <c r="H664" t="s">
        <v>104</v>
      </c>
      <c r="I664" t="s">
        <v>942</v>
      </c>
      <c r="J664" t="s">
        <v>97</v>
      </c>
      <c r="K664" t="s">
        <v>33</v>
      </c>
      <c r="L664">
        <v>26</v>
      </c>
      <c r="M664" t="s">
        <v>92</v>
      </c>
      <c r="N664" t="s">
        <v>256</v>
      </c>
      <c r="O664" t="s">
        <v>257</v>
      </c>
      <c r="P664" t="s">
        <v>123</v>
      </c>
      <c r="Q664" t="s">
        <v>89</v>
      </c>
      <c r="R664">
        <v>68</v>
      </c>
      <c r="S664">
        <v>25</v>
      </c>
      <c r="T664">
        <v>1200</v>
      </c>
      <c r="U664" t="s">
        <v>71</v>
      </c>
      <c r="V664" t="s">
        <v>134</v>
      </c>
      <c r="X664" t="s">
        <v>39</v>
      </c>
      <c r="Y664" t="s">
        <v>92</v>
      </c>
      <c r="Z664" t="str">
        <f>_xlfn.XLOOKUP(Appointment_Transactions[[#This Row],[Doctor_ID]],Doctor_Master[Doctor_ID],Doctor_Master[Doctor_Name],,0)</f>
        <v>Dr. Ramesh G</v>
      </c>
    </row>
    <row r="665" spans="1:26" x14ac:dyDescent="0.3">
      <c r="A665" t="s">
        <v>1161</v>
      </c>
      <c r="B665" s="1">
        <v>45747</v>
      </c>
      <c r="C665" s="2">
        <v>0.78125</v>
      </c>
      <c r="D665" t="s">
        <v>73</v>
      </c>
      <c r="E665" t="s">
        <v>27</v>
      </c>
      <c r="F665" t="s">
        <v>155</v>
      </c>
      <c r="G665" t="s">
        <v>83</v>
      </c>
      <c r="H665" t="s">
        <v>84</v>
      </c>
      <c r="I665" t="s">
        <v>586</v>
      </c>
      <c r="J665" t="s">
        <v>47</v>
      </c>
      <c r="K665" t="s">
        <v>33</v>
      </c>
      <c r="L665">
        <v>45</v>
      </c>
      <c r="M665" t="s">
        <v>67</v>
      </c>
      <c r="N665" t="s">
        <v>208</v>
      </c>
      <c r="O665" t="s">
        <v>209</v>
      </c>
      <c r="P665" t="s">
        <v>52</v>
      </c>
      <c r="Q665" t="s">
        <v>38</v>
      </c>
      <c r="R665">
        <v>27</v>
      </c>
      <c r="S665">
        <v>15</v>
      </c>
      <c r="T665">
        <v>800</v>
      </c>
      <c r="U665" t="s">
        <v>71</v>
      </c>
      <c r="V665" t="s">
        <v>100</v>
      </c>
      <c r="W665">
        <v>3</v>
      </c>
      <c r="X665" t="s">
        <v>39</v>
      </c>
      <c r="Y665" t="s">
        <v>67</v>
      </c>
      <c r="Z665" t="str">
        <f>_xlfn.XLOOKUP(Appointment_Transactions[[#This Row],[Doctor_ID]],Doctor_Master[Doctor_ID],Doctor_Master[Doctor_Name],,0)</f>
        <v>Dr. Balaji V</v>
      </c>
    </row>
    <row r="666" spans="1:26" x14ac:dyDescent="0.3">
      <c r="A666" t="s">
        <v>1162</v>
      </c>
      <c r="B666" s="1">
        <v>45829</v>
      </c>
      <c r="C666" s="2">
        <v>0.64583333333333337</v>
      </c>
      <c r="D666" t="s">
        <v>81</v>
      </c>
      <c r="E666" t="s">
        <v>42</v>
      </c>
      <c r="F666" t="s">
        <v>110</v>
      </c>
      <c r="G666" t="s">
        <v>63</v>
      </c>
      <c r="H666" t="s">
        <v>64</v>
      </c>
      <c r="I666" t="s">
        <v>473</v>
      </c>
      <c r="J666" t="s">
        <v>47</v>
      </c>
      <c r="K666" t="s">
        <v>33</v>
      </c>
      <c r="L666">
        <v>25</v>
      </c>
      <c r="M666" t="s">
        <v>67</v>
      </c>
      <c r="N666" t="s">
        <v>68</v>
      </c>
      <c r="O666" t="s">
        <v>69</v>
      </c>
      <c r="P666" t="s">
        <v>37</v>
      </c>
      <c r="Q666" t="s">
        <v>38</v>
      </c>
      <c r="R666">
        <v>17</v>
      </c>
      <c r="S666">
        <v>15</v>
      </c>
      <c r="T666">
        <v>800</v>
      </c>
      <c r="U666" t="s">
        <v>71</v>
      </c>
      <c r="V666" t="s">
        <v>134</v>
      </c>
      <c r="X666" t="s">
        <v>71</v>
      </c>
      <c r="Y666" t="s">
        <v>67</v>
      </c>
      <c r="Z666" t="str">
        <f>_xlfn.XLOOKUP(Appointment_Transactions[[#This Row],[Doctor_ID]],Doctor_Master[Doctor_ID],Doctor_Master[Doctor_Name],,0)</f>
        <v>Dr. Nisha T</v>
      </c>
    </row>
    <row r="667" spans="1:26" x14ac:dyDescent="0.3">
      <c r="A667" t="s">
        <v>1163</v>
      </c>
      <c r="B667" s="1">
        <v>45688</v>
      </c>
      <c r="C667" s="2">
        <v>0.83333333333333337</v>
      </c>
      <c r="D667" t="s">
        <v>109</v>
      </c>
      <c r="E667" t="s">
        <v>27</v>
      </c>
      <c r="F667" t="s">
        <v>28</v>
      </c>
      <c r="G667" t="s">
        <v>55</v>
      </c>
      <c r="H667" t="s">
        <v>56</v>
      </c>
      <c r="I667" t="s">
        <v>739</v>
      </c>
      <c r="J667" t="s">
        <v>86</v>
      </c>
      <c r="K667" t="s">
        <v>33</v>
      </c>
      <c r="L667">
        <v>51</v>
      </c>
      <c r="M667" t="s">
        <v>113</v>
      </c>
      <c r="N667" t="s">
        <v>114</v>
      </c>
      <c r="O667" t="s">
        <v>115</v>
      </c>
      <c r="P667" t="s">
        <v>37</v>
      </c>
      <c r="Q667" t="s">
        <v>38</v>
      </c>
      <c r="R667">
        <v>31</v>
      </c>
      <c r="S667">
        <v>15</v>
      </c>
      <c r="T667">
        <v>700</v>
      </c>
      <c r="U667" t="s">
        <v>39</v>
      </c>
      <c r="V667" t="s">
        <v>134</v>
      </c>
      <c r="W667">
        <v>3</v>
      </c>
      <c r="X667" t="s">
        <v>71</v>
      </c>
      <c r="Y667" t="s">
        <v>113</v>
      </c>
      <c r="Z667" t="str">
        <f>_xlfn.XLOOKUP(Appointment_Transactions[[#This Row],[Doctor_ID]],Doctor_Master[Doctor_ID],Doctor_Master[Doctor_Name],,0)</f>
        <v>Dr. Divya R</v>
      </c>
    </row>
    <row r="668" spans="1:26" x14ac:dyDescent="0.3">
      <c r="A668" t="s">
        <v>1164</v>
      </c>
      <c r="B668" s="1">
        <v>45682</v>
      </c>
      <c r="C668" s="2">
        <v>0.4375</v>
      </c>
      <c r="D668" t="s">
        <v>109</v>
      </c>
      <c r="E668" t="s">
        <v>27</v>
      </c>
      <c r="F668" t="s">
        <v>110</v>
      </c>
      <c r="G668" t="s">
        <v>117</v>
      </c>
      <c r="H668" t="s">
        <v>118</v>
      </c>
      <c r="I668" t="s">
        <v>952</v>
      </c>
      <c r="J668" t="s">
        <v>97</v>
      </c>
      <c r="K668" t="s">
        <v>48</v>
      </c>
      <c r="L668">
        <v>15</v>
      </c>
      <c r="M668" t="s">
        <v>77</v>
      </c>
      <c r="N668" t="s">
        <v>127</v>
      </c>
      <c r="O668" t="s">
        <v>128</v>
      </c>
      <c r="P668" t="s">
        <v>123</v>
      </c>
      <c r="Q668" t="s">
        <v>38</v>
      </c>
      <c r="R668">
        <v>33</v>
      </c>
      <c r="S668">
        <v>30</v>
      </c>
      <c r="T668">
        <v>1300</v>
      </c>
      <c r="U668" t="s">
        <v>71</v>
      </c>
      <c r="V668" t="s">
        <v>134</v>
      </c>
      <c r="W668">
        <v>4</v>
      </c>
      <c r="X668" t="s">
        <v>71</v>
      </c>
      <c r="Y668" t="s">
        <v>77</v>
      </c>
      <c r="Z668" t="str">
        <f>_xlfn.XLOOKUP(Appointment_Transactions[[#This Row],[Doctor_ID]],Doctor_Master[Doctor_ID],Doctor_Master[Doctor_Name],,0)</f>
        <v>Dr. Vinoth K</v>
      </c>
    </row>
    <row r="669" spans="1:26" x14ac:dyDescent="0.3">
      <c r="A669" t="s">
        <v>1165</v>
      </c>
      <c r="B669" s="1">
        <v>45816</v>
      </c>
      <c r="C669" s="2">
        <v>0.64583333333333337</v>
      </c>
      <c r="D669" t="s">
        <v>81</v>
      </c>
      <c r="E669" t="s">
        <v>42</v>
      </c>
      <c r="F669" t="s">
        <v>54</v>
      </c>
      <c r="G669" t="s">
        <v>103</v>
      </c>
      <c r="H669" t="s">
        <v>104</v>
      </c>
      <c r="I669" t="s">
        <v>287</v>
      </c>
      <c r="J669" t="s">
        <v>47</v>
      </c>
      <c r="K669" t="s">
        <v>33</v>
      </c>
      <c r="L669">
        <v>44</v>
      </c>
      <c r="M669" t="s">
        <v>92</v>
      </c>
      <c r="N669" t="s">
        <v>256</v>
      </c>
      <c r="O669" t="s">
        <v>257</v>
      </c>
      <c r="P669" t="s">
        <v>52</v>
      </c>
      <c r="Q669" t="s">
        <v>89</v>
      </c>
      <c r="R669">
        <v>40</v>
      </c>
      <c r="S669">
        <v>25</v>
      </c>
      <c r="T669">
        <v>1200</v>
      </c>
      <c r="U669" t="s">
        <v>71</v>
      </c>
      <c r="V669" t="s">
        <v>20</v>
      </c>
      <c r="X669" t="s">
        <v>39</v>
      </c>
      <c r="Y669" t="s">
        <v>92</v>
      </c>
      <c r="Z669" t="str">
        <f>_xlfn.XLOOKUP(Appointment_Transactions[[#This Row],[Doctor_ID]],Doctor_Master[Doctor_ID],Doctor_Master[Doctor_Name],,0)</f>
        <v>Dr. Ramesh G</v>
      </c>
    </row>
    <row r="670" spans="1:26" x14ac:dyDescent="0.3">
      <c r="A670" t="s">
        <v>1166</v>
      </c>
      <c r="B670" s="1">
        <v>45687</v>
      </c>
      <c r="C670" s="2">
        <v>0.85416666666666663</v>
      </c>
      <c r="D670" t="s">
        <v>109</v>
      </c>
      <c r="E670" t="s">
        <v>27</v>
      </c>
      <c r="F670" t="s">
        <v>102</v>
      </c>
      <c r="G670" t="s">
        <v>63</v>
      </c>
      <c r="H670" t="s">
        <v>64</v>
      </c>
      <c r="I670" t="s">
        <v>646</v>
      </c>
      <c r="J670" t="s">
        <v>112</v>
      </c>
      <c r="K670" t="s">
        <v>33</v>
      </c>
      <c r="L670">
        <v>82</v>
      </c>
      <c r="M670" t="s">
        <v>113</v>
      </c>
      <c r="N670" t="s">
        <v>114</v>
      </c>
      <c r="O670" t="s">
        <v>115</v>
      </c>
      <c r="P670" t="s">
        <v>123</v>
      </c>
      <c r="Q670" t="s">
        <v>38</v>
      </c>
      <c r="R670">
        <v>29</v>
      </c>
      <c r="S670">
        <v>15</v>
      </c>
      <c r="T670">
        <v>700</v>
      </c>
      <c r="U670" t="s">
        <v>39</v>
      </c>
      <c r="V670" t="s">
        <v>134</v>
      </c>
      <c r="W670">
        <v>3</v>
      </c>
      <c r="X670" t="s">
        <v>71</v>
      </c>
      <c r="Y670" t="s">
        <v>113</v>
      </c>
      <c r="Z670" t="str">
        <f>_xlfn.XLOOKUP(Appointment_Transactions[[#This Row],[Doctor_ID]],Doctor_Master[Doctor_ID],Doctor_Master[Doctor_Name],,0)</f>
        <v>Dr. Divya R</v>
      </c>
    </row>
    <row r="671" spans="1:26" x14ac:dyDescent="0.3">
      <c r="A671" t="s">
        <v>1167</v>
      </c>
      <c r="B671" s="1">
        <v>45713</v>
      </c>
      <c r="C671" s="2">
        <v>0.38541666666666669</v>
      </c>
      <c r="D671" t="s">
        <v>26</v>
      </c>
      <c r="E671" t="s">
        <v>27</v>
      </c>
      <c r="F671" t="s">
        <v>82</v>
      </c>
      <c r="G671" t="s">
        <v>55</v>
      </c>
      <c r="H671" t="s">
        <v>56</v>
      </c>
      <c r="I671" t="s">
        <v>1168</v>
      </c>
      <c r="J671" t="s">
        <v>143</v>
      </c>
      <c r="K671" t="s">
        <v>48</v>
      </c>
      <c r="L671">
        <v>18</v>
      </c>
      <c r="M671" t="s">
        <v>120</v>
      </c>
      <c r="N671" t="s">
        <v>193</v>
      </c>
      <c r="O671" t="s">
        <v>194</v>
      </c>
      <c r="P671" t="s">
        <v>123</v>
      </c>
      <c r="Q671" t="s">
        <v>38</v>
      </c>
      <c r="R671">
        <v>21</v>
      </c>
      <c r="S671">
        <v>15</v>
      </c>
      <c r="T671">
        <v>900</v>
      </c>
      <c r="U671" t="s">
        <v>39</v>
      </c>
      <c r="V671" t="s">
        <v>134</v>
      </c>
      <c r="W671">
        <v>4</v>
      </c>
      <c r="X671" t="s">
        <v>71</v>
      </c>
      <c r="Y671" t="s">
        <v>120</v>
      </c>
      <c r="Z671" t="str">
        <f>_xlfn.XLOOKUP(Appointment_Transactions[[#This Row],[Doctor_ID]],Doctor_Master[Doctor_ID],Doctor_Master[Doctor_Name],,0)</f>
        <v>Dr. Mohan V</v>
      </c>
    </row>
    <row r="672" spans="1:26" x14ac:dyDescent="0.3">
      <c r="A672" t="s">
        <v>1169</v>
      </c>
      <c r="B672" s="1">
        <v>45812</v>
      </c>
      <c r="C672" s="2">
        <v>0.625</v>
      </c>
      <c r="D672" t="s">
        <v>81</v>
      </c>
      <c r="E672" t="s">
        <v>42</v>
      </c>
      <c r="F672" t="s">
        <v>43</v>
      </c>
      <c r="G672" t="s">
        <v>103</v>
      </c>
      <c r="H672" t="s">
        <v>104</v>
      </c>
      <c r="I672" t="s">
        <v>1170</v>
      </c>
      <c r="J672" t="s">
        <v>47</v>
      </c>
      <c r="K672" t="s">
        <v>48</v>
      </c>
      <c r="L672">
        <v>77</v>
      </c>
      <c r="M672" t="s">
        <v>34</v>
      </c>
      <c r="N672" t="s">
        <v>188</v>
      </c>
      <c r="O672" t="s">
        <v>189</v>
      </c>
      <c r="P672" t="s">
        <v>37</v>
      </c>
      <c r="Q672" t="s">
        <v>38</v>
      </c>
      <c r="R672">
        <v>30</v>
      </c>
      <c r="S672">
        <v>15</v>
      </c>
      <c r="T672">
        <v>700</v>
      </c>
      <c r="U672" t="s">
        <v>71</v>
      </c>
      <c r="V672" t="s">
        <v>20</v>
      </c>
      <c r="X672" t="s">
        <v>71</v>
      </c>
      <c r="Y672" t="s">
        <v>34</v>
      </c>
      <c r="Z672" t="str">
        <f>_xlfn.XLOOKUP(Appointment_Transactions[[#This Row],[Doctor_ID]],Doctor_Master[Doctor_ID],Doctor_Master[Doctor_Name],,0)</f>
        <v>Dr. Ranjani S</v>
      </c>
    </row>
    <row r="673" spans="1:26" x14ac:dyDescent="0.3">
      <c r="A673" t="s">
        <v>1171</v>
      </c>
      <c r="B673" s="1">
        <v>45734</v>
      </c>
      <c r="C673" s="2">
        <v>0.80208333333333337</v>
      </c>
      <c r="D673" t="s">
        <v>73</v>
      </c>
      <c r="E673" t="s">
        <v>27</v>
      </c>
      <c r="F673" t="s">
        <v>82</v>
      </c>
      <c r="G673" t="s">
        <v>44</v>
      </c>
      <c r="H673" t="s">
        <v>45</v>
      </c>
      <c r="I673" t="s">
        <v>604</v>
      </c>
      <c r="J673" t="s">
        <v>66</v>
      </c>
      <c r="K673" t="s">
        <v>48</v>
      </c>
      <c r="L673">
        <v>77</v>
      </c>
      <c r="M673" t="s">
        <v>59</v>
      </c>
      <c r="N673" t="s">
        <v>60</v>
      </c>
      <c r="O673" t="s">
        <v>61</v>
      </c>
      <c r="P673" t="s">
        <v>123</v>
      </c>
      <c r="Q673" t="s">
        <v>89</v>
      </c>
      <c r="R673">
        <v>20</v>
      </c>
      <c r="S673">
        <v>15</v>
      </c>
      <c r="T673">
        <v>500</v>
      </c>
      <c r="U673" t="s">
        <v>39</v>
      </c>
      <c r="V673" t="s">
        <v>134</v>
      </c>
      <c r="X673" t="s">
        <v>39</v>
      </c>
      <c r="Y673" t="s">
        <v>59</v>
      </c>
      <c r="Z673" t="str">
        <f>_xlfn.XLOOKUP(Appointment_Transactions[[#This Row],[Doctor_ID]],Doctor_Master[Doctor_ID],Doctor_Master[Doctor_Name],,0)</f>
        <v>Dr. Gokul R</v>
      </c>
    </row>
    <row r="674" spans="1:26" x14ac:dyDescent="0.3">
      <c r="A674" t="s">
        <v>1172</v>
      </c>
      <c r="B674" s="1">
        <v>45720</v>
      </c>
      <c r="C674" s="2">
        <v>0.76041666666666663</v>
      </c>
      <c r="D674" t="s">
        <v>73</v>
      </c>
      <c r="E674" t="s">
        <v>27</v>
      </c>
      <c r="F674" t="s">
        <v>82</v>
      </c>
      <c r="G674" t="s">
        <v>83</v>
      </c>
      <c r="H674" t="s">
        <v>84</v>
      </c>
      <c r="I674" t="s">
        <v>1173</v>
      </c>
      <c r="J674" t="s">
        <v>86</v>
      </c>
      <c r="K674" t="s">
        <v>48</v>
      </c>
      <c r="L674">
        <v>31</v>
      </c>
      <c r="M674" t="s">
        <v>183</v>
      </c>
      <c r="N674" t="s">
        <v>184</v>
      </c>
      <c r="O674" t="s">
        <v>185</v>
      </c>
      <c r="P674" t="s">
        <v>52</v>
      </c>
      <c r="Q674" t="s">
        <v>89</v>
      </c>
      <c r="R674">
        <v>17</v>
      </c>
      <c r="S674">
        <v>15</v>
      </c>
      <c r="T674">
        <v>650</v>
      </c>
      <c r="U674" t="s">
        <v>71</v>
      </c>
      <c r="V674" t="s">
        <v>100</v>
      </c>
      <c r="X674" t="s">
        <v>39</v>
      </c>
      <c r="Y674" t="s">
        <v>183</v>
      </c>
      <c r="Z674" t="str">
        <f>_xlfn.XLOOKUP(Appointment_Transactions[[#This Row],[Doctor_ID]],Doctor_Master[Doctor_ID],Doctor_Master[Doctor_Name],,0)</f>
        <v>Dr. Lakshmi K</v>
      </c>
    </row>
    <row r="675" spans="1:26" x14ac:dyDescent="0.3">
      <c r="A675" t="s">
        <v>1174</v>
      </c>
      <c r="B675" s="1">
        <v>45716</v>
      </c>
      <c r="C675" s="2">
        <v>0.79166666666666663</v>
      </c>
      <c r="D675" t="s">
        <v>26</v>
      </c>
      <c r="E675" t="s">
        <v>27</v>
      </c>
      <c r="F675" t="s">
        <v>28</v>
      </c>
      <c r="G675" t="s">
        <v>44</v>
      </c>
      <c r="H675" t="s">
        <v>45</v>
      </c>
      <c r="I675" t="s">
        <v>1068</v>
      </c>
      <c r="J675" t="s">
        <v>58</v>
      </c>
      <c r="K675" t="s">
        <v>48</v>
      </c>
      <c r="L675">
        <v>36</v>
      </c>
      <c r="M675" t="s">
        <v>183</v>
      </c>
      <c r="N675" t="s">
        <v>240</v>
      </c>
      <c r="O675" t="s">
        <v>241</v>
      </c>
      <c r="P675" t="s">
        <v>52</v>
      </c>
      <c r="Q675" t="s">
        <v>38</v>
      </c>
      <c r="R675">
        <v>14</v>
      </c>
      <c r="S675">
        <v>15</v>
      </c>
      <c r="T675">
        <v>650</v>
      </c>
      <c r="U675" t="s">
        <v>39</v>
      </c>
      <c r="V675" t="s">
        <v>70</v>
      </c>
      <c r="W675">
        <v>4</v>
      </c>
      <c r="X675" t="s">
        <v>39</v>
      </c>
      <c r="Y675" t="s">
        <v>183</v>
      </c>
      <c r="Z675" t="str">
        <f>_xlfn.XLOOKUP(Appointment_Transactions[[#This Row],[Doctor_ID]],Doctor_Master[Doctor_ID],Doctor_Master[Doctor_Name],,0)</f>
        <v>Dr. Naveen C</v>
      </c>
    </row>
    <row r="676" spans="1:26" x14ac:dyDescent="0.3">
      <c r="A676" t="s">
        <v>1175</v>
      </c>
      <c r="B676" s="1">
        <v>45673</v>
      </c>
      <c r="C676" s="2">
        <v>0.51041666666666663</v>
      </c>
      <c r="D676" t="s">
        <v>109</v>
      </c>
      <c r="E676" t="s">
        <v>27</v>
      </c>
      <c r="F676" t="s">
        <v>102</v>
      </c>
      <c r="G676" t="s">
        <v>29</v>
      </c>
      <c r="H676" t="s">
        <v>30</v>
      </c>
      <c r="I676" t="s">
        <v>640</v>
      </c>
      <c r="J676" t="s">
        <v>138</v>
      </c>
      <c r="K676" t="s">
        <v>33</v>
      </c>
      <c r="L676">
        <v>62</v>
      </c>
      <c r="M676" t="s">
        <v>67</v>
      </c>
      <c r="N676" t="s">
        <v>163</v>
      </c>
      <c r="O676" t="s">
        <v>164</v>
      </c>
      <c r="P676" t="s">
        <v>52</v>
      </c>
      <c r="Q676" t="s">
        <v>38</v>
      </c>
      <c r="R676">
        <v>33</v>
      </c>
      <c r="S676">
        <v>15</v>
      </c>
      <c r="T676">
        <v>800</v>
      </c>
      <c r="U676" t="s">
        <v>39</v>
      </c>
      <c r="V676" t="s">
        <v>134</v>
      </c>
      <c r="W676">
        <v>5</v>
      </c>
      <c r="X676" t="s">
        <v>39</v>
      </c>
      <c r="Y676" t="s">
        <v>67</v>
      </c>
      <c r="Z676" t="str">
        <f>_xlfn.XLOOKUP(Appointment_Transactions[[#This Row],[Doctor_ID]],Doctor_Master[Doctor_ID],Doctor_Master[Doctor_Name],,0)</f>
        <v>Dr. Ashwin D</v>
      </c>
    </row>
    <row r="677" spans="1:26" x14ac:dyDescent="0.3">
      <c r="A677" t="s">
        <v>1176</v>
      </c>
      <c r="B677" s="1">
        <v>45803</v>
      </c>
      <c r="C677" s="2">
        <v>0.80208333333333337</v>
      </c>
      <c r="D677" t="s">
        <v>136</v>
      </c>
      <c r="E677" t="s">
        <v>42</v>
      </c>
      <c r="F677" t="s">
        <v>155</v>
      </c>
      <c r="G677" t="s">
        <v>83</v>
      </c>
      <c r="H677" t="s">
        <v>84</v>
      </c>
      <c r="I677" t="s">
        <v>813</v>
      </c>
      <c r="J677" t="s">
        <v>138</v>
      </c>
      <c r="K677" t="s">
        <v>48</v>
      </c>
      <c r="L677">
        <v>16</v>
      </c>
      <c r="M677" t="s">
        <v>92</v>
      </c>
      <c r="N677" t="s">
        <v>215</v>
      </c>
      <c r="O677" t="s">
        <v>216</v>
      </c>
      <c r="P677" t="s">
        <v>52</v>
      </c>
      <c r="Q677" t="s">
        <v>203</v>
      </c>
      <c r="R677">
        <v>51</v>
      </c>
      <c r="S677">
        <v>25</v>
      </c>
      <c r="T677">
        <v>1200</v>
      </c>
      <c r="U677" t="s">
        <v>39</v>
      </c>
      <c r="V677" t="s">
        <v>134</v>
      </c>
      <c r="X677" t="s">
        <v>39</v>
      </c>
      <c r="Y677" t="s">
        <v>92</v>
      </c>
      <c r="Z677" t="str">
        <f>_xlfn.XLOOKUP(Appointment_Transactions[[#This Row],[Doctor_ID]],Doctor_Master[Doctor_ID],Doctor_Master[Doctor_Name],,0)</f>
        <v>Dr. Vignesh M</v>
      </c>
    </row>
    <row r="678" spans="1:26" x14ac:dyDescent="0.3">
      <c r="A678" t="s">
        <v>1177</v>
      </c>
      <c r="B678" s="1">
        <v>45708</v>
      </c>
      <c r="C678" s="2">
        <v>0.52083333333333337</v>
      </c>
      <c r="D678" t="s">
        <v>26</v>
      </c>
      <c r="E678" t="s">
        <v>27</v>
      </c>
      <c r="F678" t="s">
        <v>102</v>
      </c>
      <c r="G678" t="s">
        <v>83</v>
      </c>
      <c r="H678" t="s">
        <v>84</v>
      </c>
      <c r="I678" t="s">
        <v>915</v>
      </c>
      <c r="J678" t="s">
        <v>58</v>
      </c>
      <c r="K678" t="s">
        <v>33</v>
      </c>
      <c r="L678">
        <v>54</v>
      </c>
      <c r="M678" t="s">
        <v>120</v>
      </c>
      <c r="N678" t="s">
        <v>179</v>
      </c>
      <c r="O678" t="s">
        <v>180</v>
      </c>
      <c r="P678" t="s">
        <v>37</v>
      </c>
      <c r="Q678" t="s">
        <v>38</v>
      </c>
      <c r="R678">
        <v>5</v>
      </c>
      <c r="S678">
        <v>15</v>
      </c>
      <c r="T678">
        <v>900</v>
      </c>
      <c r="U678" t="s">
        <v>39</v>
      </c>
      <c r="V678" t="s">
        <v>134</v>
      </c>
      <c r="W678">
        <v>5</v>
      </c>
      <c r="X678" t="s">
        <v>39</v>
      </c>
      <c r="Y678" t="s">
        <v>120</v>
      </c>
      <c r="Z678" t="str">
        <f>_xlfn.XLOOKUP(Appointment_Transactions[[#This Row],[Doctor_ID]],Doctor_Master[Doctor_ID],Doctor_Master[Doctor_Name],,0)</f>
        <v>Dr. Swetha M</v>
      </c>
    </row>
    <row r="679" spans="1:26" x14ac:dyDescent="0.3">
      <c r="A679" t="s">
        <v>1178</v>
      </c>
      <c r="B679" s="1">
        <v>45751</v>
      </c>
      <c r="C679" s="2">
        <v>0.80208333333333337</v>
      </c>
      <c r="D679" t="s">
        <v>41</v>
      </c>
      <c r="E679" t="s">
        <v>42</v>
      </c>
      <c r="F679" t="s">
        <v>28</v>
      </c>
      <c r="G679" t="s">
        <v>29</v>
      </c>
      <c r="H679" t="s">
        <v>30</v>
      </c>
      <c r="I679" t="s">
        <v>378</v>
      </c>
      <c r="J679" t="s">
        <v>138</v>
      </c>
      <c r="K679" t="s">
        <v>48</v>
      </c>
      <c r="L679">
        <v>7</v>
      </c>
      <c r="M679" t="s">
        <v>49</v>
      </c>
      <c r="N679" t="s">
        <v>211</v>
      </c>
      <c r="O679" t="s">
        <v>212</v>
      </c>
      <c r="P679" t="s">
        <v>37</v>
      </c>
      <c r="Q679" t="s">
        <v>38</v>
      </c>
      <c r="R679">
        <v>30</v>
      </c>
      <c r="S679">
        <v>20</v>
      </c>
      <c r="T679">
        <v>1000</v>
      </c>
      <c r="U679" t="s">
        <v>71</v>
      </c>
      <c r="V679" t="s">
        <v>134</v>
      </c>
      <c r="W679">
        <v>4</v>
      </c>
      <c r="X679" t="s">
        <v>39</v>
      </c>
      <c r="Y679" t="s">
        <v>49</v>
      </c>
      <c r="Z679" t="str">
        <f>_xlfn.XLOOKUP(Appointment_Transactions[[#This Row],[Doctor_ID]],Doctor_Master[Doctor_ID],Doctor_Master[Doctor_Name],,0)</f>
        <v>Dr. Ramya P</v>
      </c>
    </row>
    <row r="680" spans="1:26" x14ac:dyDescent="0.3">
      <c r="A680" t="s">
        <v>1179</v>
      </c>
      <c r="B680" s="1">
        <v>45782</v>
      </c>
      <c r="C680" s="2">
        <v>0.75</v>
      </c>
      <c r="D680" t="s">
        <v>136</v>
      </c>
      <c r="E680" t="s">
        <v>42</v>
      </c>
      <c r="F680" t="s">
        <v>155</v>
      </c>
      <c r="G680" t="s">
        <v>74</v>
      </c>
      <c r="H680" t="s">
        <v>75</v>
      </c>
      <c r="I680" t="s">
        <v>1180</v>
      </c>
      <c r="J680" t="s">
        <v>32</v>
      </c>
      <c r="K680" t="s">
        <v>33</v>
      </c>
      <c r="L680">
        <v>84</v>
      </c>
      <c r="M680" t="s">
        <v>77</v>
      </c>
      <c r="N680" t="s">
        <v>78</v>
      </c>
      <c r="O680" t="s">
        <v>79</v>
      </c>
      <c r="P680" t="s">
        <v>123</v>
      </c>
      <c r="Q680" t="s">
        <v>89</v>
      </c>
      <c r="R680">
        <v>16</v>
      </c>
      <c r="S680">
        <v>30</v>
      </c>
      <c r="T680">
        <v>1300</v>
      </c>
      <c r="U680" t="s">
        <v>71</v>
      </c>
      <c r="V680" t="s">
        <v>20</v>
      </c>
      <c r="X680" t="s">
        <v>39</v>
      </c>
      <c r="Y680" t="s">
        <v>77</v>
      </c>
      <c r="Z680" t="str">
        <f>_xlfn.XLOOKUP(Appointment_Transactions[[#This Row],[Doctor_ID]],Doctor_Master[Doctor_ID],Doctor_Master[Doctor_Name],,0)</f>
        <v>Dr. Bharathi K</v>
      </c>
    </row>
    <row r="681" spans="1:26" x14ac:dyDescent="0.3">
      <c r="A681" t="s">
        <v>1181</v>
      </c>
      <c r="B681" s="1">
        <v>45825</v>
      </c>
      <c r="C681" s="2">
        <v>0.39583333333333331</v>
      </c>
      <c r="D681" t="s">
        <v>81</v>
      </c>
      <c r="E681" t="s">
        <v>42</v>
      </c>
      <c r="F681" t="s">
        <v>82</v>
      </c>
      <c r="G681" t="s">
        <v>44</v>
      </c>
      <c r="H681" t="s">
        <v>45</v>
      </c>
      <c r="I681" t="s">
        <v>324</v>
      </c>
      <c r="J681" t="s">
        <v>126</v>
      </c>
      <c r="K681" t="s">
        <v>33</v>
      </c>
      <c r="L681">
        <v>32</v>
      </c>
      <c r="M681" t="s">
        <v>113</v>
      </c>
      <c r="N681" t="s">
        <v>157</v>
      </c>
      <c r="O681" t="s">
        <v>158</v>
      </c>
      <c r="P681" t="s">
        <v>123</v>
      </c>
      <c r="Q681" t="s">
        <v>38</v>
      </c>
      <c r="R681">
        <v>23</v>
      </c>
      <c r="S681">
        <v>15</v>
      </c>
      <c r="T681">
        <v>700</v>
      </c>
      <c r="U681" t="s">
        <v>71</v>
      </c>
      <c r="V681" t="s">
        <v>100</v>
      </c>
      <c r="X681" t="s">
        <v>39</v>
      </c>
      <c r="Y681" t="s">
        <v>113</v>
      </c>
      <c r="Z681" t="str">
        <f>_xlfn.XLOOKUP(Appointment_Transactions[[#This Row],[Doctor_ID]],Doctor_Master[Doctor_ID],Doctor_Master[Doctor_Name],,0)</f>
        <v>Dr. Mahesh R</v>
      </c>
    </row>
    <row r="682" spans="1:26" x14ac:dyDescent="0.3">
      <c r="A682" t="s">
        <v>1182</v>
      </c>
      <c r="B682" s="1">
        <v>45749</v>
      </c>
      <c r="C682" s="2">
        <v>0.84375</v>
      </c>
      <c r="D682" t="s">
        <v>41</v>
      </c>
      <c r="E682" t="s">
        <v>42</v>
      </c>
      <c r="F682" t="s">
        <v>43</v>
      </c>
      <c r="G682" t="s">
        <v>55</v>
      </c>
      <c r="H682" t="s">
        <v>56</v>
      </c>
      <c r="I682" t="s">
        <v>841</v>
      </c>
      <c r="J682" t="s">
        <v>138</v>
      </c>
      <c r="K682" t="s">
        <v>48</v>
      </c>
      <c r="L682">
        <v>49</v>
      </c>
      <c r="M682" t="s">
        <v>183</v>
      </c>
      <c r="N682" t="s">
        <v>240</v>
      </c>
      <c r="O682" t="s">
        <v>241</v>
      </c>
      <c r="P682" t="s">
        <v>37</v>
      </c>
      <c r="Q682" t="s">
        <v>38</v>
      </c>
      <c r="R682">
        <v>23</v>
      </c>
      <c r="S682">
        <v>15</v>
      </c>
      <c r="T682">
        <v>650</v>
      </c>
      <c r="U682" t="s">
        <v>39</v>
      </c>
      <c r="V682" t="s">
        <v>134</v>
      </c>
      <c r="W682">
        <v>5</v>
      </c>
      <c r="X682" t="s">
        <v>71</v>
      </c>
      <c r="Y682" t="s">
        <v>183</v>
      </c>
      <c r="Z682" t="str">
        <f>_xlfn.XLOOKUP(Appointment_Transactions[[#This Row],[Doctor_ID]],Doctor_Master[Doctor_ID],Doctor_Master[Doctor_Name],,0)</f>
        <v>Dr. Naveen C</v>
      </c>
    </row>
    <row r="683" spans="1:26" x14ac:dyDescent="0.3">
      <c r="A683" t="s">
        <v>1183</v>
      </c>
      <c r="B683" s="1">
        <v>45748</v>
      </c>
      <c r="C683" s="2">
        <v>0.66666666666666663</v>
      </c>
      <c r="D683" t="s">
        <v>41</v>
      </c>
      <c r="E683" t="s">
        <v>42</v>
      </c>
      <c r="F683" t="s">
        <v>82</v>
      </c>
      <c r="G683" t="s">
        <v>55</v>
      </c>
      <c r="H683" t="s">
        <v>56</v>
      </c>
      <c r="I683" t="s">
        <v>657</v>
      </c>
      <c r="J683" t="s">
        <v>66</v>
      </c>
      <c r="K683" t="s">
        <v>33</v>
      </c>
      <c r="L683">
        <v>60</v>
      </c>
      <c r="M683" t="s">
        <v>34</v>
      </c>
      <c r="N683" t="s">
        <v>35</v>
      </c>
      <c r="O683" t="s">
        <v>36</v>
      </c>
      <c r="P683" t="s">
        <v>37</v>
      </c>
      <c r="Q683" t="s">
        <v>89</v>
      </c>
      <c r="R683">
        <v>34</v>
      </c>
      <c r="S683">
        <v>15</v>
      </c>
      <c r="T683">
        <v>700</v>
      </c>
      <c r="U683" t="s">
        <v>39</v>
      </c>
      <c r="V683" t="s">
        <v>100</v>
      </c>
      <c r="X683" t="s">
        <v>39</v>
      </c>
      <c r="Y683" t="s">
        <v>34</v>
      </c>
      <c r="Z683" t="str">
        <f>_xlfn.XLOOKUP(Appointment_Transactions[[#This Row],[Doctor_ID]],Doctor_Master[Doctor_ID],Doctor_Master[Doctor_Name],,0)</f>
        <v>Dr. Keerthana L</v>
      </c>
    </row>
    <row r="684" spans="1:26" x14ac:dyDescent="0.3">
      <c r="A684" t="s">
        <v>1184</v>
      </c>
      <c r="B684" s="1">
        <v>45749</v>
      </c>
      <c r="C684" s="2">
        <v>0.41666666666666669</v>
      </c>
      <c r="D684" t="s">
        <v>41</v>
      </c>
      <c r="E684" t="s">
        <v>42</v>
      </c>
      <c r="F684" t="s">
        <v>43</v>
      </c>
      <c r="G684" t="s">
        <v>117</v>
      </c>
      <c r="H684" t="s">
        <v>118</v>
      </c>
      <c r="I684" t="s">
        <v>495</v>
      </c>
      <c r="J684" t="s">
        <v>126</v>
      </c>
      <c r="K684" t="s">
        <v>33</v>
      </c>
      <c r="L684">
        <v>38</v>
      </c>
      <c r="M684" t="s">
        <v>92</v>
      </c>
      <c r="N684" t="s">
        <v>93</v>
      </c>
      <c r="O684" t="s">
        <v>94</v>
      </c>
      <c r="P684" t="s">
        <v>37</v>
      </c>
      <c r="Q684" t="s">
        <v>38</v>
      </c>
      <c r="R684">
        <v>30</v>
      </c>
      <c r="S684">
        <v>25</v>
      </c>
      <c r="T684">
        <v>1200</v>
      </c>
      <c r="U684" t="s">
        <v>39</v>
      </c>
      <c r="V684" t="s">
        <v>134</v>
      </c>
      <c r="W684">
        <v>3</v>
      </c>
      <c r="X684" t="s">
        <v>39</v>
      </c>
      <c r="Y684" t="s">
        <v>92</v>
      </c>
      <c r="Z684" t="str">
        <f>_xlfn.XLOOKUP(Appointment_Transactions[[#This Row],[Doctor_ID]],Doctor_Master[Doctor_ID],Doctor_Master[Doctor_Name],,0)</f>
        <v>Dr. Arun Kumar</v>
      </c>
    </row>
    <row r="685" spans="1:26" x14ac:dyDescent="0.3">
      <c r="A685" t="s">
        <v>1185</v>
      </c>
      <c r="B685" s="1">
        <v>45774</v>
      </c>
      <c r="C685" s="2">
        <v>0.34375</v>
      </c>
      <c r="D685" t="s">
        <v>41</v>
      </c>
      <c r="E685" t="s">
        <v>42</v>
      </c>
      <c r="F685" t="s">
        <v>54</v>
      </c>
      <c r="G685" t="s">
        <v>55</v>
      </c>
      <c r="H685" t="s">
        <v>56</v>
      </c>
      <c r="I685" t="s">
        <v>140</v>
      </c>
      <c r="J685" t="s">
        <v>126</v>
      </c>
      <c r="K685" t="s">
        <v>48</v>
      </c>
      <c r="L685">
        <v>51</v>
      </c>
      <c r="M685" t="s">
        <v>59</v>
      </c>
      <c r="N685" t="s">
        <v>98</v>
      </c>
      <c r="O685" t="s">
        <v>99</v>
      </c>
      <c r="P685" t="s">
        <v>37</v>
      </c>
      <c r="Q685" t="s">
        <v>89</v>
      </c>
      <c r="R685">
        <v>8</v>
      </c>
      <c r="S685">
        <v>15</v>
      </c>
      <c r="T685">
        <v>500</v>
      </c>
      <c r="U685" t="s">
        <v>39</v>
      </c>
      <c r="V685" t="s">
        <v>100</v>
      </c>
      <c r="X685" t="s">
        <v>39</v>
      </c>
      <c r="Y685" t="s">
        <v>59</v>
      </c>
      <c r="Z685" t="str">
        <f>_xlfn.XLOOKUP(Appointment_Transactions[[#This Row],[Doctor_ID]],Doctor_Master[Doctor_ID],Doctor_Master[Doctor_Name],,0)</f>
        <v>Dr. Vivek S</v>
      </c>
    </row>
    <row r="686" spans="1:26" x14ac:dyDescent="0.3">
      <c r="A686" t="s">
        <v>1186</v>
      </c>
      <c r="B686" s="1">
        <v>45678</v>
      </c>
      <c r="C686" s="2">
        <v>0.85416666666666663</v>
      </c>
      <c r="D686" t="s">
        <v>109</v>
      </c>
      <c r="E686" t="s">
        <v>27</v>
      </c>
      <c r="F686" t="s">
        <v>82</v>
      </c>
      <c r="G686" t="s">
        <v>63</v>
      </c>
      <c r="H686" t="s">
        <v>64</v>
      </c>
      <c r="I686" t="s">
        <v>490</v>
      </c>
      <c r="J686" t="s">
        <v>66</v>
      </c>
      <c r="K686" t="s">
        <v>33</v>
      </c>
      <c r="L686">
        <v>11</v>
      </c>
      <c r="M686" t="s">
        <v>131</v>
      </c>
      <c r="N686" t="s">
        <v>283</v>
      </c>
      <c r="O686" t="s">
        <v>284</v>
      </c>
      <c r="P686" t="s">
        <v>52</v>
      </c>
      <c r="Q686" t="s">
        <v>38</v>
      </c>
      <c r="R686">
        <v>25</v>
      </c>
      <c r="S686">
        <v>15</v>
      </c>
      <c r="T686">
        <v>600</v>
      </c>
      <c r="U686" t="s">
        <v>39</v>
      </c>
      <c r="V686" t="s">
        <v>134</v>
      </c>
      <c r="X686" t="s">
        <v>39</v>
      </c>
      <c r="Y686" t="s">
        <v>131</v>
      </c>
      <c r="Z686" t="str">
        <f>_xlfn.XLOOKUP(Appointment_Transactions[[#This Row],[Doctor_ID]],Doctor_Master[Doctor_ID],Doctor_Master[Doctor_Name],,0)</f>
        <v>Dr. Saranya S</v>
      </c>
    </row>
    <row r="687" spans="1:26" x14ac:dyDescent="0.3">
      <c r="A687" t="s">
        <v>1187</v>
      </c>
      <c r="B687" s="1">
        <v>45691</v>
      </c>
      <c r="C687" s="2">
        <v>0.51041666666666663</v>
      </c>
      <c r="D687" t="s">
        <v>26</v>
      </c>
      <c r="E687" t="s">
        <v>27</v>
      </c>
      <c r="F687" t="s">
        <v>155</v>
      </c>
      <c r="G687" t="s">
        <v>117</v>
      </c>
      <c r="H687" t="s">
        <v>118</v>
      </c>
      <c r="I687" t="s">
        <v>662</v>
      </c>
      <c r="J687" t="s">
        <v>97</v>
      </c>
      <c r="K687" t="s">
        <v>48</v>
      </c>
      <c r="L687">
        <v>6</v>
      </c>
      <c r="M687" t="s">
        <v>120</v>
      </c>
      <c r="N687" t="s">
        <v>175</v>
      </c>
      <c r="O687" t="s">
        <v>176</v>
      </c>
      <c r="P687" t="s">
        <v>37</v>
      </c>
      <c r="Q687" t="s">
        <v>89</v>
      </c>
      <c r="R687">
        <v>28</v>
      </c>
      <c r="S687">
        <v>15</v>
      </c>
      <c r="T687">
        <v>900</v>
      </c>
      <c r="U687" t="s">
        <v>39</v>
      </c>
      <c r="V687" t="s">
        <v>134</v>
      </c>
      <c r="X687" t="s">
        <v>71</v>
      </c>
      <c r="Y687" t="s">
        <v>120</v>
      </c>
      <c r="Z687" t="str">
        <f>_xlfn.XLOOKUP(Appointment_Transactions[[#This Row],[Doctor_ID]],Doctor_Master[Doctor_ID],Doctor_Master[Doctor_Name],,0)</f>
        <v>Dr. Suresh B</v>
      </c>
    </row>
    <row r="688" spans="1:26" x14ac:dyDescent="0.3">
      <c r="A688" t="s">
        <v>1188</v>
      </c>
      <c r="B688" s="1">
        <v>45799</v>
      </c>
      <c r="C688" s="2">
        <v>0.60416666666666663</v>
      </c>
      <c r="D688" t="s">
        <v>136</v>
      </c>
      <c r="E688" t="s">
        <v>42</v>
      </c>
      <c r="F688" t="s">
        <v>102</v>
      </c>
      <c r="G688" t="s">
        <v>83</v>
      </c>
      <c r="H688" t="s">
        <v>84</v>
      </c>
      <c r="I688" t="s">
        <v>1131</v>
      </c>
      <c r="J688" t="s">
        <v>138</v>
      </c>
      <c r="K688" t="s">
        <v>48</v>
      </c>
      <c r="L688">
        <v>18</v>
      </c>
      <c r="M688" t="s">
        <v>183</v>
      </c>
      <c r="N688" t="s">
        <v>330</v>
      </c>
      <c r="O688" t="s">
        <v>331</v>
      </c>
      <c r="P688" t="s">
        <v>52</v>
      </c>
      <c r="Q688" t="s">
        <v>203</v>
      </c>
      <c r="R688">
        <v>31</v>
      </c>
      <c r="S688">
        <v>15</v>
      </c>
      <c r="T688">
        <v>650</v>
      </c>
      <c r="U688" t="s">
        <v>71</v>
      </c>
      <c r="V688" t="s">
        <v>134</v>
      </c>
      <c r="X688" t="s">
        <v>39</v>
      </c>
      <c r="Y688" t="s">
        <v>183</v>
      </c>
      <c r="Z688" t="str">
        <f>_xlfn.XLOOKUP(Appointment_Transactions[[#This Row],[Doctor_ID]],Doctor_Master[Doctor_ID],Doctor_Master[Doctor_Name],,0)</f>
        <v>Dr. Ajith K</v>
      </c>
    </row>
    <row r="689" spans="1:26" x14ac:dyDescent="0.3">
      <c r="A689" t="s">
        <v>1189</v>
      </c>
      <c r="B689" s="1">
        <v>45795</v>
      </c>
      <c r="C689" s="2">
        <v>0.66666666666666663</v>
      </c>
      <c r="D689" t="s">
        <v>136</v>
      </c>
      <c r="E689" t="s">
        <v>42</v>
      </c>
      <c r="F689" t="s">
        <v>54</v>
      </c>
      <c r="G689" t="s">
        <v>44</v>
      </c>
      <c r="H689" t="s">
        <v>45</v>
      </c>
      <c r="I689" t="s">
        <v>347</v>
      </c>
      <c r="J689" t="s">
        <v>66</v>
      </c>
      <c r="K689" t="s">
        <v>48</v>
      </c>
      <c r="L689">
        <v>20</v>
      </c>
      <c r="M689" t="s">
        <v>77</v>
      </c>
      <c r="N689" t="s">
        <v>466</v>
      </c>
      <c r="O689" t="s">
        <v>467</v>
      </c>
      <c r="P689" t="s">
        <v>123</v>
      </c>
      <c r="Q689" t="s">
        <v>38</v>
      </c>
      <c r="R689">
        <v>13</v>
      </c>
      <c r="S689">
        <v>30</v>
      </c>
      <c r="T689">
        <v>1300</v>
      </c>
      <c r="U689" t="s">
        <v>71</v>
      </c>
      <c r="V689" t="s">
        <v>134</v>
      </c>
      <c r="W689">
        <v>3</v>
      </c>
      <c r="X689" t="s">
        <v>39</v>
      </c>
      <c r="Y689" t="s">
        <v>77</v>
      </c>
      <c r="Z689" t="str">
        <f>_xlfn.XLOOKUP(Appointment_Transactions[[#This Row],[Doctor_ID]],Doctor_Master[Doctor_ID],Doctor_Master[Doctor_Name],,0)</f>
        <v>Dr. Hari Prasad</v>
      </c>
    </row>
    <row r="690" spans="1:26" x14ac:dyDescent="0.3">
      <c r="A690" t="s">
        <v>1190</v>
      </c>
      <c r="B690" s="1">
        <v>45729</v>
      </c>
      <c r="C690" s="2">
        <v>0.47916666666666669</v>
      </c>
      <c r="D690" t="s">
        <v>73</v>
      </c>
      <c r="E690" t="s">
        <v>27</v>
      </c>
      <c r="F690" t="s">
        <v>102</v>
      </c>
      <c r="G690" t="s">
        <v>74</v>
      </c>
      <c r="H690" t="s">
        <v>75</v>
      </c>
      <c r="I690" t="s">
        <v>243</v>
      </c>
      <c r="J690" t="s">
        <v>86</v>
      </c>
      <c r="K690" t="s">
        <v>33</v>
      </c>
      <c r="L690">
        <v>47</v>
      </c>
      <c r="M690" t="s">
        <v>77</v>
      </c>
      <c r="N690" t="s">
        <v>197</v>
      </c>
      <c r="O690" t="s">
        <v>198</v>
      </c>
      <c r="P690" t="s">
        <v>52</v>
      </c>
      <c r="Q690" t="s">
        <v>89</v>
      </c>
      <c r="R690">
        <v>22</v>
      </c>
      <c r="S690">
        <v>30</v>
      </c>
      <c r="T690">
        <v>1300</v>
      </c>
      <c r="U690" t="s">
        <v>71</v>
      </c>
      <c r="V690" t="s">
        <v>20</v>
      </c>
      <c r="X690" t="s">
        <v>39</v>
      </c>
      <c r="Y690" t="s">
        <v>77</v>
      </c>
      <c r="Z690" t="str">
        <f>_xlfn.XLOOKUP(Appointment_Transactions[[#This Row],[Doctor_ID]],Doctor_Master[Doctor_ID],Doctor_Master[Doctor_Name],,0)</f>
        <v>Dr. Dinesh P</v>
      </c>
    </row>
    <row r="691" spans="1:26" x14ac:dyDescent="0.3">
      <c r="A691" t="s">
        <v>1191</v>
      </c>
      <c r="B691" s="1">
        <v>45734</v>
      </c>
      <c r="C691" s="2">
        <v>0.66666666666666663</v>
      </c>
      <c r="D691" t="s">
        <v>73</v>
      </c>
      <c r="E691" t="s">
        <v>27</v>
      </c>
      <c r="F691" t="s">
        <v>82</v>
      </c>
      <c r="G691" t="s">
        <v>83</v>
      </c>
      <c r="H691" t="s">
        <v>84</v>
      </c>
      <c r="I691" t="s">
        <v>810</v>
      </c>
      <c r="J691" t="s">
        <v>47</v>
      </c>
      <c r="K691" t="s">
        <v>33</v>
      </c>
      <c r="L691">
        <v>78</v>
      </c>
      <c r="M691" t="s">
        <v>120</v>
      </c>
      <c r="N691" t="s">
        <v>193</v>
      </c>
      <c r="O691" t="s">
        <v>194</v>
      </c>
      <c r="P691" t="s">
        <v>123</v>
      </c>
      <c r="Q691" t="s">
        <v>38</v>
      </c>
      <c r="R691">
        <v>33</v>
      </c>
      <c r="S691">
        <v>15</v>
      </c>
      <c r="T691">
        <v>900</v>
      </c>
      <c r="U691" t="s">
        <v>71</v>
      </c>
      <c r="V691" t="s">
        <v>134</v>
      </c>
      <c r="W691">
        <v>3</v>
      </c>
      <c r="X691" t="s">
        <v>39</v>
      </c>
      <c r="Y691" t="s">
        <v>120</v>
      </c>
      <c r="Z691" t="str">
        <f>_xlfn.XLOOKUP(Appointment_Transactions[[#This Row],[Doctor_ID]],Doctor_Master[Doctor_ID],Doctor_Master[Doctor_Name],,0)</f>
        <v>Dr. Mohan V</v>
      </c>
    </row>
    <row r="692" spans="1:26" x14ac:dyDescent="0.3">
      <c r="A692" t="s">
        <v>1192</v>
      </c>
      <c r="B692" s="1">
        <v>45794</v>
      </c>
      <c r="C692" s="2">
        <v>0.78125</v>
      </c>
      <c r="D692" t="s">
        <v>136</v>
      </c>
      <c r="E692" t="s">
        <v>42</v>
      </c>
      <c r="F692" t="s">
        <v>110</v>
      </c>
      <c r="G692" t="s">
        <v>103</v>
      </c>
      <c r="H692" t="s">
        <v>104</v>
      </c>
      <c r="I692" t="s">
        <v>497</v>
      </c>
      <c r="J692" t="s">
        <v>66</v>
      </c>
      <c r="K692" t="s">
        <v>33</v>
      </c>
      <c r="L692">
        <v>19</v>
      </c>
      <c r="M692" t="s">
        <v>131</v>
      </c>
      <c r="N692" t="s">
        <v>222</v>
      </c>
      <c r="O692" t="s">
        <v>223</v>
      </c>
      <c r="P692" t="s">
        <v>52</v>
      </c>
      <c r="Q692" t="s">
        <v>203</v>
      </c>
      <c r="R692">
        <v>15</v>
      </c>
      <c r="S692">
        <v>15</v>
      </c>
      <c r="T692">
        <v>600</v>
      </c>
      <c r="U692" t="s">
        <v>71</v>
      </c>
      <c r="V692" t="s">
        <v>134</v>
      </c>
      <c r="X692" t="s">
        <v>71</v>
      </c>
      <c r="Y692" t="s">
        <v>131</v>
      </c>
      <c r="Z692" t="str">
        <f>_xlfn.XLOOKUP(Appointment_Transactions[[#This Row],[Doctor_ID]],Doctor_Master[Doctor_ID],Doctor_Master[Doctor_Name],,0)</f>
        <v>Dr. Anand S</v>
      </c>
    </row>
    <row r="693" spans="1:26" x14ac:dyDescent="0.3">
      <c r="A693" t="s">
        <v>1193</v>
      </c>
      <c r="B693" s="1">
        <v>45772</v>
      </c>
      <c r="C693" s="2">
        <v>0.46875</v>
      </c>
      <c r="D693" t="s">
        <v>41</v>
      </c>
      <c r="E693" t="s">
        <v>42</v>
      </c>
      <c r="F693" t="s">
        <v>28</v>
      </c>
      <c r="G693" t="s">
        <v>83</v>
      </c>
      <c r="H693" t="s">
        <v>84</v>
      </c>
      <c r="I693" t="s">
        <v>1119</v>
      </c>
      <c r="J693" t="s">
        <v>58</v>
      </c>
      <c r="K693" t="s">
        <v>48</v>
      </c>
      <c r="L693">
        <v>55</v>
      </c>
      <c r="M693" t="s">
        <v>77</v>
      </c>
      <c r="N693" t="s">
        <v>466</v>
      </c>
      <c r="O693" t="s">
        <v>467</v>
      </c>
      <c r="P693" t="s">
        <v>52</v>
      </c>
      <c r="Q693" t="s">
        <v>38</v>
      </c>
      <c r="R693">
        <v>28</v>
      </c>
      <c r="S693">
        <v>30</v>
      </c>
      <c r="T693">
        <v>1300</v>
      </c>
      <c r="U693" t="s">
        <v>71</v>
      </c>
      <c r="V693" t="s">
        <v>100</v>
      </c>
      <c r="W693">
        <v>4</v>
      </c>
      <c r="X693" t="s">
        <v>71</v>
      </c>
      <c r="Y693" t="s">
        <v>77</v>
      </c>
      <c r="Z693" t="str">
        <f>_xlfn.XLOOKUP(Appointment_Transactions[[#This Row],[Doctor_ID]],Doctor_Master[Doctor_ID],Doctor_Master[Doctor_Name],,0)</f>
        <v>Dr. Hari Prasad</v>
      </c>
    </row>
    <row r="694" spans="1:26" x14ac:dyDescent="0.3">
      <c r="A694" t="s">
        <v>1194</v>
      </c>
      <c r="B694" s="1">
        <v>45728</v>
      </c>
      <c r="C694" s="2">
        <v>0.72916666666666663</v>
      </c>
      <c r="D694" t="s">
        <v>73</v>
      </c>
      <c r="E694" t="s">
        <v>27</v>
      </c>
      <c r="F694" t="s">
        <v>43</v>
      </c>
      <c r="G694" t="s">
        <v>74</v>
      </c>
      <c r="H694" t="s">
        <v>75</v>
      </c>
      <c r="I694" t="s">
        <v>440</v>
      </c>
      <c r="J694" t="s">
        <v>86</v>
      </c>
      <c r="K694" t="s">
        <v>33</v>
      </c>
      <c r="L694">
        <v>38</v>
      </c>
      <c r="M694" t="s">
        <v>34</v>
      </c>
      <c r="N694" t="s">
        <v>35</v>
      </c>
      <c r="O694" t="s">
        <v>36</v>
      </c>
      <c r="P694" t="s">
        <v>52</v>
      </c>
      <c r="Q694" t="s">
        <v>203</v>
      </c>
      <c r="R694">
        <v>39</v>
      </c>
      <c r="S694">
        <v>15</v>
      </c>
      <c r="T694">
        <v>700</v>
      </c>
      <c r="U694" t="s">
        <v>71</v>
      </c>
      <c r="V694" t="s">
        <v>134</v>
      </c>
      <c r="X694" t="s">
        <v>71</v>
      </c>
      <c r="Y694" t="s">
        <v>34</v>
      </c>
      <c r="Z694" t="str">
        <f>_xlfn.XLOOKUP(Appointment_Transactions[[#This Row],[Doctor_ID]],Doctor_Master[Doctor_ID],Doctor_Master[Doctor_Name],,0)</f>
        <v>Dr. Keerthana L</v>
      </c>
    </row>
    <row r="695" spans="1:26" x14ac:dyDescent="0.3">
      <c r="A695" t="s">
        <v>1195</v>
      </c>
      <c r="B695" s="1">
        <v>45782</v>
      </c>
      <c r="C695" s="2">
        <v>0.77083333333333337</v>
      </c>
      <c r="D695" t="s">
        <v>136</v>
      </c>
      <c r="E695" t="s">
        <v>42</v>
      </c>
      <c r="F695" t="s">
        <v>155</v>
      </c>
      <c r="G695" t="s">
        <v>83</v>
      </c>
      <c r="H695" t="s">
        <v>84</v>
      </c>
      <c r="I695" t="s">
        <v>1196</v>
      </c>
      <c r="J695" t="s">
        <v>47</v>
      </c>
      <c r="K695" t="s">
        <v>33</v>
      </c>
      <c r="L695">
        <v>5</v>
      </c>
      <c r="M695" t="s">
        <v>183</v>
      </c>
      <c r="N695" t="s">
        <v>240</v>
      </c>
      <c r="O695" t="s">
        <v>241</v>
      </c>
      <c r="P695" t="s">
        <v>123</v>
      </c>
      <c r="Q695" t="s">
        <v>38</v>
      </c>
      <c r="R695">
        <v>31</v>
      </c>
      <c r="S695">
        <v>15</v>
      </c>
      <c r="T695">
        <v>650</v>
      </c>
      <c r="U695" t="s">
        <v>39</v>
      </c>
      <c r="V695" t="s">
        <v>100</v>
      </c>
      <c r="W695">
        <v>3</v>
      </c>
      <c r="X695" t="s">
        <v>71</v>
      </c>
      <c r="Y695" t="s">
        <v>183</v>
      </c>
      <c r="Z695" t="str">
        <f>_xlfn.XLOOKUP(Appointment_Transactions[[#This Row],[Doctor_ID]],Doctor_Master[Doctor_ID],Doctor_Master[Doctor_Name],,0)</f>
        <v>Dr. Naveen C</v>
      </c>
    </row>
    <row r="696" spans="1:26" x14ac:dyDescent="0.3">
      <c r="A696" t="s">
        <v>1197</v>
      </c>
      <c r="B696" s="1">
        <v>45658</v>
      </c>
      <c r="C696" s="2">
        <v>0.4375</v>
      </c>
      <c r="D696" t="s">
        <v>109</v>
      </c>
      <c r="E696" t="s">
        <v>27</v>
      </c>
      <c r="F696" t="s">
        <v>43</v>
      </c>
      <c r="G696" t="s">
        <v>74</v>
      </c>
      <c r="H696" t="s">
        <v>75</v>
      </c>
      <c r="I696" t="s">
        <v>971</v>
      </c>
      <c r="J696" t="s">
        <v>47</v>
      </c>
      <c r="K696" t="s">
        <v>33</v>
      </c>
      <c r="L696">
        <v>52</v>
      </c>
      <c r="M696" t="s">
        <v>131</v>
      </c>
      <c r="N696" t="s">
        <v>222</v>
      </c>
      <c r="O696" t="s">
        <v>223</v>
      </c>
      <c r="P696" t="s">
        <v>37</v>
      </c>
      <c r="Q696" t="s">
        <v>38</v>
      </c>
      <c r="R696">
        <v>28</v>
      </c>
      <c r="S696">
        <v>15</v>
      </c>
      <c r="T696">
        <v>600</v>
      </c>
      <c r="U696" t="s">
        <v>71</v>
      </c>
      <c r="V696" t="s">
        <v>20</v>
      </c>
      <c r="W696">
        <v>3</v>
      </c>
      <c r="X696" t="s">
        <v>71</v>
      </c>
      <c r="Y696" t="s">
        <v>131</v>
      </c>
      <c r="Z696" t="str">
        <f>_xlfn.XLOOKUP(Appointment_Transactions[[#This Row],[Doctor_ID]],Doctor_Master[Doctor_ID],Doctor_Master[Doctor_Name],,0)</f>
        <v>Dr. Anand S</v>
      </c>
    </row>
    <row r="697" spans="1:26" x14ac:dyDescent="0.3">
      <c r="A697" t="s">
        <v>1198</v>
      </c>
      <c r="B697" s="1">
        <v>45738</v>
      </c>
      <c r="C697" s="2">
        <v>0.76041666666666663</v>
      </c>
      <c r="D697" t="s">
        <v>73</v>
      </c>
      <c r="E697" t="s">
        <v>27</v>
      </c>
      <c r="F697" t="s">
        <v>110</v>
      </c>
      <c r="G697" t="s">
        <v>29</v>
      </c>
      <c r="H697" t="s">
        <v>30</v>
      </c>
      <c r="I697" t="s">
        <v>989</v>
      </c>
      <c r="J697" t="s">
        <v>47</v>
      </c>
      <c r="K697" t="s">
        <v>33</v>
      </c>
      <c r="L697">
        <v>59</v>
      </c>
      <c r="M697" t="s">
        <v>183</v>
      </c>
      <c r="N697" t="s">
        <v>184</v>
      </c>
      <c r="O697" t="s">
        <v>185</v>
      </c>
      <c r="P697" t="s">
        <v>52</v>
      </c>
      <c r="Q697" t="s">
        <v>89</v>
      </c>
      <c r="R697">
        <v>38</v>
      </c>
      <c r="S697">
        <v>15</v>
      </c>
      <c r="T697">
        <v>650</v>
      </c>
      <c r="U697" t="s">
        <v>71</v>
      </c>
      <c r="V697" t="s">
        <v>70</v>
      </c>
      <c r="X697" t="s">
        <v>39</v>
      </c>
      <c r="Y697" t="s">
        <v>183</v>
      </c>
      <c r="Z697" t="str">
        <f>_xlfn.XLOOKUP(Appointment_Transactions[[#This Row],[Doctor_ID]],Doctor_Master[Doctor_ID],Doctor_Master[Doctor_Name],,0)</f>
        <v>Dr. Lakshmi K</v>
      </c>
    </row>
    <row r="698" spans="1:26" x14ac:dyDescent="0.3">
      <c r="A698" t="s">
        <v>1199</v>
      </c>
      <c r="B698" s="1">
        <v>45703</v>
      </c>
      <c r="C698" s="2">
        <v>0.60416666666666663</v>
      </c>
      <c r="D698" t="s">
        <v>26</v>
      </c>
      <c r="E698" t="s">
        <v>27</v>
      </c>
      <c r="F698" t="s">
        <v>110</v>
      </c>
      <c r="G698" t="s">
        <v>29</v>
      </c>
      <c r="H698" t="s">
        <v>30</v>
      </c>
      <c r="I698" t="s">
        <v>245</v>
      </c>
      <c r="J698" t="s">
        <v>58</v>
      </c>
      <c r="K698" t="s">
        <v>33</v>
      </c>
      <c r="L698">
        <v>55</v>
      </c>
      <c r="M698" t="s">
        <v>183</v>
      </c>
      <c r="N698" t="s">
        <v>233</v>
      </c>
      <c r="O698" t="s">
        <v>234</v>
      </c>
      <c r="P698" t="s">
        <v>37</v>
      </c>
      <c r="Q698" t="s">
        <v>89</v>
      </c>
      <c r="R698">
        <v>29</v>
      </c>
      <c r="S698">
        <v>15</v>
      </c>
      <c r="T698">
        <v>650</v>
      </c>
      <c r="U698" t="s">
        <v>39</v>
      </c>
      <c r="V698" t="s">
        <v>70</v>
      </c>
      <c r="X698" t="s">
        <v>71</v>
      </c>
      <c r="Y698" t="s">
        <v>183</v>
      </c>
      <c r="Z698" t="str">
        <f>_xlfn.XLOOKUP(Appointment_Transactions[[#This Row],[Doctor_ID]],Doctor_Master[Doctor_ID],Doctor_Master[Doctor_Name],,0)</f>
        <v>Dr. Jennifer A</v>
      </c>
    </row>
    <row r="699" spans="1:26" x14ac:dyDescent="0.3">
      <c r="A699" t="s">
        <v>1200</v>
      </c>
      <c r="B699" s="1">
        <v>45722</v>
      </c>
      <c r="C699" s="2">
        <v>0.4375</v>
      </c>
      <c r="D699" t="s">
        <v>73</v>
      </c>
      <c r="E699" t="s">
        <v>27</v>
      </c>
      <c r="F699" t="s">
        <v>102</v>
      </c>
      <c r="G699" t="s">
        <v>29</v>
      </c>
      <c r="H699" t="s">
        <v>30</v>
      </c>
      <c r="I699" t="s">
        <v>347</v>
      </c>
      <c r="J699" t="s">
        <v>112</v>
      </c>
      <c r="K699" t="s">
        <v>48</v>
      </c>
      <c r="L699">
        <v>2</v>
      </c>
      <c r="M699" t="s">
        <v>183</v>
      </c>
      <c r="N699" t="s">
        <v>233</v>
      </c>
      <c r="O699" t="s">
        <v>234</v>
      </c>
      <c r="P699" t="s">
        <v>123</v>
      </c>
      <c r="Q699" t="s">
        <v>203</v>
      </c>
      <c r="R699">
        <v>28</v>
      </c>
      <c r="S699">
        <v>15</v>
      </c>
      <c r="T699">
        <v>650</v>
      </c>
      <c r="U699" t="s">
        <v>71</v>
      </c>
      <c r="V699" t="s">
        <v>134</v>
      </c>
      <c r="X699" t="s">
        <v>71</v>
      </c>
      <c r="Y699" t="s">
        <v>183</v>
      </c>
      <c r="Z699" t="str">
        <f>_xlfn.XLOOKUP(Appointment_Transactions[[#This Row],[Doctor_ID]],Doctor_Master[Doctor_ID],Doctor_Master[Doctor_Name],,0)</f>
        <v>Dr. Jennifer A</v>
      </c>
    </row>
    <row r="700" spans="1:26" x14ac:dyDescent="0.3">
      <c r="A700" t="s">
        <v>1201</v>
      </c>
      <c r="B700" s="1">
        <v>45826</v>
      </c>
      <c r="C700" s="2">
        <v>0.77083333333333337</v>
      </c>
      <c r="D700" t="s">
        <v>81</v>
      </c>
      <c r="E700" t="s">
        <v>42</v>
      </c>
      <c r="F700" t="s">
        <v>43</v>
      </c>
      <c r="G700" t="s">
        <v>63</v>
      </c>
      <c r="H700" t="s">
        <v>64</v>
      </c>
      <c r="I700" t="s">
        <v>1202</v>
      </c>
      <c r="J700" t="s">
        <v>112</v>
      </c>
      <c r="K700" t="s">
        <v>48</v>
      </c>
      <c r="L700">
        <v>71</v>
      </c>
      <c r="M700" t="s">
        <v>34</v>
      </c>
      <c r="N700" t="s">
        <v>35</v>
      </c>
      <c r="O700" t="s">
        <v>36</v>
      </c>
      <c r="P700" t="s">
        <v>37</v>
      </c>
      <c r="Q700" t="s">
        <v>38</v>
      </c>
      <c r="R700">
        <v>20</v>
      </c>
      <c r="S700">
        <v>15</v>
      </c>
      <c r="T700">
        <v>700</v>
      </c>
      <c r="U700" t="s">
        <v>39</v>
      </c>
      <c r="V700" t="s">
        <v>134</v>
      </c>
      <c r="W700">
        <v>5</v>
      </c>
      <c r="X700" t="s">
        <v>71</v>
      </c>
      <c r="Y700" t="s">
        <v>34</v>
      </c>
      <c r="Z700" t="str">
        <f>_xlfn.XLOOKUP(Appointment_Transactions[[#This Row],[Doctor_ID]],Doctor_Master[Doctor_ID],Doctor_Master[Doctor_Name],,0)</f>
        <v>Dr. Keerthana L</v>
      </c>
    </row>
    <row r="701" spans="1:26" x14ac:dyDescent="0.3">
      <c r="A701" t="s">
        <v>1203</v>
      </c>
      <c r="B701" s="1">
        <v>45769</v>
      </c>
      <c r="C701" s="2">
        <v>0.60416666666666663</v>
      </c>
      <c r="D701" t="s">
        <v>41</v>
      </c>
      <c r="E701" t="s">
        <v>42</v>
      </c>
      <c r="F701" t="s">
        <v>82</v>
      </c>
      <c r="G701" t="s">
        <v>74</v>
      </c>
      <c r="H701" t="s">
        <v>75</v>
      </c>
      <c r="I701" t="s">
        <v>527</v>
      </c>
      <c r="J701" t="s">
        <v>47</v>
      </c>
      <c r="K701" t="s">
        <v>48</v>
      </c>
      <c r="L701">
        <v>84</v>
      </c>
      <c r="M701" t="s">
        <v>59</v>
      </c>
      <c r="N701" t="s">
        <v>98</v>
      </c>
      <c r="O701" t="s">
        <v>99</v>
      </c>
      <c r="P701" t="s">
        <v>52</v>
      </c>
      <c r="Q701" t="s">
        <v>89</v>
      </c>
      <c r="R701">
        <v>30</v>
      </c>
      <c r="S701">
        <v>15</v>
      </c>
      <c r="T701">
        <v>500</v>
      </c>
      <c r="U701" t="s">
        <v>39</v>
      </c>
      <c r="V701" t="s">
        <v>100</v>
      </c>
      <c r="X701" t="s">
        <v>39</v>
      </c>
      <c r="Y701" t="s">
        <v>59</v>
      </c>
      <c r="Z701" t="str">
        <f>_xlfn.XLOOKUP(Appointment_Transactions[[#This Row],[Doctor_ID]],Doctor_Master[Doctor_ID],Doctor_Master[Doctor_Name],,0)</f>
        <v>Dr. Vivek S</v>
      </c>
    </row>
    <row r="702" spans="1:26" x14ac:dyDescent="0.3">
      <c r="A702" t="s">
        <v>1204</v>
      </c>
      <c r="B702" s="1">
        <v>45808</v>
      </c>
      <c r="C702" s="2">
        <v>0.5625</v>
      </c>
      <c r="D702" t="s">
        <v>136</v>
      </c>
      <c r="E702" t="s">
        <v>42</v>
      </c>
      <c r="F702" t="s">
        <v>110</v>
      </c>
      <c r="G702" t="s">
        <v>83</v>
      </c>
      <c r="H702" t="s">
        <v>84</v>
      </c>
      <c r="I702" t="s">
        <v>579</v>
      </c>
      <c r="J702" t="s">
        <v>32</v>
      </c>
      <c r="K702" t="s">
        <v>33</v>
      </c>
      <c r="L702">
        <v>83</v>
      </c>
      <c r="M702" t="s">
        <v>183</v>
      </c>
      <c r="N702" t="s">
        <v>233</v>
      </c>
      <c r="O702" t="s">
        <v>234</v>
      </c>
      <c r="P702" t="s">
        <v>123</v>
      </c>
      <c r="Q702" t="s">
        <v>38</v>
      </c>
      <c r="R702">
        <v>27</v>
      </c>
      <c r="S702">
        <v>15</v>
      </c>
      <c r="T702">
        <v>650</v>
      </c>
      <c r="U702" t="s">
        <v>39</v>
      </c>
      <c r="V702" t="s">
        <v>100</v>
      </c>
      <c r="W702">
        <v>4</v>
      </c>
      <c r="X702" t="s">
        <v>39</v>
      </c>
      <c r="Y702" t="s">
        <v>183</v>
      </c>
      <c r="Z702" t="str">
        <f>_xlfn.XLOOKUP(Appointment_Transactions[[#This Row],[Doctor_ID]],Doctor_Master[Doctor_ID],Doctor_Master[Doctor_Name],,0)</f>
        <v>Dr. Jennifer A</v>
      </c>
    </row>
    <row r="703" spans="1:26" x14ac:dyDescent="0.3">
      <c r="A703" t="s">
        <v>1205</v>
      </c>
      <c r="B703" s="1">
        <v>45713</v>
      </c>
      <c r="C703" s="2">
        <v>0.86458333333333337</v>
      </c>
      <c r="D703" t="s">
        <v>26</v>
      </c>
      <c r="E703" t="s">
        <v>27</v>
      </c>
      <c r="F703" t="s">
        <v>82</v>
      </c>
      <c r="G703" t="s">
        <v>55</v>
      </c>
      <c r="H703" t="s">
        <v>56</v>
      </c>
      <c r="I703" t="s">
        <v>774</v>
      </c>
      <c r="J703" t="s">
        <v>32</v>
      </c>
      <c r="K703" t="s">
        <v>48</v>
      </c>
      <c r="L703">
        <v>61</v>
      </c>
      <c r="M703" t="s">
        <v>67</v>
      </c>
      <c r="N703" t="s">
        <v>163</v>
      </c>
      <c r="O703" t="s">
        <v>164</v>
      </c>
      <c r="P703" t="s">
        <v>52</v>
      </c>
      <c r="Q703" t="s">
        <v>38</v>
      </c>
      <c r="R703">
        <v>9</v>
      </c>
      <c r="S703">
        <v>15</v>
      </c>
      <c r="T703">
        <v>800</v>
      </c>
      <c r="U703" t="s">
        <v>39</v>
      </c>
      <c r="V703" t="s">
        <v>134</v>
      </c>
      <c r="W703">
        <v>4</v>
      </c>
      <c r="X703" t="s">
        <v>39</v>
      </c>
      <c r="Y703" t="s">
        <v>67</v>
      </c>
      <c r="Z703" t="str">
        <f>_xlfn.XLOOKUP(Appointment_Transactions[[#This Row],[Doctor_ID]],Doctor_Master[Doctor_ID],Doctor_Master[Doctor_Name],,0)</f>
        <v>Dr. Ashwin D</v>
      </c>
    </row>
    <row r="704" spans="1:26" x14ac:dyDescent="0.3">
      <c r="A704" t="s">
        <v>1206</v>
      </c>
      <c r="B704" s="1">
        <v>45739</v>
      </c>
      <c r="C704" s="2">
        <v>0.67708333333333337</v>
      </c>
      <c r="D704" t="s">
        <v>73</v>
      </c>
      <c r="E704" t="s">
        <v>27</v>
      </c>
      <c r="F704" t="s">
        <v>54</v>
      </c>
      <c r="G704" t="s">
        <v>103</v>
      </c>
      <c r="H704" t="s">
        <v>104</v>
      </c>
      <c r="I704" t="s">
        <v>1111</v>
      </c>
      <c r="J704" t="s">
        <v>97</v>
      </c>
      <c r="K704" t="s">
        <v>33</v>
      </c>
      <c r="L704">
        <v>11</v>
      </c>
      <c r="M704" t="s">
        <v>34</v>
      </c>
      <c r="N704" t="s">
        <v>270</v>
      </c>
      <c r="O704" t="s">
        <v>271</v>
      </c>
      <c r="P704" t="s">
        <v>123</v>
      </c>
      <c r="Q704" t="s">
        <v>38</v>
      </c>
      <c r="R704">
        <v>22</v>
      </c>
      <c r="S704">
        <v>15</v>
      </c>
      <c r="T704">
        <v>700</v>
      </c>
      <c r="U704" t="s">
        <v>39</v>
      </c>
      <c r="V704" t="s">
        <v>134</v>
      </c>
      <c r="W704">
        <v>4</v>
      </c>
      <c r="X704" t="s">
        <v>39</v>
      </c>
      <c r="Y704" t="s">
        <v>34</v>
      </c>
      <c r="Z704" t="str">
        <f>_xlfn.XLOOKUP(Appointment_Transactions[[#This Row],[Doctor_ID]],Doctor_Master[Doctor_ID],Doctor_Master[Doctor_Name],,0)</f>
        <v>Dr. Manoj T</v>
      </c>
    </row>
    <row r="705" spans="1:26" x14ac:dyDescent="0.3">
      <c r="A705" t="s">
        <v>1207</v>
      </c>
      <c r="B705" s="1">
        <v>45713</v>
      </c>
      <c r="C705" s="2">
        <v>0.4375</v>
      </c>
      <c r="D705" t="s">
        <v>26</v>
      </c>
      <c r="E705" t="s">
        <v>27</v>
      </c>
      <c r="F705" t="s">
        <v>82</v>
      </c>
      <c r="G705" t="s">
        <v>103</v>
      </c>
      <c r="H705" t="s">
        <v>104</v>
      </c>
      <c r="I705" t="s">
        <v>727</v>
      </c>
      <c r="J705" t="s">
        <v>143</v>
      </c>
      <c r="K705" t="s">
        <v>33</v>
      </c>
      <c r="L705">
        <v>77</v>
      </c>
      <c r="M705" t="s">
        <v>77</v>
      </c>
      <c r="N705" t="s">
        <v>197</v>
      </c>
      <c r="O705" t="s">
        <v>198</v>
      </c>
      <c r="P705" t="s">
        <v>52</v>
      </c>
      <c r="Q705" t="s">
        <v>89</v>
      </c>
      <c r="R705">
        <v>33</v>
      </c>
      <c r="S705">
        <v>30</v>
      </c>
      <c r="T705">
        <v>1300</v>
      </c>
      <c r="U705" t="s">
        <v>39</v>
      </c>
      <c r="V705" t="s">
        <v>134</v>
      </c>
      <c r="X705" t="s">
        <v>71</v>
      </c>
      <c r="Y705" t="s">
        <v>77</v>
      </c>
      <c r="Z705" t="str">
        <f>_xlfn.XLOOKUP(Appointment_Transactions[[#This Row],[Doctor_ID]],Doctor_Master[Doctor_ID],Doctor_Master[Doctor_Name],,0)</f>
        <v>Dr. Dinesh P</v>
      </c>
    </row>
    <row r="706" spans="1:26" x14ac:dyDescent="0.3">
      <c r="A706" t="s">
        <v>1208</v>
      </c>
      <c r="B706" s="1">
        <v>45776</v>
      </c>
      <c r="C706" s="2">
        <v>0.41666666666666669</v>
      </c>
      <c r="D706" t="s">
        <v>41</v>
      </c>
      <c r="E706" t="s">
        <v>42</v>
      </c>
      <c r="F706" t="s">
        <v>82</v>
      </c>
      <c r="G706" t="s">
        <v>44</v>
      </c>
      <c r="H706" t="s">
        <v>45</v>
      </c>
      <c r="I706" t="s">
        <v>317</v>
      </c>
      <c r="J706" t="s">
        <v>86</v>
      </c>
      <c r="K706" t="s">
        <v>48</v>
      </c>
      <c r="L706">
        <v>72</v>
      </c>
      <c r="M706" t="s">
        <v>67</v>
      </c>
      <c r="N706" t="s">
        <v>163</v>
      </c>
      <c r="O706" t="s">
        <v>164</v>
      </c>
      <c r="P706" t="s">
        <v>52</v>
      </c>
      <c r="Q706" t="s">
        <v>203</v>
      </c>
      <c r="R706">
        <v>11</v>
      </c>
      <c r="S706">
        <v>15</v>
      </c>
      <c r="T706">
        <v>800</v>
      </c>
      <c r="U706" t="s">
        <v>71</v>
      </c>
      <c r="V706" t="s">
        <v>20</v>
      </c>
      <c r="X706" t="s">
        <v>39</v>
      </c>
      <c r="Y706" t="s">
        <v>67</v>
      </c>
      <c r="Z706" t="str">
        <f>_xlfn.XLOOKUP(Appointment_Transactions[[#This Row],[Doctor_ID]],Doctor_Master[Doctor_ID],Doctor_Master[Doctor_Name],,0)</f>
        <v>Dr. Ashwin D</v>
      </c>
    </row>
    <row r="707" spans="1:26" x14ac:dyDescent="0.3">
      <c r="A707" t="s">
        <v>1209</v>
      </c>
      <c r="B707" s="1">
        <v>45799</v>
      </c>
      <c r="C707" s="2">
        <v>0.54166666666666663</v>
      </c>
      <c r="D707" t="s">
        <v>136</v>
      </c>
      <c r="E707" t="s">
        <v>42</v>
      </c>
      <c r="F707" t="s">
        <v>102</v>
      </c>
      <c r="G707" t="s">
        <v>83</v>
      </c>
      <c r="H707" t="s">
        <v>84</v>
      </c>
      <c r="I707" t="s">
        <v>1210</v>
      </c>
      <c r="J707" t="s">
        <v>58</v>
      </c>
      <c r="K707" t="s">
        <v>48</v>
      </c>
      <c r="L707">
        <v>16</v>
      </c>
      <c r="M707" t="s">
        <v>67</v>
      </c>
      <c r="N707" t="s">
        <v>163</v>
      </c>
      <c r="O707" t="s">
        <v>164</v>
      </c>
      <c r="P707" t="s">
        <v>37</v>
      </c>
      <c r="Q707" t="s">
        <v>89</v>
      </c>
      <c r="R707">
        <v>11</v>
      </c>
      <c r="S707">
        <v>15</v>
      </c>
      <c r="T707">
        <v>800</v>
      </c>
      <c r="U707" t="s">
        <v>39</v>
      </c>
      <c r="V707" t="s">
        <v>70</v>
      </c>
      <c r="X707" t="s">
        <v>71</v>
      </c>
      <c r="Y707" t="s">
        <v>67</v>
      </c>
      <c r="Z707" t="str">
        <f>_xlfn.XLOOKUP(Appointment_Transactions[[#This Row],[Doctor_ID]],Doctor_Master[Doctor_ID],Doctor_Master[Doctor_Name],,0)</f>
        <v>Dr. Ashwin D</v>
      </c>
    </row>
    <row r="708" spans="1:26" x14ac:dyDescent="0.3">
      <c r="A708" t="s">
        <v>1211</v>
      </c>
      <c r="B708" s="1">
        <v>45713</v>
      </c>
      <c r="C708" s="2">
        <v>0.6875</v>
      </c>
      <c r="D708" t="s">
        <v>26</v>
      </c>
      <c r="E708" t="s">
        <v>27</v>
      </c>
      <c r="F708" t="s">
        <v>82</v>
      </c>
      <c r="G708" t="s">
        <v>117</v>
      </c>
      <c r="H708" t="s">
        <v>118</v>
      </c>
      <c r="I708" t="s">
        <v>31</v>
      </c>
      <c r="J708" t="s">
        <v>97</v>
      </c>
      <c r="K708" t="s">
        <v>33</v>
      </c>
      <c r="L708">
        <v>22</v>
      </c>
      <c r="M708" t="s">
        <v>120</v>
      </c>
      <c r="N708" t="s">
        <v>175</v>
      </c>
      <c r="O708" t="s">
        <v>176</v>
      </c>
      <c r="P708" t="s">
        <v>52</v>
      </c>
      <c r="Q708" t="s">
        <v>203</v>
      </c>
      <c r="R708">
        <v>35</v>
      </c>
      <c r="S708">
        <v>15</v>
      </c>
      <c r="T708">
        <v>900</v>
      </c>
      <c r="U708" t="s">
        <v>39</v>
      </c>
      <c r="V708" t="s">
        <v>134</v>
      </c>
      <c r="X708" t="s">
        <v>71</v>
      </c>
      <c r="Y708" t="s">
        <v>120</v>
      </c>
      <c r="Z708" t="str">
        <f>_xlfn.XLOOKUP(Appointment_Transactions[[#This Row],[Doctor_ID]],Doctor_Master[Doctor_ID],Doctor_Master[Doctor_Name],,0)</f>
        <v>Dr. Suresh B</v>
      </c>
    </row>
    <row r="709" spans="1:26" x14ac:dyDescent="0.3">
      <c r="A709" t="s">
        <v>1212</v>
      </c>
      <c r="B709" s="1">
        <v>45784</v>
      </c>
      <c r="C709" s="2">
        <v>0.4375</v>
      </c>
      <c r="D709" t="s">
        <v>136</v>
      </c>
      <c r="E709" t="s">
        <v>42</v>
      </c>
      <c r="F709" t="s">
        <v>43</v>
      </c>
      <c r="G709" t="s">
        <v>83</v>
      </c>
      <c r="H709" t="s">
        <v>84</v>
      </c>
      <c r="I709" t="s">
        <v>1170</v>
      </c>
      <c r="J709" t="s">
        <v>47</v>
      </c>
      <c r="K709" t="s">
        <v>48</v>
      </c>
      <c r="L709">
        <v>84</v>
      </c>
      <c r="M709" t="s">
        <v>49</v>
      </c>
      <c r="N709" t="s">
        <v>87</v>
      </c>
      <c r="O709" t="s">
        <v>88</v>
      </c>
      <c r="P709" t="s">
        <v>123</v>
      </c>
      <c r="Q709" t="s">
        <v>38</v>
      </c>
      <c r="R709">
        <v>35</v>
      </c>
      <c r="S709">
        <v>20</v>
      </c>
      <c r="T709">
        <v>1000</v>
      </c>
      <c r="U709" t="s">
        <v>39</v>
      </c>
      <c r="V709" t="s">
        <v>100</v>
      </c>
      <c r="W709">
        <v>4</v>
      </c>
      <c r="X709" t="s">
        <v>39</v>
      </c>
      <c r="Y709" t="s">
        <v>49</v>
      </c>
      <c r="Z709" t="str">
        <f>_xlfn.XLOOKUP(Appointment_Transactions[[#This Row],[Doctor_ID]],Doctor_Master[Doctor_ID],Doctor_Master[Doctor_Name],,0)</f>
        <v>Dr. Gayathri R</v>
      </c>
    </row>
    <row r="710" spans="1:26" x14ac:dyDescent="0.3">
      <c r="A710" t="s">
        <v>1213</v>
      </c>
      <c r="B710" s="1">
        <v>45718</v>
      </c>
      <c r="C710" s="2">
        <v>0.66666666666666663</v>
      </c>
      <c r="D710" t="s">
        <v>73</v>
      </c>
      <c r="E710" t="s">
        <v>27</v>
      </c>
      <c r="F710" t="s">
        <v>54</v>
      </c>
      <c r="G710" t="s">
        <v>117</v>
      </c>
      <c r="H710" t="s">
        <v>118</v>
      </c>
      <c r="I710" t="s">
        <v>768</v>
      </c>
      <c r="J710" t="s">
        <v>126</v>
      </c>
      <c r="K710" t="s">
        <v>33</v>
      </c>
      <c r="L710">
        <v>22</v>
      </c>
      <c r="M710" t="s">
        <v>92</v>
      </c>
      <c r="N710" t="s">
        <v>256</v>
      </c>
      <c r="O710" t="s">
        <v>257</v>
      </c>
      <c r="P710" t="s">
        <v>123</v>
      </c>
      <c r="Q710" t="s">
        <v>38</v>
      </c>
      <c r="R710">
        <v>58</v>
      </c>
      <c r="S710">
        <v>25</v>
      </c>
      <c r="T710">
        <v>1200</v>
      </c>
      <c r="U710" t="s">
        <v>39</v>
      </c>
      <c r="V710" t="s">
        <v>134</v>
      </c>
      <c r="W710">
        <v>3</v>
      </c>
      <c r="X710" t="s">
        <v>71</v>
      </c>
      <c r="Y710" t="s">
        <v>92</v>
      </c>
      <c r="Z710" t="str">
        <f>_xlfn.XLOOKUP(Appointment_Transactions[[#This Row],[Doctor_ID]],Doctor_Master[Doctor_ID],Doctor_Master[Doctor_Name],,0)</f>
        <v>Dr. Ramesh G</v>
      </c>
    </row>
    <row r="711" spans="1:26" x14ac:dyDescent="0.3">
      <c r="A711" t="s">
        <v>1214</v>
      </c>
      <c r="B711" s="1">
        <v>45718</v>
      </c>
      <c r="C711" s="2">
        <v>0.38541666666666669</v>
      </c>
      <c r="D711" t="s">
        <v>73</v>
      </c>
      <c r="E711" t="s">
        <v>27</v>
      </c>
      <c r="F711" t="s">
        <v>54</v>
      </c>
      <c r="G711" t="s">
        <v>44</v>
      </c>
      <c r="H711" t="s">
        <v>45</v>
      </c>
      <c r="I711" t="s">
        <v>1059</v>
      </c>
      <c r="J711" t="s">
        <v>143</v>
      </c>
      <c r="K711" t="s">
        <v>48</v>
      </c>
      <c r="L711">
        <v>17</v>
      </c>
      <c r="M711" t="s">
        <v>34</v>
      </c>
      <c r="N711" t="s">
        <v>270</v>
      </c>
      <c r="O711" t="s">
        <v>271</v>
      </c>
      <c r="P711" t="s">
        <v>52</v>
      </c>
      <c r="Q711" t="s">
        <v>38</v>
      </c>
      <c r="R711">
        <v>9</v>
      </c>
      <c r="S711">
        <v>15</v>
      </c>
      <c r="T711">
        <v>700</v>
      </c>
      <c r="U711" t="s">
        <v>39</v>
      </c>
      <c r="V711" t="s">
        <v>134</v>
      </c>
      <c r="X711" t="s">
        <v>39</v>
      </c>
      <c r="Y711" t="s">
        <v>34</v>
      </c>
      <c r="Z711" t="str">
        <f>_xlfn.XLOOKUP(Appointment_Transactions[[#This Row],[Doctor_ID]],Doctor_Master[Doctor_ID],Doctor_Master[Doctor_Name],,0)</f>
        <v>Dr. Manoj T</v>
      </c>
    </row>
    <row r="712" spans="1:26" x14ac:dyDescent="0.3">
      <c r="A712" t="s">
        <v>1215</v>
      </c>
      <c r="B712" s="1">
        <v>45725</v>
      </c>
      <c r="C712" s="2">
        <v>0.57291666666666663</v>
      </c>
      <c r="D712" t="s">
        <v>73</v>
      </c>
      <c r="E712" t="s">
        <v>27</v>
      </c>
      <c r="F712" t="s">
        <v>54</v>
      </c>
      <c r="G712" t="s">
        <v>29</v>
      </c>
      <c r="H712" t="s">
        <v>30</v>
      </c>
      <c r="I712" t="s">
        <v>370</v>
      </c>
      <c r="J712" t="s">
        <v>66</v>
      </c>
      <c r="K712" t="s">
        <v>48</v>
      </c>
      <c r="L712">
        <v>45</v>
      </c>
      <c r="M712" t="s">
        <v>183</v>
      </c>
      <c r="N712" t="s">
        <v>233</v>
      </c>
      <c r="O712" t="s">
        <v>234</v>
      </c>
      <c r="P712" t="s">
        <v>52</v>
      </c>
      <c r="Q712" t="s">
        <v>203</v>
      </c>
      <c r="R712">
        <v>20</v>
      </c>
      <c r="S712">
        <v>15</v>
      </c>
      <c r="T712">
        <v>650</v>
      </c>
      <c r="U712" t="s">
        <v>39</v>
      </c>
      <c r="V712" t="s">
        <v>134</v>
      </c>
      <c r="X712" t="s">
        <v>71</v>
      </c>
      <c r="Y712" t="s">
        <v>183</v>
      </c>
      <c r="Z712" t="str">
        <f>_xlfn.XLOOKUP(Appointment_Transactions[[#This Row],[Doctor_ID]],Doctor_Master[Doctor_ID],Doctor_Master[Doctor_Name],,0)</f>
        <v>Dr. Jennifer A</v>
      </c>
    </row>
    <row r="713" spans="1:26" x14ac:dyDescent="0.3">
      <c r="A713" t="s">
        <v>1216</v>
      </c>
      <c r="B713" s="1">
        <v>45712</v>
      </c>
      <c r="C713" s="2">
        <v>0.80208333333333337</v>
      </c>
      <c r="D713" t="s">
        <v>26</v>
      </c>
      <c r="E713" t="s">
        <v>27</v>
      </c>
      <c r="F713" t="s">
        <v>155</v>
      </c>
      <c r="G713" t="s">
        <v>55</v>
      </c>
      <c r="H713" t="s">
        <v>56</v>
      </c>
      <c r="I713" t="s">
        <v>1217</v>
      </c>
      <c r="J713" t="s">
        <v>32</v>
      </c>
      <c r="K713" t="s">
        <v>33</v>
      </c>
      <c r="L713">
        <v>45</v>
      </c>
      <c r="M713" t="s">
        <v>49</v>
      </c>
      <c r="N713" t="s">
        <v>211</v>
      </c>
      <c r="O713" t="s">
        <v>212</v>
      </c>
      <c r="P713" t="s">
        <v>37</v>
      </c>
      <c r="Q713" t="s">
        <v>38</v>
      </c>
      <c r="R713">
        <v>20</v>
      </c>
      <c r="S713">
        <v>20</v>
      </c>
      <c r="T713">
        <v>1000</v>
      </c>
      <c r="U713" t="s">
        <v>71</v>
      </c>
      <c r="V713" t="s">
        <v>134</v>
      </c>
      <c r="W713">
        <v>5</v>
      </c>
      <c r="X713" t="s">
        <v>39</v>
      </c>
      <c r="Y713" t="s">
        <v>49</v>
      </c>
      <c r="Z713" t="str">
        <f>_xlfn.XLOOKUP(Appointment_Transactions[[#This Row],[Doctor_ID]],Doctor_Master[Doctor_ID],Doctor_Master[Doctor_Name],,0)</f>
        <v>Dr. Ramya P</v>
      </c>
    </row>
    <row r="714" spans="1:26" x14ac:dyDescent="0.3">
      <c r="A714" t="s">
        <v>1218</v>
      </c>
      <c r="B714" s="1">
        <v>45730</v>
      </c>
      <c r="C714" s="2">
        <v>0.57291666666666663</v>
      </c>
      <c r="D714" t="s">
        <v>73</v>
      </c>
      <c r="E714" t="s">
        <v>27</v>
      </c>
      <c r="F714" t="s">
        <v>28</v>
      </c>
      <c r="G714" t="s">
        <v>103</v>
      </c>
      <c r="H714" t="s">
        <v>104</v>
      </c>
      <c r="I714" t="s">
        <v>422</v>
      </c>
      <c r="J714" t="s">
        <v>143</v>
      </c>
      <c r="K714" t="s">
        <v>33</v>
      </c>
      <c r="L714">
        <v>42</v>
      </c>
      <c r="M714" t="s">
        <v>67</v>
      </c>
      <c r="N714" t="s">
        <v>68</v>
      </c>
      <c r="O714" t="s">
        <v>69</v>
      </c>
      <c r="P714" t="s">
        <v>37</v>
      </c>
      <c r="Q714" t="s">
        <v>38</v>
      </c>
      <c r="R714">
        <v>31</v>
      </c>
      <c r="S714">
        <v>15</v>
      </c>
      <c r="T714">
        <v>800</v>
      </c>
      <c r="U714" t="s">
        <v>71</v>
      </c>
      <c r="V714" t="s">
        <v>134</v>
      </c>
      <c r="W714">
        <v>5</v>
      </c>
      <c r="X714" t="s">
        <v>39</v>
      </c>
      <c r="Y714" t="s">
        <v>67</v>
      </c>
      <c r="Z714" t="str">
        <f>_xlfn.XLOOKUP(Appointment_Transactions[[#This Row],[Doctor_ID]],Doctor_Master[Doctor_ID],Doctor_Master[Doctor_Name],,0)</f>
        <v>Dr. Nisha T</v>
      </c>
    </row>
    <row r="715" spans="1:26" x14ac:dyDescent="0.3">
      <c r="A715" t="s">
        <v>1219</v>
      </c>
      <c r="B715" s="1">
        <v>45677</v>
      </c>
      <c r="C715" s="2">
        <v>0.55208333333333337</v>
      </c>
      <c r="D715" t="s">
        <v>109</v>
      </c>
      <c r="E715" t="s">
        <v>27</v>
      </c>
      <c r="F715" t="s">
        <v>155</v>
      </c>
      <c r="G715" t="s">
        <v>117</v>
      </c>
      <c r="H715" t="s">
        <v>118</v>
      </c>
      <c r="I715" t="s">
        <v>1220</v>
      </c>
      <c r="J715" t="s">
        <v>126</v>
      </c>
      <c r="K715" t="s">
        <v>33</v>
      </c>
      <c r="L715">
        <v>39</v>
      </c>
      <c r="M715" t="s">
        <v>92</v>
      </c>
      <c r="N715" t="s">
        <v>215</v>
      </c>
      <c r="O715" t="s">
        <v>216</v>
      </c>
      <c r="P715" t="s">
        <v>123</v>
      </c>
      <c r="Q715" t="s">
        <v>38</v>
      </c>
      <c r="R715">
        <v>66</v>
      </c>
      <c r="S715">
        <v>25</v>
      </c>
      <c r="T715">
        <v>1200</v>
      </c>
      <c r="U715" t="s">
        <v>71</v>
      </c>
      <c r="V715" t="s">
        <v>134</v>
      </c>
      <c r="W715">
        <v>3</v>
      </c>
      <c r="X715" t="s">
        <v>71</v>
      </c>
      <c r="Y715" t="s">
        <v>92</v>
      </c>
      <c r="Z715" t="str">
        <f>_xlfn.XLOOKUP(Appointment_Transactions[[#This Row],[Doctor_ID]],Doctor_Master[Doctor_ID],Doctor_Master[Doctor_Name],,0)</f>
        <v>Dr. Vignesh M</v>
      </c>
    </row>
    <row r="716" spans="1:26" x14ac:dyDescent="0.3">
      <c r="A716" t="s">
        <v>1221</v>
      </c>
      <c r="B716" s="1">
        <v>45782</v>
      </c>
      <c r="C716" s="2">
        <v>0.64583333333333337</v>
      </c>
      <c r="D716" t="s">
        <v>136</v>
      </c>
      <c r="E716" t="s">
        <v>42</v>
      </c>
      <c r="F716" t="s">
        <v>155</v>
      </c>
      <c r="G716" t="s">
        <v>74</v>
      </c>
      <c r="H716" t="s">
        <v>75</v>
      </c>
      <c r="I716" t="s">
        <v>225</v>
      </c>
      <c r="J716" t="s">
        <v>138</v>
      </c>
      <c r="K716" t="s">
        <v>33</v>
      </c>
      <c r="L716">
        <v>54</v>
      </c>
      <c r="M716" t="s">
        <v>92</v>
      </c>
      <c r="N716" t="s">
        <v>93</v>
      </c>
      <c r="O716" t="s">
        <v>94</v>
      </c>
      <c r="P716" t="s">
        <v>37</v>
      </c>
      <c r="Q716" t="s">
        <v>38</v>
      </c>
      <c r="R716">
        <v>25</v>
      </c>
      <c r="S716">
        <v>25</v>
      </c>
      <c r="T716">
        <v>1200</v>
      </c>
      <c r="U716" t="s">
        <v>39</v>
      </c>
      <c r="V716" t="s">
        <v>134</v>
      </c>
      <c r="W716">
        <v>5</v>
      </c>
      <c r="X716" t="s">
        <v>39</v>
      </c>
      <c r="Y716" t="s">
        <v>92</v>
      </c>
      <c r="Z716" t="str">
        <f>_xlfn.XLOOKUP(Appointment_Transactions[[#This Row],[Doctor_ID]],Doctor_Master[Doctor_ID],Doctor_Master[Doctor_Name],,0)</f>
        <v>Dr. Arun Kumar</v>
      </c>
    </row>
    <row r="717" spans="1:26" x14ac:dyDescent="0.3">
      <c r="A717" t="s">
        <v>1222</v>
      </c>
      <c r="B717" s="1">
        <v>45831</v>
      </c>
      <c r="C717" s="2">
        <v>0.79166666666666663</v>
      </c>
      <c r="D717" t="s">
        <v>81</v>
      </c>
      <c r="E717" t="s">
        <v>42</v>
      </c>
      <c r="F717" t="s">
        <v>155</v>
      </c>
      <c r="G717" t="s">
        <v>44</v>
      </c>
      <c r="H717" t="s">
        <v>45</v>
      </c>
      <c r="I717" t="s">
        <v>1223</v>
      </c>
      <c r="J717" t="s">
        <v>138</v>
      </c>
      <c r="K717" t="s">
        <v>33</v>
      </c>
      <c r="L717">
        <v>69</v>
      </c>
      <c r="M717" t="s">
        <v>183</v>
      </c>
      <c r="N717" t="s">
        <v>330</v>
      </c>
      <c r="O717" t="s">
        <v>331</v>
      </c>
      <c r="P717" t="s">
        <v>37</v>
      </c>
      <c r="Q717" t="s">
        <v>38</v>
      </c>
      <c r="R717">
        <v>27</v>
      </c>
      <c r="S717">
        <v>15</v>
      </c>
      <c r="T717">
        <v>650</v>
      </c>
      <c r="U717" t="s">
        <v>71</v>
      </c>
      <c r="V717" t="s">
        <v>134</v>
      </c>
      <c r="W717">
        <v>4</v>
      </c>
      <c r="X717" t="s">
        <v>71</v>
      </c>
      <c r="Y717" t="s">
        <v>183</v>
      </c>
      <c r="Z717" t="str">
        <f>_xlfn.XLOOKUP(Appointment_Transactions[[#This Row],[Doctor_ID]],Doctor_Master[Doctor_ID],Doctor_Master[Doctor_Name],,0)</f>
        <v>Dr. Ajith K</v>
      </c>
    </row>
    <row r="718" spans="1:26" x14ac:dyDescent="0.3">
      <c r="A718" t="s">
        <v>1224</v>
      </c>
      <c r="B718" s="1">
        <v>45809</v>
      </c>
      <c r="C718" s="2">
        <v>0.76041666666666663</v>
      </c>
      <c r="D718" t="s">
        <v>81</v>
      </c>
      <c r="E718" t="s">
        <v>42</v>
      </c>
      <c r="F718" t="s">
        <v>54</v>
      </c>
      <c r="G718" t="s">
        <v>74</v>
      </c>
      <c r="H718" t="s">
        <v>75</v>
      </c>
      <c r="I718" t="s">
        <v>720</v>
      </c>
      <c r="J718" t="s">
        <v>66</v>
      </c>
      <c r="K718" t="s">
        <v>33</v>
      </c>
      <c r="L718">
        <v>32</v>
      </c>
      <c r="M718" t="s">
        <v>92</v>
      </c>
      <c r="N718" t="s">
        <v>335</v>
      </c>
      <c r="O718" t="s">
        <v>336</v>
      </c>
      <c r="P718" t="s">
        <v>37</v>
      </c>
      <c r="Q718" t="s">
        <v>38</v>
      </c>
      <c r="R718">
        <v>61</v>
      </c>
      <c r="S718">
        <v>25</v>
      </c>
      <c r="T718">
        <v>1200</v>
      </c>
      <c r="U718" t="s">
        <v>39</v>
      </c>
      <c r="V718" t="s">
        <v>70</v>
      </c>
      <c r="W718">
        <v>4</v>
      </c>
      <c r="X718" t="s">
        <v>71</v>
      </c>
      <c r="Y718" t="s">
        <v>92</v>
      </c>
      <c r="Z718" t="str">
        <f>_xlfn.XLOOKUP(Appointment_Transactions[[#This Row],[Doctor_ID]],Doctor_Master[Doctor_ID],Doctor_Master[Doctor_Name],,0)</f>
        <v>Dr. Senthil M</v>
      </c>
    </row>
    <row r="719" spans="1:26" x14ac:dyDescent="0.3">
      <c r="A719" t="s">
        <v>1225</v>
      </c>
      <c r="B719" s="1">
        <v>45732</v>
      </c>
      <c r="C719" s="2">
        <v>0.78125</v>
      </c>
      <c r="D719" t="s">
        <v>73</v>
      </c>
      <c r="E719" t="s">
        <v>27</v>
      </c>
      <c r="F719" t="s">
        <v>54</v>
      </c>
      <c r="G719" t="s">
        <v>74</v>
      </c>
      <c r="H719" t="s">
        <v>75</v>
      </c>
      <c r="I719" t="s">
        <v>205</v>
      </c>
      <c r="J719" t="s">
        <v>112</v>
      </c>
      <c r="K719" t="s">
        <v>33</v>
      </c>
      <c r="L719">
        <v>82</v>
      </c>
      <c r="M719" t="s">
        <v>67</v>
      </c>
      <c r="N719" t="s">
        <v>419</v>
      </c>
      <c r="O719" t="s">
        <v>420</v>
      </c>
      <c r="P719" t="s">
        <v>37</v>
      </c>
      <c r="Q719" t="s">
        <v>38</v>
      </c>
      <c r="R719">
        <v>22</v>
      </c>
      <c r="S719">
        <v>15</v>
      </c>
      <c r="T719">
        <v>800</v>
      </c>
      <c r="U719" t="s">
        <v>39</v>
      </c>
      <c r="V719" t="s">
        <v>134</v>
      </c>
      <c r="W719">
        <v>3</v>
      </c>
      <c r="X719" t="s">
        <v>39</v>
      </c>
      <c r="Y719" t="s">
        <v>67</v>
      </c>
      <c r="Z719" t="str">
        <f>_xlfn.XLOOKUP(Appointment_Transactions[[#This Row],[Doctor_ID]],Doctor_Master[Doctor_ID],Doctor_Master[Doctor_Name],,0)</f>
        <v>Dr. Rekha N</v>
      </c>
    </row>
    <row r="720" spans="1:26" x14ac:dyDescent="0.3">
      <c r="A720" t="s">
        <v>1226</v>
      </c>
      <c r="B720" s="1">
        <v>45741</v>
      </c>
      <c r="C720" s="2">
        <v>0.5</v>
      </c>
      <c r="D720" t="s">
        <v>73</v>
      </c>
      <c r="E720" t="s">
        <v>27</v>
      </c>
      <c r="F720" t="s">
        <v>82</v>
      </c>
      <c r="G720" t="s">
        <v>63</v>
      </c>
      <c r="H720" t="s">
        <v>64</v>
      </c>
      <c r="I720" t="s">
        <v>783</v>
      </c>
      <c r="J720" t="s">
        <v>32</v>
      </c>
      <c r="K720" t="s">
        <v>48</v>
      </c>
      <c r="L720">
        <v>54</v>
      </c>
      <c r="M720" t="s">
        <v>49</v>
      </c>
      <c r="N720" t="s">
        <v>106</v>
      </c>
      <c r="O720" t="s">
        <v>107</v>
      </c>
      <c r="P720" t="s">
        <v>52</v>
      </c>
      <c r="Q720" t="s">
        <v>38</v>
      </c>
      <c r="R720">
        <v>16</v>
      </c>
      <c r="S720">
        <v>20</v>
      </c>
      <c r="T720">
        <v>1000</v>
      </c>
      <c r="U720" t="s">
        <v>71</v>
      </c>
      <c r="V720" t="s">
        <v>100</v>
      </c>
      <c r="W720">
        <v>4</v>
      </c>
      <c r="X720" t="s">
        <v>39</v>
      </c>
      <c r="Y720" t="s">
        <v>49</v>
      </c>
      <c r="Z720" t="str">
        <f>_xlfn.XLOOKUP(Appointment_Transactions[[#This Row],[Doctor_ID]],Doctor_Master[Doctor_ID],Doctor_Master[Doctor_Name],,0)</f>
        <v>Dr. Kavitha M</v>
      </c>
    </row>
    <row r="721" spans="1:26" x14ac:dyDescent="0.3">
      <c r="A721" t="s">
        <v>1227</v>
      </c>
      <c r="B721" s="1">
        <v>45701</v>
      </c>
      <c r="C721" s="2">
        <v>0.34375</v>
      </c>
      <c r="D721" t="s">
        <v>26</v>
      </c>
      <c r="E721" t="s">
        <v>27</v>
      </c>
      <c r="F721" t="s">
        <v>102</v>
      </c>
      <c r="G721" t="s">
        <v>83</v>
      </c>
      <c r="H721" t="s">
        <v>84</v>
      </c>
      <c r="I721" t="s">
        <v>1228</v>
      </c>
      <c r="J721" t="s">
        <v>126</v>
      </c>
      <c r="K721" t="s">
        <v>33</v>
      </c>
      <c r="L721">
        <v>78</v>
      </c>
      <c r="M721" t="s">
        <v>59</v>
      </c>
      <c r="N721" t="s">
        <v>308</v>
      </c>
      <c r="O721" t="s">
        <v>309</v>
      </c>
      <c r="P721" t="s">
        <v>123</v>
      </c>
      <c r="Q721" t="s">
        <v>38</v>
      </c>
      <c r="R721">
        <v>16</v>
      </c>
      <c r="S721">
        <v>15</v>
      </c>
      <c r="T721">
        <v>500</v>
      </c>
      <c r="U721" t="s">
        <v>39</v>
      </c>
      <c r="V721" t="s">
        <v>134</v>
      </c>
      <c r="W721">
        <v>4</v>
      </c>
      <c r="X721" t="s">
        <v>71</v>
      </c>
      <c r="Y721" t="s">
        <v>59</v>
      </c>
      <c r="Z721" t="str">
        <f>_xlfn.XLOOKUP(Appointment_Transactions[[#This Row],[Doctor_ID]],Doctor_Master[Doctor_ID],Doctor_Master[Doctor_Name],,0)</f>
        <v>Dr. Karthik Raj</v>
      </c>
    </row>
    <row r="722" spans="1:26" x14ac:dyDescent="0.3">
      <c r="A722" t="s">
        <v>1229</v>
      </c>
      <c r="B722" s="1">
        <v>45827</v>
      </c>
      <c r="C722" s="2">
        <v>0.84375</v>
      </c>
      <c r="D722" t="s">
        <v>81</v>
      </c>
      <c r="E722" t="s">
        <v>42</v>
      </c>
      <c r="F722" t="s">
        <v>102</v>
      </c>
      <c r="G722" t="s">
        <v>44</v>
      </c>
      <c r="H722" t="s">
        <v>45</v>
      </c>
      <c r="I722" t="s">
        <v>698</v>
      </c>
      <c r="J722" t="s">
        <v>32</v>
      </c>
      <c r="K722" t="s">
        <v>33</v>
      </c>
      <c r="L722">
        <v>72</v>
      </c>
      <c r="M722" t="s">
        <v>67</v>
      </c>
      <c r="N722" t="s">
        <v>163</v>
      </c>
      <c r="O722" t="s">
        <v>164</v>
      </c>
      <c r="P722" t="s">
        <v>123</v>
      </c>
      <c r="Q722" t="s">
        <v>89</v>
      </c>
      <c r="R722">
        <v>16</v>
      </c>
      <c r="S722">
        <v>15</v>
      </c>
      <c r="T722">
        <v>800</v>
      </c>
      <c r="U722" t="s">
        <v>39</v>
      </c>
      <c r="V722" t="s">
        <v>134</v>
      </c>
      <c r="X722" t="s">
        <v>71</v>
      </c>
      <c r="Y722" t="s">
        <v>67</v>
      </c>
      <c r="Z722" t="str">
        <f>_xlfn.XLOOKUP(Appointment_Transactions[[#This Row],[Doctor_ID]],Doctor_Master[Doctor_ID],Doctor_Master[Doctor_Name],,0)</f>
        <v>Dr. Ashwin D</v>
      </c>
    </row>
    <row r="723" spans="1:26" x14ac:dyDescent="0.3">
      <c r="A723" t="s">
        <v>1230</v>
      </c>
      <c r="B723" s="1">
        <v>45705</v>
      </c>
      <c r="C723" s="2">
        <v>0.45833333333333331</v>
      </c>
      <c r="D723" t="s">
        <v>26</v>
      </c>
      <c r="E723" t="s">
        <v>27</v>
      </c>
      <c r="F723" t="s">
        <v>155</v>
      </c>
      <c r="G723" t="s">
        <v>63</v>
      </c>
      <c r="H723" t="s">
        <v>64</v>
      </c>
      <c r="I723" t="s">
        <v>1231</v>
      </c>
      <c r="J723" t="s">
        <v>58</v>
      </c>
      <c r="K723" t="s">
        <v>48</v>
      </c>
      <c r="L723">
        <v>17</v>
      </c>
      <c r="M723" t="s">
        <v>183</v>
      </c>
      <c r="N723" t="s">
        <v>330</v>
      </c>
      <c r="O723" t="s">
        <v>331</v>
      </c>
      <c r="P723" t="s">
        <v>37</v>
      </c>
      <c r="Q723" t="s">
        <v>38</v>
      </c>
      <c r="R723">
        <v>20</v>
      </c>
      <c r="S723">
        <v>15</v>
      </c>
      <c r="T723">
        <v>650</v>
      </c>
      <c r="U723" t="s">
        <v>39</v>
      </c>
      <c r="V723" t="s">
        <v>134</v>
      </c>
      <c r="W723">
        <v>4</v>
      </c>
      <c r="X723" t="s">
        <v>71</v>
      </c>
      <c r="Y723" t="s">
        <v>183</v>
      </c>
      <c r="Z723" t="str">
        <f>_xlfn.XLOOKUP(Appointment_Transactions[[#This Row],[Doctor_ID]],Doctor_Master[Doctor_ID],Doctor_Master[Doctor_Name],,0)</f>
        <v>Dr. Ajith K</v>
      </c>
    </row>
    <row r="724" spans="1:26" x14ac:dyDescent="0.3">
      <c r="A724" t="s">
        <v>1232</v>
      </c>
      <c r="B724" s="1">
        <v>45769</v>
      </c>
      <c r="C724" s="2">
        <v>0.75</v>
      </c>
      <c r="D724" t="s">
        <v>41</v>
      </c>
      <c r="E724" t="s">
        <v>42</v>
      </c>
      <c r="F724" t="s">
        <v>82</v>
      </c>
      <c r="G724" t="s">
        <v>117</v>
      </c>
      <c r="H724" t="s">
        <v>118</v>
      </c>
      <c r="I724" t="s">
        <v>1125</v>
      </c>
      <c r="J724" t="s">
        <v>143</v>
      </c>
      <c r="K724" t="s">
        <v>48</v>
      </c>
      <c r="L724">
        <v>83</v>
      </c>
      <c r="M724" t="s">
        <v>131</v>
      </c>
      <c r="N724" t="s">
        <v>132</v>
      </c>
      <c r="O724" t="s">
        <v>133</v>
      </c>
      <c r="P724" t="s">
        <v>52</v>
      </c>
      <c r="Q724" t="s">
        <v>38</v>
      </c>
      <c r="R724">
        <v>34</v>
      </c>
      <c r="S724">
        <v>15</v>
      </c>
      <c r="T724">
        <v>600</v>
      </c>
      <c r="U724" t="s">
        <v>39</v>
      </c>
      <c r="V724" t="s">
        <v>100</v>
      </c>
      <c r="W724">
        <v>5</v>
      </c>
      <c r="X724" t="s">
        <v>71</v>
      </c>
      <c r="Y724" t="s">
        <v>131</v>
      </c>
      <c r="Z724" t="str">
        <f>_xlfn.XLOOKUP(Appointment_Transactions[[#This Row],[Doctor_ID]],Doctor_Master[Doctor_ID],Doctor_Master[Doctor_Name],,0)</f>
        <v>Dr. Abinaya K</v>
      </c>
    </row>
    <row r="725" spans="1:26" x14ac:dyDescent="0.3">
      <c r="A725" t="s">
        <v>1233</v>
      </c>
      <c r="B725" s="1">
        <v>45665</v>
      </c>
      <c r="C725" s="2">
        <v>0.77083333333333337</v>
      </c>
      <c r="D725" t="s">
        <v>109</v>
      </c>
      <c r="E725" t="s">
        <v>27</v>
      </c>
      <c r="F725" t="s">
        <v>43</v>
      </c>
      <c r="G725" t="s">
        <v>74</v>
      </c>
      <c r="H725" t="s">
        <v>75</v>
      </c>
      <c r="I725" t="s">
        <v>205</v>
      </c>
      <c r="J725" t="s">
        <v>32</v>
      </c>
      <c r="K725" t="s">
        <v>33</v>
      </c>
      <c r="L725">
        <v>30</v>
      </c>
      <c r="M725" t="s">
        <v>183</v>
      </c>
      <c r="N725" t="s">
        <v>330</v>
      </c>
      <c r="O725" t="s">
        <v>331</v>
      </c>
      <c r="P725" t="s">
        <v>123</v>
      </c>
      <c r="Q725" t="s">
        <v>38</v>
      </c>
      <c r="R725">
        <v>36</v>
      </c>
      <c r="S725">
        <v>15</v>
      </c>
      <c r="T725">
        <v>650</v>
      </c>
      <c r="U725" t="s">
        <v>71</v>
      </c>
      <c r="V725" t="s">
        <v>20</v>
      </c>
      <c r="W725">
        <v>4</v>
      </c>
      <c r="X725" t="s">
        <v>39</v>
      </c>
      <c r="Y725" t="s">
        <v>183</v>
      </c>
      <c r="Z725" t="str">
        <f>_xlfn.XLOOKUP(Appointment_Transactions[[#This Row],[Doctor_ID]],Doctor_Master[Doctor_ID],Doctor_Master[Doctor_Name],,0)</f>
        <v>Dr. Ajith K</v>
      </c>
    </row>
    <row r="726" spans="1:26" x14ac:dyDescent="0.3">
      <c r="A726" t="s">
        <v>1234</v>
      </c>
      <c r="B726" s="1">
        <v>45672</v>
      </c>
      <c r="C726" s="2">
        <v>0.45833333333333331</v>
      </c>
      <c r="D726" t="s">
        <v>109</v>
      </c>
      <c r="E726" t="s">
        <v>27</v>
      </c>
      <c r="F726" t="s">
        <v>43</v>
      </c>
      <c r="G726" t="s">
        <v>74</v>
      </c>
      <c r="H726" t="s">
        <v>75</v>
      </c>
      <c r="I726" t="s">
        <v>564</v>
      </c>
      <c r="J726" t="s">
        <v>138</v>
      </c>
      <c r="K726" t="s">
        <v>48</v>
      </c>
      <c r="L726">
        <v>11</v>
      </c>
      <c r="M726" t="s">
        <v>113</v>
      </c>
      <c r="N726" t="s">
        <v>152</v>
      </c>
      <c r="O726" t="s">
        <v>153</v>
      </c>
      <c r="P726" t="s">
        <v>52</v>
      </c>
      <c r="Q726" t="s">
        <v>38</v>
      </c>
      <c r="R726">
        <v>33</v>
      </c>
      <c r="S726">
        <v>15</v>
      </c>
      <c r="T726">
        <v>700</v>
      </c>
      <c r="U726" t="s">
        <v>71</v>
      </c>
      <c r="V726" t="s">
        <v>20</v>
      </c>
      <c r="W726">
        <v>4</v>
      </c>
      <c r="X726" t="s">
        <v>71</v>
      </c>
      <c r="Y726" t="s">
        <v>113</v>
      </c>
      <c r="Z726" t="str">
        <f>_xlfn.XLOOKUP(Appointment_Transactions[[#This Row],[Doctor_ID]],Doctor_Master[Doctor_ID],Doctor_Master[Doctor_Name],,0)</f>
        <v>Dr. Harini V</v>
      </c>
    </row>
    <row r="727" spans="1:26" x14ac:dyDescent="0.3">
      <c r="A727" t="s">
        <v>1235</v>
      </c>
      <c r="B727" s="1">
        <v>45754</v>
      </c>
      <c r="C727" s="2">
        <v>0.375</v>
      </c>
      <c r="D727" t="s">
        <v>41</v>
      </c>
      <c r="E727" t="s">
        <v>42</v>
      </c>
      <c r="F727" t="s">
        <v>155</v>
      </c>
      <c r="G727" t="s">
        <v>29</v>
      </c>
      <c r="H727" t="s">
        <v>30</v>
      </c>
      <c r="I727" t="s">
        <v>162</v>
      </c>
      <c r="J727" t="s">
        <v>66</v>
      </c>
      <c r="K727" t="s">
        <v>48</v>
      </c>
      <c r="L727">
        <v>16</v>
      </c>
      <c r="M727" t="s">
        <v>67</v>
      </c>
      <c r="N727" t="s">
        <v>419</v>
      </c>
      <c r="O727" t="s">
        <v>420</v>
      </c>
      <c r="P727" t="s">
        <v>52</v>
      </c>
      <c r="Q727" t="s">
        <v>203</v>
      </c>
      <c r="R727">
        <v>21</v>
      </c>
      <c r="S727">
        <v>15</v>
      </c>
      <c r="T727">
        <v>800</v>
      </c>
      <c r="U727" t="s">
        <v>39</v>
      </c>
      <c r="V727" t="s">
        <v>100</v>
      </c>
      <c r="X727" t="s">
        <v>39</v>
      </c>
      <c r="Y727" t="s">
        <v>67</v>
      </c>
      <c r="Z727" t="str">
        <f>_xlfn.XLOOKUP(Appointment_Transactions[[#This Row],[Doctor_ID]],Doctor_Master[Doctor_ID],Doctor_Master[Doctor_Name],,0)</f>
        <v>Dr. Rekha N</v>
      </c>
    </row>
    <row r="728" spans="1:26" x14ac:dyDescent="0.3">
      <c r="A728" t="s">
        <v>1236</v>
      </c>
      <c r="B728" s="1">
        <v>45803</v>
      </c>
      <c r="C728" s="2">
        <v>0.72916666666666663</v>
      </c>
      <c r="D728" t="s">
        <v>136</v>
      </c>
      <c r="E728" t="s">
        <v>42</v>
      </c>
      <c r="F728" t="s">
        <v>155</v>
      </c>
      <c r="G728" t="s">
        <v>29</v>
      </c>
      <c r="H728" t="s">
        <v>30</v>
      </c>
      <c r="I728" t="s">
        <v>200</v>
      </c>
      <c r="J728" t="s">
        <v>143</v>
      </c>
      <c r="K728" t="s">
        <v>48</v>
      </c>
      <c r="L728">
        <v>74</v>
      </c>
      <c r="M728" t="s">
        <v>120</v>
      </c>
      <c r="N728" t="s">
        <v>193</v>
      </c>
      <c r="O728" t="s">
        <v>194</v>
      </c>
      <c r="P728" t="s">
        <v>52</v>
      </c>
      <c r="Q728" t="s">
        <v>38</v>
      </c>
      <c r="R728">
        <v>43</v>
      </c>
      <c r="S728">
        <v>15</v>
      </c>
      <c r="T728">
        <v>900</v>
      </c>
      <c r="U728" t="s">
        <v>71</v>
      </c>
      <c r="V728" t="s">
        <v>100</v>
      </c>
      <c r="W728">
        <v>4</v>
      </c>
      <c r="X728" t="s">
        <v>39</v>
      </c>
      <c r="Y728" t="s">
        <v>120</v>
      </c>
      <c r="Z728" t="str">
        <f>_xlfn.XLOOKUP(Appointment_Transactions[[#This Row],[Doctor_ID]],Doctor_Master[Doctor_ID],Doctor_Master[Doctor_Name],,0)</f>
        <v>Dr. Mohan V</v>
      </c>
    </row>
    <row r="729" spans="1:26" x14ac:dyDescent="0.3">
      <c r="A729" t="s">
        <v>1237</v>
      </c>
      <c r="B729" s="1">
        <v>45746</v>
      </c>
      <c r="C729" s="2">
        <v>0.36458333333333331</v>
      </c>
      <c r="D729" t="s">
        <v>73</v>
      </c>
      <c r="E729" t="s">
        <v>27</v>
      </c>
      <c r="F729" t="s">
        <v>54</v>
      </c>
      <c r="G729" t="s">
        <v>103</v>
      </c>
      <c r="H729" t="s">
        <v>104</v>
      </c>
      <c r="I729" t="s">
        <v>770</v>
      </c>
      <c r="J729" t="s">
        <v>126</v>
      </c>
      <c r="K729" t="s">
        <v>48</v>
      </c>
      <c r="L729">
        <v>32</v>
      </c>
      <c r="M729" t="s">
        <v>92</v>
      </c>
      <c r="N729" t="s">
        <v>256</v>
      </c>
      <c r="O729" t="s">
        <v>257</v>
      </c>
      <c r="P729" t="s">
        <v>37</v>
      </c>
      <c r="Q729" t="s">
        <v>89</v>
      </c>
      <c r="R729">
        <v>56</v>
      </c>
      <c r="S729">
        <v>25</v>
      </c>
      <c r="T729">
        <v>1200</v>
      </c>
      <c r="U729" t="s">
        <v>39</v>
      </c>
      <c r="V729" t="s">
        <v>134</v>
      </c>
      <c r="X729" t="s">
        <v>71</v>
      </c>
      <c r="Y729" t="s">
        <v>92</v>
      </c>
      <c r="Z729" t="str">
        <f>_xlfn.XLOOKUP(Appointment_Transactions[[#This Row],[Doctor_ID]],Doctor_Master[Doctor_ID],Doctor_Master[Doctor_Name],,0)</f>
        <v>Dr. Ramesh G</v>
      </c>
    </row>
    <row r="730" spans="1:26" x14ac:dyDescent="0.3">
      <c r="A730" t="s">
        <v>1238</v>
      </c>
      <c r="B730" s="1">
        <v>45701</v>
      </c>
      <c r="C730" s="2">
        <v>0.33333333333333331</v>
      </c>
      <c r="D730" t="s">
        <v>26</v>
      </c>
      <c r="E730" t="s">
        <v>27</v>
      </c>
      <c r="F730" t="s">
        <v>102</v>
      </c>
      <c r="G730" t="s">
        <v>29</v>
      </c>
      <c r="H730" t="s">
        <v>30</v>
      </c>
      <c r="I730" t="s">
        <v>1133</v>
      </c>
      <c r="J730" t="s">
        <v>112</v>
      </c>
      <c r="K730" t="s">
        <v>33</v>
      </c>
      <c r="L730">
        <v>80</v>
      </c>
      <c r="M730" t="s">
        <v>183</v>
      </c>
      <c r="N730" t="s">
        <v>184</v>
      </c>
      <c r="O730" t="s">
        <v>185</v>
      </c>
      <c r="P730" t="s">
        <v>52</v>
      </c>
      <c r="Q730" t="s">
        <v>38</v>
      </c>
      <c r="R730">
        <v>6</v>
      </c>
      <c r="S730">
        <v>15</v>
      </c>
      <c r="T730">
        <v>650</v>
      </c>
      <c r="U730" t="s">
        <v>39</v>
      </c>
      <c r="V730" t="s">
        <v>134</v>
      </c>
      <c r="W730">
        <v>3</v>
      </c>
      <c r="X730" t="s">
        <v>39</v>
      </c>
      <c r="Y730" t="s">
        <v>183</v>
      </c>
      <c r="Z730" t="str">
        <f>_xlfn.XLOOKUP(Appointment_Transactions[[#This Row],[Doctor_ID]],Doctor_Master[Doctor_ID],Doctor_Master[Doctor_Name],,0)</f>
        <v>Dr. Lakshmi K</v>
      </c>
    </row>
    <row r="731" spans="1:26" x14ac:dyDescent="0.3">
      <c r="A731" t="s">
        <v>1239</v>
      </c>
      <c r="B731" s="1">
        <v>45699</v>
      </c>
      <c r="C731" s="2">
        <v>0.5625</v>
      </c>
      <c r="D731" t="s">
        <v>26</v>
      </c>
      <c r="E731" t="s">
        <v>27</v>
      </c>
      <c r="F731" t="s">
        <v>82</v>
      </c>
      <c r="G731" t="s">
        <v>117</v>
      </c>
      <c r="H731" t="s">
        <v>118</v>
      </c>
      <c r="I731" t="s">
        <v>1133</v>
      </c>
      <c r="J731" t="s">
        <v>86</v>
      </c>
      <c r="K731" t="s">
        <v>48</v>
      </c>
      <c r="L731">
        <v>61</v>
      </c>
      <c r="M731" t="s">
        <v>67</v>
      </c>
      <c r="N731" t="s">
        <v>68</v>
      </c>
      <c r="O731" t="s">
        <v>69</v>
      </c>
      <c r="P731" t="s">
        <v>123</v>
      </c>
      <c r="Q731" t="s">
        <v>203</v>
      </c>
      <c r="R731">
        <v>18</v>
      </c>
      <c r="S731">
        <v>15</v>
      </c>
      <c r="T731">
        <v>800</v>
      </c>
      <c r="U731" t="s">
        <v>39</v>
      </c>
      <c r="V731" t="s">
        <v>134</v>
      </c>
      <c r="X731" t="s">
        <v>71</v>
      </c>
      <c r="Y731" t="s">
        <v>67</v>
      </c>
      <c r="Z731" t="str">
        <f>_xlfn.XLOOKUP(Appointment_Transactions[[#This Row],[Doctor_ID]],Doctor_Master[Doctor_ID],Doctor_Master[Doctor_Name],,0)</f>
        <v>Dr. Nisha T</v>
      </c>
    </row>
    <row r="732" spans="1:26" x14ac:dyDescent="0.3">
      <c r="A732" t="s">
        <v>1240</v>
      </c>
      <c r="B732" s="1">
        <v>45767</v>
      </c>
      <c r="C732" s="2">
        <v>0.53125</v>
      </c>
      <c r="D732" t="s">
        <v>41</v>
      </c>
      <c r="E732" t="s">
        <v>42</v>
      </c>
      <c r="F732" t="s">
        <v>54</v>
      </c>
      <c r="G732" t="s">
        <v>55</v>
      </c>
      <c r="H732" t="s">
        <v>56</v>
      </c>
      <c r="I732" t="s">
        <v>1119</v>
      </c>
      <c r="J732" t="s">
        <v>58</v>
      </c>
      <c r="K732" t="s">
        <v>33</v>
      </c>
      <c r="L732">
        <v>45</v>
      </c>
      <c r="M732" t="s">
        <v>67</v>
      </c>
      <c r="N732" t="s">
        <v>163</v>
      </c>
      <c r="O732" t="s">
        <v>164</v>
      </c>
      <c r="P732" t="s">
        <v>37</v>
      </c>
      <c r="Q732" t="s">
        <v>38</v>
      </c>
      <c r="R732">
        <v>34</v>
      </c>
      <c r="S732">
        <v>15</v>
      </c>
      <c r="T732">
        <v>800</v>
      </c>
      <c r="U732" t="s">
        <v>39</v>
      </c>
      <c r="V732" t="s">
        <v>134</v>
      </c>
      <c r="X732" t="s">
        <v>39</v>
      </c>
      <c r="Y732" t="s">
        <v>67</v>
      </c>
      <c r="Z732" t="str">
        <f>_xlfn.XLOOKUP(Appointment_Transactions[[#This Row],[Doctor_ID]],Doctor_Master[Doctor_ID],Doctor_Master[Doctor_Name],,0)</f>
        <v>Dr. Ashwin D</v>
      </c>
    </row>
    <row r="733" spans="1:26" x14ac:dyDescent="0.3">
      <c r="A733" t="s">
        <v>1241</v>
      </c>
      <c r="B733" s="1">
        <v>45818</v>
      </c>
      <c r="C733" s="2">
        <v>0.85416666666666663</v>
      </c>
      <c r="D733" t="s">
        <v>81</v>
      </c>
      <c r="E733" t="s">
        <v>42</v>
      </c>
      <c r="F733" t="s">
        <v>82</v>
      </c>
      <c r="G733" t="s">
        <v>63</v>
      </c>
      <c r="H733" t="s">
        <v>64</v>
      </c>
      <c r="I733" t="s">
        <v>561</v>
      </c>
      <c r="J733" t="s">
        <v>143</v>
      </c>
      <c r="K733" t="s">
        <v>48</v>
      </c>
      <c r="L733">
        <v>73</v>
      </c>
      <c r="M733" t="s">
        <v>49</v>
      </c>
      <c r="N733" t="s">
        <v>211</v>
      </c>
      <c r="O733" t="s">
        <v>212</v>
      </c>
      <c r="P733" t="s">
        <v>37</v>
      </c>
      <c r="Q733" t="s">
        <v>38</v>
      </c>
      <c r="R733">
        <v>40</v>
      </c>
      <c r="S733">
        <v>20</v>
      </c>
      <c r="T733">
        <v>1000</v>
      </c>
      <c r="U733" t="s">
        <v>71</v>
      </c>
      <c r="V733" t="s">
        <v>100</v>
      </c>
      <c r="W733">
        <v>4</v>
      </c>
      <c r="X733" t="s">
        <v>39</v>
      </c>
      <c r="Y733" t="s">
        <v>49</v>
      </c>
      <c r="Z733" t="str">
        <f>_xlfn.XLOOKUP(Appointment_Transactions[[#This Row],[Doctor_ID]],Doctor_Master[Doctor_ID],Doctor_Master[Doctor_Name],,0)</f>
        <v>Dr. Ramya P</v>
      </c>
    </row>
    <row r="734" spans="1:26" x14ac:dyDescent="0.3">
      <c r="A734" t="s">
        <v>1242</v>
      </c>
      <c r="B734" s="1">
        <v>45782</v>
      </c>
      <c r="C734" s="2">
        <v>0.82291666666666663</v>
      </c>
      <c r="D734" t="s">
        <v>136</v>
      </c>
      <c r="E734" t="s">
        <v>42</v>
      </c>
      <c r="F734" t="s">
        <v>155</v>
      </c>
      <c r="G734" t="s">
        <v>63</v>
      </c>
      <c r="H734" t="s">
        <v>64</v>
      </c>
      <c r="I734" t="s">
        <v>1076</v>
      </c>
      <c r="J734" t="s">
        <v>97</v>
      </c>
      <c r="K734" t="s">
        <v>48</v>
      </c>
      <c r="L734">
        <v>39</v>
      </c>
      <c r="M734" t="s">
        <v>77</v>
      </c>
      <c r="N734" t="s">
        <v>466</v>
      </c>
      <c r="O734" t="s">
        <v>467</v>
      </c>
      <c r="P734" t="s">
        <v>37</v>
      </c>
      <c r="Q734" t="s">
        <v>38</v>
      </c>
      <c r="R734">
        <v>44</v>
      </c>
      <c r="S734">
        <v>30</v>
      </c>
      <c r="T734">
        <v>1300</v>
      </c>
      <c r="U734" t="s">
        <v>71</v>
      </c>
      <c r="V734" t="s">
        <v>134</v>
      </c>
      <c r="X734" t="s">
        <v>71</v>
      </c>
      <c r="Y734" t="s">
        <v>77</v>
      </c>
      <c r="Z734" t="str">
        <f>_xlfn.XLOOKUP(Appointment_Transactions[[#This Row],[Doctor_ID]],Doctor_Master[Doctor_ID],Doctor_Master[Doctor_Name],,0)</f>
        <v>Dr. Hari Prasad</v>
      </c>
    </row>
    <row r="735" spans="1:26" x14ac:dyDescent="0.3">
      <c r="A735" t="s">
        <v>1243</v>
      </c>
      <c r="B735" s="1">
        <v>45685</v>
      </c>
      <c r="C735" s="2">
        <v>0.48958333333333331</v>
      </c>
      <c r="D735" t="s">
        <v>109</v>
      </c>
      <c r="E735" t="s">
        <v>27</v>
      </c>
      <c r="F735" t="s">
        <v>82</v>
      </c>
      <c r="G735" t="s">
        <v>55</v>
      </c>
      <c r="H735" t="s">
        <v>56</v>
      </c>
      <c r="I735" t="s">
        <v>147</v>
      </c>
      <c r="J735" t="s">
        <v>143</v>
      </c>
      <c r="K735" t="s">
        <v>48</v>
      </c>
      <c r="L735">
        <v>72</v>
      </c>
      <c r="M735" t="s">
        <v>59</v>
      </c>
      <c r="N735" t="s">
        <v>98</v>
      </c>
      <c r="O735" t="s">
        <v>99</v>
      </c>
      <c r="P735" t="s">
        <v>52</v>
      </c>
      <c r="Q735" t="s">
        <v>38</v>
      </c>
      <c r="R735">
        <v>18</v>
      </c>
      <c r="S735">
        <v>15</v>
      </c>
      <c r="T735">
        <v>500</v>
      </c>
      <c r="U735" t="s">
        <v>71</v>
      </c>
      <c r="V735" t="s">
        <v>134</v>
      </c>
      <c r="W735">
        <v>4</v>
      </c>
      <c r="X735" t="s">
        <v>71</v>
      </c>
      <c r="Y735" t="s">
        <v>59</v>
      </c>
      <c r="Z735" t="str">
        <f>_xlfn.XLOOKUP(Appointment_Transactions[[#This Row],[Doctor_ID]],Doctor_Master[Doctor_ID],Doctor_Master[Doctor_Name],,0)</f>
        <v>Dr. Vivek S</v>
      </c>
    </row>
    <row r="736" spans="1:26" x14ac:dyDescent="0.3">
      <c r="A736" t="s">
        <v>1244</v>
      </c>
      <c r="B736" s="1">
        <v>45770</v>
      </c>
      <c r="C736" s="2">
        <v>0.77083333333333337</v>
      </c>
      <c r="D736" t="s">
        <v>41</v>
      </c>
      <c r="E736" t="s">
        <v>42</v>
      </c>
      <c r="F736" t="s">
        <v>43</v>
      </c>
      <c r="G736" t="s">
        <v>55</v>
      </c>
      <c r="H736" t="s">
        <v>56</v>
      </c>
      <c r="I736" t="s">
        <v>1245</v>
      </c>
      <c r="J736" t="s">
        <v>58</v>
      </c>
      <c r="K736" t="s">
        <v>48</v>
      </c>
      <c r="L736">
        <v>71</v>
      </c>
      <c r="M736" t="s">
        <v>59</v>
      </c>
      <c r="N736" t="s">
        <v>167</v>
      </c>
      <c r="O736" t="s">
        <v>168</v>
      </c>
      <c r="P736" t="s">
        <v>123</v>
      </c>
      <c r="Q736" t="s">
        <v>38</v>
      </c>
      <c r="R736">
        <v>23</v>
      </c>
      <c r="S736">
        <v>15</v>
      </c>
      <c r="T736">
        <v>500</v>
      </c>
      <c r="U736" t="s">
        <v>71</v>
      </c>
      <c r="V736" t="s">
        <v>134</v>
      </c>
      <c r="W736">
        <v>3</v>
      </c>
      <c r="X736" t="s">
        <v>71</v>
      </c>
      <c r="Y736" t="s">
        <v>59</v>
      </c>
      <c r="Z736" t="str">
        <f>_xlfn.XLOOKUP(Appointment_Transactions[[#This Row],[Doctor_ID]],Doctor_Master[Doctor_ID],Doctor_Master[Doctor_Name],,0)</f>
        <v>Dr. Prakash R</v>
      </c>
    </row>
    <row r="737" spans="1:26" x14ac:dyDescent="0.3">
      <c r="A737" t="s">
        <v>1246</v>
      </c>
      <c r="B737" s="1">
        <v>45668</v>
      </c>
      <c r="C737" s="2">
        <v>0.36458333333333331</v>
      </c>
      <c r="D737" t="s">
        <v>109</v>
      </c>
      <c r="E737" t="s">
        <v>27</v>
      </c>
      <c r="F737" t="s">
        <v>110</v>
      </c>
      <c r="G737" t="s">
        <v>117</v>
      </c>
      <c r="H737" t="s">
        <v>118</v>
      </c>
      <c r="I737" t="s">
        <v>764</v>
      </c>
      <c r="J737" t="s">
        <v>143</v>
      </c>
      <c r="K737" t="s">
        <v>33</v>
      </c>
      <c r="L737">
        <v>35</v>
      </c>
      <c r="M737" t="s">
        <v>77</v>
      </c>
      <c r="N737" t="s">
        <v>127</v>
      </c>
      <c r="O737" t="s">
        <v>128</v>
      </c>
      <c r="P737" t="s">
        <v>123</v>
      </c>
      <c r="Q737" t="s">
        <v>38</v>
      </c>
      <c r="R737">
        <v>34</v>
      </c>
      <c r="S737">
        <v>30</v>
      </c>
      <c r="T737">
        <v>1300</v>
      </c>
      <c r="U737" t="s">
        <v>39</v>
      </c>
      <c r="V737" t="s">
        <v>134</v>
      </c>
      <c r="X737" t="s">
        <v>39</v>
      </c>
      <c r="Y737" t="s">
        <v>77</v>
      </c>
      <c r="Z737" t="str">
        <f>_xlfn.XLOOKUP(Appointment_Transactions[[#This Row],[Doctor_ID]],Doctor_Master[Doctor_ID],Doctor_Master[Doctor_Name],,0)</f>
        <v>Dr. Vinoth K</v>
      </c>
    </row>
    <row r="738" spans="1:26" x14ac:dyDescent="0.3">
      <c r="A738" t="s">
        <v>1247</v>
      </c>
      <c r="B738" s="1">
        <v>45806</v>
      </c>
      <c r="C738" s="2">
        <v>0.61458333333333337</v>
      </c>
      <c r="D738" t="s">
        <v>136</v>
      </c>
      <c r="E738" t="s">
        <v>42</v>
      </c>
      <c r="F738" t="s">
        <v>102</v>
      </c>
      <c r="G738" t="s">
        <v>63</v>
      </c>
      <c r="H738" t="s">
        <v>64</v>
      </c>
      <c r="I738" t="s">
        <v>838</v>
      </c>
      <c r="J738" t="s">
        <v>58</v>
      </c>
      <c r="K738" t="s">
        <v>48</v>
      </c>
      <c r="L738">
        <v>46</v>
      </c>
      <c r="M738" t="s">
        <v>131</v>
      </c>
      <c r="N738" t="s">
        <v>144</v>
      </c>
      <c r="O738" t="s">
        <v>145</v>
      </c>
      <c r="P738" t="s">
        <v>123</v>
      </c>
      <c r="Q738" t="s">
        <v>38</v>
      </c>
      <c r="R738">
        <v>22</v>
      </c>
      <c r="S738">
        <v>15</v>
      </c>
      <c r="T738">
        <v>600</v>
      </c>
      <c r="U738" t="s">
        <v>71</v>
      </c>
      <c r="V738" t="s">
        <v>20</v>
      </c>
      <c r="W738">
        <v>3</v>
      </c>
      <c r="X738" t="s">
        <v>39</v>
      </c>
      <c r="Y738" t="s">
        <v>131</v>
      </c>
      <c r="Z738" t="str">
        <f>_xlfn.XLOOKUP(Appointment_Transactions[[#This Row],[Doctor_ID]],Doctor_Master[Doctor_ID],Doctor_Master[Doctor_Name],,0)</f>
        <v>Dr. Meena S</v>
      </c>
    </row>
    <row r="739" spans="1:26" x14ac:dyDescent="0.3">
      <c r="A739" t="s">
        <v>1248</v>
      </c>
      <c r="B739" s="1">
        <v>45681</v>
      </c>
      <c r="C739" s="2">
        <v>0.76041666666666663</v>
      </c>
      <c r="D739" t="s">
        <v>109</v>
      </c>
      <c r="E739" t="s">
        <v>27</v>
      </c>
      <c r="F739" t="s">
        <v>28</v>
      </c>
      <c r="G739" t="s">
        <v>83</v>
      </c>
      <c r="H739" t="s">
        <v>84</v>
      </c>
      <c r="I739" t="s">
        <v>444</v>
      </c>
      <c r="J739" t="s">
        <v>126</v>
      </c>
      <c r="K739" t="s">
        <v>33</v>
      </c>
      <c r="L739">
        <v>31</v>
      </c>
      <c r="M739" t="s">
        <v>183</v>
      </c>
      <c r="N739" t="s">
        <v>184</v>
      </c>
      <c r="O739" t="s">
        <v>185</v>
      </c>
      <c r="P739" t="s">
        <v>123</v>
      </c>
      <c r="Q739" t="s">
        <v>203</v>
      </c>
      <c r="R739">
        <v>33</v>
      </c>
      <c r="S739">
        <v>15</v>
      </c>
      <c r="T739">
        <v>650</v>
      </c>
      <c r="U739" t="s">
        <v>39</v>
      </c>
      <c r="V739" t="s">
        <v>134</v>
      </c>
      <c r="X739" t="s">
        <v>39</v>
      </c>
      <c r="Y739" t="s">
        <v>183</v>
      </c>
      <c r="Z739" t="str">
        <f>_xlfn.XLOOKUP(Appointment_Transactions[[#This Row],[Doctor_ID]],Doctor_Master[Doctor_ID],Doctor_Master[Doctor_Name],,0)</f>
        <v>Dr. Lakshmi K</v>
      </c>
    </row>
    <row r="740" spans="1:26" x14ac:dyDescent="0.3">
      <c r="A740" t="s">
        <v>1249</v>
      </c>
      <c r="B740" s="1">
        <v>45825</v>
      </c>
      <c r="C740" s="2">
        <v>0.5</v>
      </c>
      <c r="D740" t="s">
        <v>81</v>
      </c>
      <c r="E740" t="s">
        <v>42</v>
      </c>
      <c r="F740" t="s">
        <v>82</v>
      </c>
      <c r="G740" t="s">
        <v>83</v>
      </c>
      <c r="H740" t="s">
        <v>84</v>
      </c>
      <c r="I740" t="s">
        <v>484</v>
      </c>
      <c r="J740" t="s">
        <v>47</v>
      </c>
      <c r="K740" t="s">
        <v>48</v>
      </c>
      <c r="L740">
        <v>72</v>
      </c>
      <c r="M740" t="s">
        <v>183</v>
      </c>
      <c r="N740" t="s">
        <v>330</v>
      </c>
      <c r="O740" t="s">
        <v>331</v>
      </c>
      <c r="P740" t="s">
        <v>123</v>
      </c>
      <c r="Q740" t="s">
        <v>203</v>
      </c>
      <c r="R740">
        <v>28</v>
      </c>
      <c r="S740">
        <v>15</v>
      </c>
      <c r="T740">
        <v>650</v>
      </c>
      <c r="U740" t="s">
        <v>39</v>
      </c>
      <c r="V740" t="s">
        <v>134</v>
      </c>
      <c r="X740" t="s">
        <v>71</v>
      </c>
      <c r="Y740" t="s">
        <v>183</v>
      </c>
      <c r="Z740" t="str">
        <f>_xlfn.XLOOKUP(Appointment_Transactions[[#This Row],[Doctor_ID]],Doctor_Master[Doctor_ID],Doctor_Master[Doctor_Name],,0)</f>
        <v>Dr. Ajith K</v>
      </c>
    </row>
    <row r="741" spans="1:26" x14ac:dyDescent="0.3">
      <c r="A741" t="s">
        <v>1250</v>
      </c>
      <c r="B741" s="1">
        <v>45697</v>
      </c>
      <c r="C741" s="2">
        <v>0.625</v>
      </c>
      <c r="D741" t="s">
        <v>26</v>
      </c>
      <c r="E741" t="s">
        <v>27</v>
      </c>
      <c r="F741" t="s">
        <v>54</v>
      </c>
      <c r="G741" t="s">
        <v>55</v>
      </c>
      <c r="H741" t="s">
        <v>56</v>
      </c>
      <c r="I741" t="s">
        <v>1251</v>
      </c>
      <c r="J741" t="s">
        <v>138</v>
      </c>
      <c r="K741" t="s">
        <v>48</v>
      </c>
      <c r="L741">
        <v>19</v>
      </c>
      <c r="M741" t="s">
        <v>49</v>
      </c>
      <c r="N741" t="s">
        <v>50</v>
      </c>
      <c r="O741" t="s">
        <v>51</v>
      </c>
      <c r="P741" t="s">
        <v>123</v>
      </c>
      <c r="Q741" t="s">
        <v>89</v>
      </c>
      <c r="R741">
        <v>22</v>
      </c>
      <c r="S741">
        <v>20</v>
      </c>
      <c r="T741">
        <v>1000</v>
      </c>
      <c r="U741" t="s">
        <v>71</v>
      </c>
      <c r="V741" t="s">
        <v>134</v>
      </c>
      <c r="X741" t="s">
        <v>39</v>
      </c>
      <c r="Y741" t="s">
        <v>49</v>
      </c>
      <c r="Z741" t="str">
        <f>_xlfn.XLOOKUP(Appointment_Transactions[[#This Row],[Doctor_ID]],Doctor_Master[Doctor_ID],Doctor_Master[Doctor_Name],,0)</f>
        <v>Dr. Priya Nair</v>
      </c>
    </row>
    <row r="742" spans="1:26" x14ac:dyDescent="0.3">
      <c r="A742" t="s">
        <v>1252</v>
      </c>
      <c r="B742" s="1">
        <v>45682</v>
      </c>
      <c r="C742" s="2">
        <v>0.5</v>
      </c>
      <c r="D742" t="s">
        <v>109</v>
      </c>
      <c r="E742" t="s">
        <v>27</v>
      </c>
      <c r="F742" t="s">
        <v>110</v>
      </c>
      <c r="G742" t="s">
        <v>29</v>
      </c>
      <c r="H742" t="s">
        <v>30</v>
      </c>
      <c r="I742" t="s">
        <v>561</v>
      </c>
      <c r="J742" t="s">
        <v>97</v>
      </c>
      <c r="K742" t="s">
        <v>48</v>
      </c>
      <c r="L742">
        <v>7</v>
      </c>
      <c r="M742" t="s">
        <v>183</v>
      </c>
      <c r="N742" t="s">
        <v>184</v>
      </c>
      <c r="O742" t="s">
        <v>185</v>
      </c>
      <c r="P742" t="s">
        <v>123</v>
      </c>
      <c r="Q742" t="s">
        <v>38</v>
      </c>
      <c r="R742">
        <v>14</v>
      </c>
      <c r="S742">
        <v>15</v>
      </c>
      <c r="T742">
        <v>650</v>
      </c>
      <c r="U742" t="s">
        <v>39</v>
      </c>
      <c r="V742" t="s">
        <v>134</v>
      </c>
      <c r="X742" t="s">
        <v>39</v>
      </c>
      <c r="Y742" t="s">
        <v>183</v>
      </c>
      <c r="Z742" t="str">
        <f>_xlfn.XLOOKUP(Appointment_Transactions[[#This Row],[Doctor_ID]],Doctor_Master[Doctor_ID],Doctor_Master[Doctor_Name],,0)</f>
        <v>Dr. Lakshmi K</v>
      </c>
    </row>
    <row r="743" spans="1:26" x14ac:dyDescent="0.3">
      <c r="A743" t="s">
        <v>1253</v>
      </c>
      <c r="B743" s="1">
        <v>45694</v>
      </c>
      <c r="C743" s="2">
        <v>0.82291666666666663</v>
      </c>
      <c r="D743" t="s">
        <v>26</v>
      </c>
      <c r="E743" t="s">
        <v>27</v>
      </c>
      <c r="F743" t="s">
        <v>102</v>
      </c>
      <c r="G743" t="s">
        <v>55</v>
      </c>
      <c r="H743" t="s">
        <v>56</v>
      </c>
      <c r="I743" t="s">
        <v>1090</v>
      </c>
      <c r="J743" t="s">
        <v>86</v>
      </c>
      <c r="K743" t="s">
        <v>33</v>
      </c>
      <c r="L743">
        <v>6</v>
      </c>
      <c r="M743" t="s">
        <v>59</v>
      </c>
      <c r="N743" t="s">
        <v>308</v>
      </c>
      <c r="O743" t="s">
        <v>309</v>
      </c>
      <c r="P743" t="s">
        <v>123</v>
      </c>
      <c r="Q743" t="s">
        <v>89</v>
      </c>
      <c r="R743">
        <v>23</v>
      </c>
      <c r="S743">
        <v>15</v>
      </c>
      <c r="T743">
        <v>500</v>
      </c>
      <c r="U743" t="s">
        <v>39</v>
      </c>
      <c r="V743" t="s">
        <v>134</v>
      </c>
      <c r="X743" t="s">
        <v>39</v>
      </c>
      <c r="Y743" t="s">
        <v>59</v>
      </c>
      <c r="Z743" t="str">
        <f>_xlfn.XLOOKUP(Appointment_Transactions[[#This Row],[Doctor_ID]],Doctor_Master[Doctor_ID],Doctor_Master[Doctor_Name],,0)</f>
        <v>Dr. Karthik Raj</v>
      </c>
    </row>
    <row r="744" spans="1:26" x14ac:dyDescent="0.3">
      <c r="A744" t="s">
        <v>1254</v>
      </c>
      <c r="B744" s="1">
        <v>45690</v>
      </c>
      <c r="C744" s="2">
        <v>0.60416666666666663</v>
      </c>
      <c r="D744" t="s">
        <v>26</v>
      </c>
      <c r="E744" t="s">
        <v>27</v>
      </c>
      <c r="F744" t="s">
        <v>54</v>
      </c>
      <c r="G744" t="s">
        <v>63</v>
      </c>
      <c r="H744" t="s">
        <v>64</v>
      </c>
      <c r="I744" t="s">
        <v>450</v>
      </c>
      <c r="J744" t="s">
        <v>66</v>
      </c>
      <c r="K744" t="s">
        <v>48</v>
      </c>
      <c r="L744">
        <v>1</v>
      </c>
      <c r="M744" t="s">
        <v>120</v>
      </c>
      <c r="N744" t="s">
        <v>175</v>
      </c>
      <c r="O744" t="s">
        <v>176</v>
      </c>
      <c r="P744" t="s">
        <v>37</v>
      </c>
      <c r="Q744" t="s">
        <v>38</v>
      </c>
      <c r="R744">
        <v>12</v>
      </c>
      <c r="S744">
        <v>15</v>
      </c>
      <c r="T744">
        <v>900</v>
      </c>
      <c r="U744" t="s">
        <v>71</v>
      </c>
      <c r="V744" t="s">
        <v>20</v>
      </c>
      <c r="W744">
        <v>4</v>
      </c>
      <c r="X744" t="s">
        <v>39</v>
      </c>
      <c r="Y744" t="s">
        <v>120</v>
      </c>
      <c r="Z744" t="str">
        <f>_xlfn.XLOOKUP(Appointment_Transactions[[#This Row],[Doctor_ID]],Doctor_Master[Doctor_ID],Doctor_Master[Doctor_Name],,0)</f>
        <v>Dr. Suresh B</v>
      </c>
    </row>
    <row r="745" spans="1:26" x14ac:dyDescent="0.3">
      <c r="A745" t="s">
        <v>1255</v>
      </c>
      <c r="B745" s="1">
        <v>45828</v>
      </c>
      <c r="C745" s="2">
        <v>0.35416666666666669</v>
      </c>
      <c r="D745" t="s">
        <v>81</v>
      </c>
      <c r="E745" t="s">
        <v>42</v>
      </c>
      <c r="F745" t="s">
        <v>28</v>
      </c>
      <c r="G745" t="s">
        <v>103</v>
      </c>
      <c r="H745" t="s">
        <v>104</v>
      </c>
      <c r="I745" t="s">
        <v>849</v>
      </c>
      <c r="J745" t="s">
        <v>66</v>
      </c>
      <c r="K745" t="s">
        <v>48</v>
      </c>
      <c r="L745">
        <v>73</v>
      </c>
      <c r="M745" t="s">
        <v>77</v>
      </c>
      <c r="N745" t="s">
        <v>466</v>
      </c>
      <c r="O745" t="s">
        <v>467</v>
      </c>
      <c r="P745" t="s">
        <v>37</v>
      </c>
      <c r="Q745" t="s">
        <v>38</v>
      </c>
      <c r="R745">
        <v>19</v>
      </c>
      <c r="S745">
        <v>30</v>
      </c>
      <c r="T745">
        <v>1300</v>
      </c>
      <c r="U745" t="s">
        <v>39</v>
      </c>
      <c r="V745" t="s">
        <v>134</v>
      </c>
      <c r="W745">
        <v>5</v>
      </c>
      <c r="X745" t="s">
        <v>71</v>
      </c>
      <c r="Y745" t="s">
        <v>77</v>
      </c>
      <c r="Z745" t="str">
        <f>_xlfn.XLOOKUP(Appointment_Transactions[[#This Row],[Doctor_ID]],Doctor_Master[Doctor_ID],Doctor_Master[Doctor_Name],,0)</f>
        <v>Dr. Hari Prasad</v>
      </c>
    </row>
    <row r="746" spans="1:26" x14ac:dyDescent="0.3">
      <c r="A746" t="s">
        <v>1256</v>
      </c>
      <c r="B746" s="1">
        <v>45832</v>
      </c>
      <c r="C746" s="2">
        <v>0.63541666666666663</v>
      </c>
      <c r="D746" t="s">
        <v>81</v>
      </c>
      <c r="E746" t="s">
        <v>42</v>
      </c>
      <c r="F746" t="s">
        <v>82</v>
      </c>
      <c r="G746" t="s">
        <v>74</v>
      </c>
      <c r="H746" t="s">
        <v>75</v>
      </c>
      <c r="I746" t="s">
        <v>243</v>
      </c>
      <c r="J746" t="s">
        <v>32</v>
      </c>
      <c r="K746" t="s">
        <v>48</v>
      </c>
      <c r="L746">
        <v>81</v>
      </c>
      <c r="M746" t="s">
        <v>77</v>
      </c>
      <c r="N746" t="s">
        <v>78</v>
      </c>
      <c r="O746" t="s">
        <v>79</v>
      </c>
      <c r="P746" t="s">
        <v>37</v>
      </c>
      <c r="Q746" t="s">
        <v>38</v>
      </c>
      <c r="R746">
        <v>26</v>
      </c>
      <c r="S746">
        <v>30</v>
      </c>
      <c r="T746">
        <v>1300</v>
      </c>
      <c r="U746" t="s">
        <v>39</v>
      </c>
      <c r="V746" t="s">
        <v>134</v>
      </c>
      <c r="W746">
        <v>4</v>
      </c>
      <c r="X746" t="s">
        <v>39</v>
      </c>
      <c r="Y746" t="s">
        <v>77</v>
      </c>
      <c r="Z746" t="str">
        <f>_xlfn.XLOOKUP(Appointment_Transactions[[#This Row],[Doctor_ID]],Doctor_Master[Doctor_ID],Doctor_Master[Doctor_Name],,0)</f>
        <v>Dr. Bharathi K</v>
      </c>
    </row>
    <row r="747" spans="1:26" x14ac:dyDescent="0.3">
      <c r="A747" t="s">
        <v>1257</v>
      </c>
      <c r="B747" s="1">
        <v>45826</v>
      </c>
      <c r="C747" s="2">
        <v>0.6875</v>
      </c>
      <c r="D747" t="s">
        <v>81</v>
      </c>
      <c r="E747" t="s">
        <v>42</v>
      </c>
      <c r="F747" t="s">
        <v>43</v>
      </c>
      <c r="G747" t="s">
        <v>103</v>
      </c>
      <c r="H747" t="s">
        <v>104</v>
      </c>
      <c r="I747" t="s">
        <v>353</v>
      </c>
      <c r="J747" t="s">
        <v>66</v>
      </c>
      <c r="K747" t="s">
        <v>33</v>
      </c>
      <c r="L747">
        <v>49</v>
      </c>
      <c r="M747" t="s">
        <v>34</v>
      </c>
      <c r="N747" t="s">
        <v>35</v>
      </c>
      <c r="O747" t="s">
        <v>36</v>
      </c>
      <c r="P747" t="s">
        <v>52</v>
      </c>
      <c r="Q747" t="s">
        <v>38</v>
      </c>
      <c r="R747">
        <v>34</v>
      </c>
      <c r="S747">
        <v>15</v>
      </c>
      <c r="T747">
        <v>700</v>
      </c>
      <c r="U747" t="s">
        <v>39</v>
      </c>
      <c r="V747" t="s">
        <v>134</v>
      </c>
      <c r="W747">
        <v>4</v>
      </c>
      <c r="X747" t="s">
        <v>39</v>
      </c>
      <c r="Y747" t="s">
        <v>34</v>
      </c>
      <c r="Z747" t="str">
        <f>_xlfn.XLOOKUP(Appointment_Transactions[[#This Row],[Doctor_ID]],Doctor_Master[Doctor_ID],Doctor_Master[Doctor_Name],,0)</f>
        <v>Dr. Keerthana L</v>
      </c>
    </row>
    <row r="748" spans="1:26" x14ac:dyDescent="0.3">
      <c r="A748" t="s">
        <v>1258</v>
      </c>
      <c r="B748" s="1">
        <v>45717</v>
      </c>
      <c r="C748" s="2">
        <v>0.5</v>
      </c>
      <c r="D748" t="s">
        <v>73</v>
      </c>
      <c r="E748" t="s">
        <v>27</v>
      </c>
      <c r="F748" t="s">
        <v>110</v>
      </c>
      <c r="G748" t="s">
        <v>83</v>
      </c>
      <c r="H748" t="s">
        <v>84</v>
      </c>
      <c r="I748" t="s">
        <v>694</v>
      </c>
      <c r="J748" t="s">
        <v>66</v>
      </c>
      <c r="K748" t="s">
        <v>48</v>
      </c>
      <c r="L748">
        <v>5</v>
      </c>
      <c r="M748" t="s">
        <v>113</v>
      </c>
      <c r="N748" t="s">
        <v>114</v>
      </c>
      <c r="O748" t="s">
        <v>115</v>
      </c>
      <c r="P748" t="s">
        <v>37</v>
      </c>
      <c r="Q748" t="s">
        <v>38</v>
      </c>
      <c r="R748">
        <v>10</v>
      </c>
      <c r="S748">
        <v>15</v>
      </c>
      <c r="T748">
        <v>700</v>
      </c>
      <c r="U748" t="s">
        <v>39</v>
      </c>
      <c r="V748" t="s">
        <v>100</v>
      </c>
      <c r="W748">
        <v>4</v>
      </c>
      <c r="X748" t="s">
        <v>71</v>
      </c>
      <c r="Y748" t="s">
        <v>113</v>
      </c>
      <c r="Z748" t="str">
        <f>_xlfn.XLOOKUP(Appointment_Transactions[[#This Row],[Doctor_ID]],Doctor_Master[Doctor_ID],Doctor_Master[Doctor_Name],,0)</f>
        <v>Dr. Divya R</v>
      </c>
    </row>
    <row r="749" spans="1:26" x14ac:dyDescent="0.3">
      <c r="A749" t="s">
        <v>1259</v>
      </c>
      <c r="B749" s="1">
        <v>45822</v>
      </c>
      <c r="C749" s="2">
        <v>0.45833333333333331</v>
      </c>
      <c r="D749" t="s">
        <v>81</v>
      </c>
      <c r="E749" t="s">
        <v>42</v>
      </c>
      <c r="F749" t="s">
        <v>110</v>
      </c>
      <c r="G749" t="s">
        <v>55</v>
      </c>
      <c r="H749" t="s">
        <v>56</v>
      </c>
      <c r="I749" t="s">
        <v>1260</v>
      </c>
      <c r="J749" t="s">
        <v>126</v>
      </c>
      <c r="K749" t="s">
        <v>33</v>
      </c>
      <c r="L749">
        <v>61</v>
      </c>
      <c r="M749" t="s">
        <v>120</v>
      </c>
      <c r="N749" t="s">
        <v>179</v>
      </c>
      <c r="O749" t="s">
        <v>180</v>
      </c>
      <c r="P749" t="s">
        <v>52</v>
      </c>
      <c r="Q749" t="s">
        <v>203</v>
      </c>
      <c r="R749">
        <v>25</v>
      </c>
      <c r="S749">
        <v>15</v>
      </c>
      <c r="T749">
        <v>900</v>
      </c>
      <c r="U749" t="s">
        <v>71</v>
      </c>
      <c r="V749" t="s">
        <v>20</v>
      </c>
      <c r="X749" t="s">
        <v>71</v>
      </c>
      <c r="Y749" t="s">
        <v>120</v>
      </c>
      <c r="Z749" t="str">
        <f>_xlfn.XLOOKUP(Appointment_Transactions[[#This Row],[Doctor_ID]],Doctor_Master[Doctor_ID],Doctor_Master[Doctor_Name],,0)</f>
        <v>Dr. Swetha M</v>
      </c>
    </row>
    <row r="750" spans="1:26" x14ac:dyDescent="0.3">
      <c r="A750" t="s">
        <v>1261</v>
      </c>
      <c r="B750" s="1">
        <v>45743</v>
      </c>
      <c r="C750" s="2">
        <v>0.54166666666666663</v>
      </c>
      <c r="D750" t="s">
        <v>73</v>
      </c>
      <c r="E750" t="s">
        <v>27</v>
      </c>
      <c r="F750" t="s">
        <v>102</v>
      </c>
      <c r="G750" t="s">
        <v>44</v>
      </c>
      <c r="H750" t="s">
        <v>45</v>
      </c>
      <c r="I750" t="s">
        <v>370</v>
      </c>
      <c r="J750" t="s">
        <v>58</v>
      </c>
      <c r="K750" t="s">
        <v>48</v>
      </c>
      <c r="L750">
        <v>58</v>
      </c>
      <c r="M750" t="s">
        <v>131</v>
      </c>
      <c r="N750" t="s">
        <v>132</v>
      </c>
      <c r="O750" t="s">
        <v>133</v>
      </c>
      <c r="P750" t="s">
        <v>52</v>
      </c>
      <c r="Q750" t="s">
        <v>38</v>
      </c>
      <c r="R750">
        <v>26</v>
      </c>
      <c r="S750">
        <v>15</v>
      </c>
      <c r="T750">
        <v>600</v>
      </c>
      <c r="U750" t="s">
        <v>71</v>
      </c>
      <c r="V750" t="s">
        <v>20</v>
      </c>
      <c r="W750">
        <v>4</v>
      </c>
      <c r="X750" t="s">
        <v>71</v>
      </c>
      <c r="Y750" t="s">
        <v>131</v>
      </c>
      <c r="Z750" t="str">
        <f>_xlfn.XLOOKUP(Appointment_Transactions[[#This Row],[Doctor_ID]],Doctor_Master[Doctor_ID],Doctor_Master[Doctor_Name],,0)</f>
        <v>Dr. Abinaya K</v>
      </c>
    </row>
    <row r="751" spans="1:26" x14ac:dyDescent="0.3">
      <c r="A751" t="s">
        <v>1262</v>
      </c>
      <c r="B751" s="1">
        <v>45823</v>
      </c>
      <c r="C751" s="2">
        <v>0.76041666666666663</v>
      </c>
      <c r="D751" t="s">
        <v>81</v>
      </c>
      <c r="E751" t="s">
        <v>42</v>
      </c>
      <c r="F751" t="s">
        <v>54</v>
      </c>
      <c r="G751" t="s">
        <v>29</v>
      </c>
      <c r="H751" t="s">
        <v>30</v>
      </c>
      <c r="I751" t="s">
        <v>579</v>
      </c>
      <c r="J751" t="s">
        <v>97</v>
      </c>
      <c r="K751" t="s">
        <v>33</v>
      </c>
      <c r="L751">
        <v>57</v>
      </c>
      <c r="M751" t="s">
        <v>183</v>
      </c>
      <c r="N751" t="s">
        <v>330</v>
      </c>
      <c r="O751" t="s">
        <v>331</v>
      </c>
      <c r="P751" t="s">
        <v>52</v>
      </c>
      <c r="Q751" t="s">
        <v>38</v>
      </c>
      <c r="R751">
        <v>40</v>
      </c>
      <c r="S751">
        <v>15</v>
      </c>
      <c r="T751">
        <v>650</v>
      </c>
      <c r="U751" t="s">
        <v>71</v>
      </c>
      <c r="V751" t="s">
        <v>20</v>
      </c>
      <c r="W751">
        <v>5</v>
      </c>
      <c r="X751" t="s">
        <v>71</v>
      </c>
      <c r="Y751" t="s">
        <v>183</v>
      </c>
      <c r="Z751" t="str">
        <f>_xlfn.XLOOKUP(Appointment_Transactions[[#This Row],[Doctor_ID]],Doctor_Master[Doctor_ID],Doctor_Master[Doctor_Name],,0)</f>
        <v>Dr. Ajith K</v>
      </c>
    </row>
    <row r="752" spans="1:26" x14ac:dyDescent="0.3">
      <c r="A752" t="s">
        <v>1263</v>
      </c>
      <c r="B752" s="1">
        <v>45709</v>
      </c>
      <c r="C752" s="2">
        <v>0.51041666666666663</v>
      </c>
      <c r="D752" t="s">
        <v>26</v>
      </c>
      <c r="E752" t="s">
        <v>27</v>
      </c>
      <c r="F752" t="s">
        <v>28</v>
      </c>
      <c r="G752" t="s">
        <v>117</v>
      </c>
      <c r="H752" t="s">
        <v>118</v>
      </c>
      <c r="I752" t="s">
        <v>160</v>
      </c>
      <c r="J752" t="s">
        <v>86</v>
      </c>
      <c r="K752" t="s">
        <v>48</v>
      </c>
      <c r="L752">
        <v>46</v>
      </c>
      <c r="M752" t="s">
        <v>113</v>
      </c>
      <c r="N752" t="s">
        <v>157</v>
      </c>
      <c r="O752" t="s">
        <v>158</v>
      </c>
      <c r="P752" t="s">
        <v>37</v>
      </c>
      <c r="Q752" t="s">
        <v>38</v>
      </c>
      <c r="R752">
        <v>46</v>
      </c>
      <c r="S752">
        <v>15</v>
      </c>
      <c r="T752">
        <v>700</v>
      </c>
      <c r="U752" t="s">
        <v>71</v>
      </c>
      <c r="V752" t="s">
        <v>134</v>
      </c>
      <c r="W752">
        <v>5</v>
      </c>
      <c r="X752" t="s">
        <v>71</v>
      </c>
      <c r="Y752" t="s">
        <v>113</v>
      </c>
      <c r="Z752" t="str">
        <f>_xlfn.XLOOKUP(Appointment_Transactions[[#This Row],[Doctor_ID]],Doctor_Master[Doctor_ID],Doctor_Master[Doctor_Name],,0)</f>
        <v>Dr. Mahesh R</v>
      </c>
    </row>
    <row r="753" spans="1:26" x14ac:dyDescent="0.3">
      <c r="A753" t="s">
        <v>1264</v>
      </c>
      <c r="B753" s="1">
        <v>45725</v>
      </c>
      <c r="C753" s="2">
        <v>0.39583333333333331</v>
      </c>
      <c r="D753" t="s">
        <v>73</v>
      </c>
      <c r="E753" t="s">
        <v>27</v>
      </c>
      <c r="F753" t="s">
        <v>54</v>
      </c>
      <c r="G753" t="s">
        <v>83</v>
      </c>
      <c r="H753" t="s">
        <v>84</v>
      </c>
      <c r="I753" t="s">
        <v>720</v>
      </c>
      <c r="J753" t="s">
        <v>138</v>
      </c>
      <c r="K753" t="s">
        <v>33</v>
      </c>
      <c r="L753">
        <v>67</v>
      </c>
      <c r="M753" t="s">
        <v>131</v>
      </c>
      <c r="N753" t="s">
        <v>222</v>
      </c>
      <c r="O753" t="s">
        <v>223</v>
      </c>
      <c r="P753" t="s">
        <v>123</v>
      </c>
      <c r="Q753" t="s">
        <v>89</v>
      </c>
      <c r="R753">
        <v>11</v>
      </c>
      <c r="S753">
        <v>15</v>
      </c>
      <c r="T753">
        <v>600</v>
      </c>
      <c r="U753" t="s">
        <v>39</v>
      </c>
      <c r="V753" t="s">
        <v>134</v>
      </c>
      <c r="X753" t="s">
        <v>71</v>
      </c>
      <c r="Y753" t="s">
        <v>131</v>
      </c>
      <c r="Z753" t="str">
        <f>_xlfn.XLOOKUP(Appointment_Transactions[[#This Row],[Doctor_ID]],Doctor_Master[Doctor_ID],Doctor_Master[Doctor_Name],,0)</f>
        <v>Dr. Anand S</v>
      </c>
    </row>
    <row r="754" spans="1:26" x14ac:dyDescent="0.3">
      <c r="A754" t="s">
        <v>1265</v>
      </c>
      <c r="B754" s="1">
        <v>45669</v>
      </c>
      <c r="C754" s="2">
        <v>0.53125</v>
      </c>
      <c r="D754" t="s">
        <v>109</v>
      </c>
      <c r="E754" t="s">
        <v>27</v>
      </c>
      <c r="F754" t="s">
        <v>54</v>
      </c>
      <c r="G754" t="s">
        <v>29</v>
      </c>
      <c r="H754" t="s">
        <v>30</v>
      </c>
      <c r="I754" t="s">
        <v>544</v>
      </c>
      <c r="J754" t="s">
        <v>112</v>
      </c>
      <c r="K754" t="s">
        <v>48</v>
      </c>
      <c r="L754">
        <v>15</v>
      </c>
      <c r="M754" t="s">
        <v>92</v>
      </c>
      <c r="N754" t="s">
        <v>335</v>
      </c>
      <c r="O754" t="s">
        <v>336</v>
      </c>
      <c r="P754" t="s">
        <v>37</v>
      </c>
      <c r="Q754" t="s">
        <v>38</v>
      </c>
      <c r="R754">
        <v>47</v>
      </c>
      <c r="S754">
        <v>25</v>
      </c>
      <c r="T754">
        <v>1200</v>
      </c>
      <c r="U754" t="s">
        <v>39</v>
      </c>
      <c r="V754" t="s">
        <v>134</v>
      </c>
      <c r="W754">
        <v>4</v>
      </c>
      <c r="X754" t="s">
        <v>71</v>
      </c>
      <c r="Y754" t="s">
        <v>92</v>
      </c>
      <c r="Z754" t="str">
        <f>_xlfn.XLOOKUP(Appointment_Transactions[[#This Row],[Doctor_ID]],Doctor_Master[Doctor_ID],Doctor_Master[Doctor_Name],,0)</f>
        <v>Dr. Senthil M</v>
      </c>
    </row>
    <row r="755" spans="1:26" x14ac:dyDescent="0.3">
      <c r="A755" t="s">
        <v>1266</v>
      </c>
      <c r="B755" s="1">
        <v>45702</v>
      </c>
      <c r="C755" s="2">
        <v>0.65625</v>
      </c>
      <c r="D755" t="s">
        <v>26</v>
      </c>
      <c r="E755" t="s">
        <v>27</v>
      </c>
      <c r="F755" t="s">
        <v>28</v>
      </c>
      <c r="G755" t="s">
        <v>117</v>
      </c>
      <c r="H755" t="s">
        <v>118</v>
      </c>
      <c r="I755" t="s">
        <v>774</v>
      </c>
      <c r="J755" t="s">
        <v>32</v>
      </c>
      <c r="K755" t="s">
        <v>33</v>
      </c>
      <c r="L755">
        <v>50</v>
      </c>
      <c r="M755" t="s">
        <v>67</v>
      </c>
      <c r="N755" t="s">
        <v>419</v>
      </c>
      <c r="O755" t="s">
        <v>420</v>
      </c>
      <c r="P755" t="s">
        <v>52</v>
      </c>
      <c r="Q755" t="s">
        <v>89</v>
      </c>
      <c r="R755">
        <v>30</v>
      </c>
      <c r="S755">
        <v>15</v>
      </c>
      <c r="T755">
        <v>800</v>
      </c>
      <c r="U755" t="s">
        <v>39</v>
      </c>
      <c r="V755" t="s">
        <v>134</v>
      </c>
      <c r="X755" t="s">
        <v>39</v>
      </c>
      <c r="Y755" t="s">
        <v>67</v>
      </c>
      <c r="Z755" t="str">
        <f>_xlfn.XLOOKUP(Appointment_Transactions[[#This Row],[Doctor_ID]],Doctor_Master[Doctor_ID],Doctor_Master[Doctor_Name],,0)</f>
        <v>Dr. Rekha N</v>
      </c>
    </row>
    <row r="756" spans="1:26" x14ac:dyDescent="0.3">
      <c r="A756" t="s">
        <v>1267</v>
      </c>
      <c r="B756" s="1">
        <v>45758</v>
      </c>
      <c r="C756" s="2">
        <v>0.45833333333333331</v>
      </c>
      <c r="D756" t="s">
        <v>41</v>
      </c>
      <c r="E756" t="s">
        <v>42</v>
      </c>
      <c r="F756" t="s">
        <v>28</v>
      </c>
      <c r="G756" t="s">
        <v>74</v>
      </c>
      <c r="H756" t="s">
        <v>75</v>
      </c>
      <c r="I756" t="s">
        <v>493</v>
      </c>
      <c r="J756" t="s">
        <v>97</v>
      </c>
      <c r="K756" t="s">
        <v>48</v>
      </c>
      <c r="L756">
        <v>14</v>
      </c>
      <c r="M756" t="s">
        <v>120</v>
      </c>
      <c r="N756" t="s">
        <v>193</v>
      </c>
      <c r="O756" t="s">
        <v>194</v>
      </c>
      <c r="P756" t="s">
        <v>52</v>
      </c>
      <c r="Q756" t="s">
        <v>38</v>
      </c>
      <c r="R756">
        <v>37</v>
      </c>
      <c r="S756">
        <v>15</v>
      </c>
      <c r="T756">
        <v>900</v>
      </c>
      <c r="U756" t="s">
        <v>71</v>
      </c>
      <c r="V756" t="s">
        <v>70</v>
      </c>
      <c r="W756">
        <v>4</v>
      </c>
      <c r="X756" t="s">
        <v>71</v>
      </c>
      <c r="Y756" t="s">
        <v>120</v>
      </c>
      <c r="Z756" t="str">
        <f>_xlfn.XLOOKUP(Appointment_Transactions[[#This Row],[Doctor_ID]],Doctor_Master[Doctor_ID],Doctor_Master[Doctor_Name],,0)</f>
        <v>Dr. Mohan V</v>
      </c>
    </row>
    <row r="757" spans="1:26" x14ac:dyDescent="0.3">
      <c r="A757" t="s">
        <v>1268</v>
      </c>
      <c r="B757" s="1">
        <v>45670</v>
      </c>
      <c r="C757" s="2">
        <v>0.46875</v>
      </c>
      <c r="D757" t="s">
        <v>109</v>
      </c>
      <c r="E757" t="s">
        <v>27</v>
      </c>
      <c r="F757" t="s">
        <v>155</v>
      </c>
      <c r="G757" t="s">
        <v>117</v>
      </c>
      <c r="H757" t="s">
        <v>118</v>
      </c>
      <c r="I757" t="s">
        <v>490</v>
      </c>
      <c r="J757" t="s">
        <v>97</v>
      </c>
      <c r="K757" t="s">
        <v>33</v>
      </c>
      <c r="L757">
        <v>19</v>
      </c>
      <c r="M757" t="s">
        <v>77</v>
      </c>
      <c r="N757" t="s">
        <v>466</v>
      </c>
      <c r="O757" t="s">
        <v>467</v>
      </c>
      <c r="P757" t="s">
        <v>123</v>
      </c>
      <c r="Q757" t="s">
        <v>38</v>
      </c>
      <c r="R757">
        <v>5</v>
      </c>
      <c r="S757">
        <v>30</v>
      </c>
      <c r="T757">
        <v>1300</v>
      </c>
      <c r="U757" t="s">
        <v>71</v>
      </c>
      <c r="V757" t="s">
        <v>20</v>
      </c>
      <c r="W757">
        <v>3</v>
      </c>
      <c r="X757" t="s">
        <v>39</v>
      </c>
      <c r="Y757" t="s">
        <v>77</v>
      </c>
      <c r="Z757" t="str">
        <f>_xlfn.XLOOKUP(Appointment_Transactions[[#This Row],[Doctor_ID]],Doctor_Master[Doctor_ID],Doctor_Master[Doctor_Name],,0)</f>
        <v>Dr. Hari Prasad</v>
      </c>
    </row>
    <row r="758" spans="1:26" x14ac:dyDescent="0.3">
      <c r="A758" t="s">
        <v>1269</v>
      </c>
      <c r="B758" s="1">
        <v>45733</v>
      </c>
      <c r="C758" s="2">
        <v>0.82291666666666663</v>
      </c>
      <c r="D758" t="s">
        <v>73</v>
      </c>
      <c r="E758" t="s">
        <v>27</v>
      </c>
      <c r="F758" t="s">
        <v>155</v>
      </c>
      <c r="G758" t="s">
        <v>74</v>
      </c>
      <c r="H758" t="s">
        <v>75</v>
      </c>
      <c r="I758" t="s">
        <v>1270</v>
      </c>
      <c r="J758" t="s">
        <v>97</v>
      </c>
      <c r="K758" t="s">
        <v>48</v>
      </c>
      <c r="L758">
        <v>74</v>
      </c>
      <c r="M758" t="s">
        <v>92</v>
      </c>
      <c r="N758" t="s">
        <v>93</v>
      </c>
      <c r="O758" t="s">
        <v>94</v>
      </c>
      <c r="P758" t="s">
        <v>37</v>
      </c>
      <c r="Q758" t="s">
        <v>89</v>
      </c>
      <c r="R758">
        <v>88</v>
      </c>
      <c r="S758">
        <v>25</v>
      </c>
      <c r="T758">
        <v>1200</v>
      </c>
      <c r="U758" t="s">
        <v>71</v>
      </c>
      <c r="V758" t="s">
        <v>134</v>
      </c>
      <c r="X758" t="s">
        <v>71</v>
      </c>
      <c r="Y758" t="s">
        <v>92</v>
      </c>
      <c r="Z758" t="str">
        <f>_xlfn.XLOOKUP(Appointment_Transactions[[#This Row],[Doctor_ID]],Doctor_Master[Doctor_ID],Doctor_Master[Doctor_Name],,0)</f>
        <v>Dr. Arun Kumar</v>
      </c>
    </row>
    <row r="759" spans="1:26" x14ac:dyDescent="0.3">
      <c r="A759" t="s">
        <v>1271</v>
      </c>
      <c r="B759" s="1">
        <v>45660</v>
      </c>
      <c r="C759" s="2">
        <v>0.54166666666666663</v>
      </c>
      <c r="D759" t="s">
        <v>109</v>
      </c>
      <c r="E759" t="s">
        <v>27</v>
      </c>
      <c r="F759" t="s">
        <v>28</v>
      </c>
      <c r="G759" t="s">
        <v>83</v>
      </c>
      <c r="H759" t="s">
        <v>84</v>
      </c>
      <c r="I759" t="s">
        <v>1272</v>
      </c>
      <c r="J759" t="s">
        <v>97</v>
      </c>
      <c r="K759" t="s">
        <v>48</v>
      </c>
      <c r="L759">
        <v>2</v>
      </c>
      <c r="M759" t="s">
        <v>77</v>
      </c>
      <c r="N759" t="s">
        <v>466</v>
      </c>
      <c r="O759" t="s">
        <v>467</v>
      </c>
      <c r="P759" t="s">
        <v>37</v>
      </c>
      <c r="Q759" t="s">
        <v>38</v>
      </c>
      <c r="R759">
        <v>38</v>
      </c>
      <c r="S759">
        <v>30</v>
      </c>
      <c r="T759">
        <v>1300</v>
      </c>
      <c r="U759" t="s">
        <v>71</v>
      </c>
      <c r="V759" t="s">
        <v>100</v>
      </c>
      <c r="X759" t="s">
        <v>39</v>
      </c>
      <c r="Y759" t="s">
        <v>77</v>
      </c>
      <c r="Z759" t="str">
        <f>_xlfn.XLOOKUP(Appointment_Transactions[[#This Row],[Doctor_ID]],Doctor_Master[Doctor_ID],Doctor_Master[Doctor_Name],,0)</f>
        <v>Dr. Hari Prasad</v>
      </c>
    </row>
    <row r="760" spans="1:26" x14ac:dyDescent="0.3">
      <c r="A760" t="s">
        <v>1273</v>
      </c>
      <c r="B760" s="1">
        <v>45678</v>
      </c>
      <c r="C760" s="2">
        <v>0.69791666666666663</v>
      </c>
      <c r="D760" t="s">
        <v>109</v>
      </c>
      <c r="E760" t="s">
        <v>27</v>
      </c>
      <c r="F760" t="s">
        <v>82</v>
      </c>
      <c r="G760" t="s">
        <v>55</v>
      </c>
      <c r="H760" t="s">
        <v>56</v>
      </c>
      <c r="I760" t="s">
        <v>739</v>
      </c>
      <c r="J760" t="s">
        <v>138</v>
      </c>
      <c r="K760" t="s">
        <v>33</v>
      </c>
      <c r="L760">
        <v>41</v>
      </c>
      <c r="M760" t="s">
        <v>49</v>
      </c>
      <c r="N760" t="s">
        <v>106</v>
      </c>
      <c r="O760" t="s">
        <v>107</v>
      </c>
      <c r="P760" t="s">
        <v>52</v>
      </c>
      <c r="Q760" t="s">
        <v>89</v>
      </c>
      <c r="R760">
        <v>32</v>
      </c>
      <c r="S760">
        <v>20</v>
      </c>
      <c r="T760">
        <v>1000</v>
      </c>
      <c r="U760" t="s">
        <v>71</v>
      </c>
      <c r="V760" t="s">
        <v>134</v>
      </c>
      <c r="X760" t="s">
        <v>39</v>
      </c>
      <c r="Y760" t="s">
        <v>49</v>
      </c>
      <c r="Z760" t="str">
        <f>_xlfn.XLOOKUP(Appointment_Transactions[[#This Row],[Doctor_ID]],Doctor_Master[Doctor_ID],Doctor_Master[Doctor_Name],,0)</f>
        <v>Dr. Kavitha M</v>
      </c>
    </row>
    <row r="761" spans="1:26" x14ac:dyDescent="0.3">
      <c r="A761" t="s">
        <v>1274</v>
      </c>
      <c r="B761" s="1">
        <v>45777</v>
      </c>
      <c r="C761" s="2">
        <v>0.59375</v>
      </c>
      <c r="D761" t="s">
        <v>41</v>
      </c>
      <c r="E761" t="s">
        <v>42</v>
      </c>
      <c r="F761" t="s">
        <v>43</v>
      </c>
      <c r="G761" t="s">
        <v>29</v>
      </c>
      <c r="H761" t="s">
        <v>30</v>
      </c>
      <c r="I761" t="s">
        <v>519</v>
      </c>
      <c r="J761" t="s">
        <v>66</v>
      </c>
      <c r="K761" t="s">
        <v>48</v>
      </c>
      <c r="L761">
        <v>23</v>
      </c>
      <c r="M761" t="s">
        <v>406</v>
      </c>
      <c r="N761" t="s">
        <v>188</v>
      </c>
      <c r="O761" t="s">
        <v>189</v>
      </c>
      <c r="P761" t="s">
        <v>37</v>
      </c>
      <c r="Q761" t="s">
        <v>38</v>
      </c>
      <c r="R761">
        <v>20</v>
      </c>
      <c r="S761">
        <v>15</v>
      </c>
      <c r="T761">
        <v>700</v>
      </c>
      <c r="U761" t="s">
        <v>71</v>
      </c>
      <c r="V761" t="s">
        <v>20</v>
      </c>
      <c r="W761">
        <v>3</v>
      </c>
      <c r="X761" t="s">
        <v>39</v>
      </c>
      <c r="Y761" t="s">
        <v>34</v>
      </c>
      <c r="Z761" t="str">
        <f>_xlfn.XLOOKUP(Appointment_Transactions[[#This Row],[Doctor_ID]],Doctor_Master[Doctor_ID],Doctor_Master[Doctor_Name],,0)</f>
        <v>Dr. Ranjani S</v>
      </c>
    </row>
    <row r="762" spans="1:26" x14ac:dyDescent="0.3">
      <c r="A762" t="s">
        <v>1275</v>
      </c>
      <c r="B762" s="1">
        <v>45747</v>
      </c>
      <c r="C762" s="2">
        <v>0.83333333333333337</v>
      </c>
      <c r="D762" t="s">
        <v>73</v>
      </c>
      <c r="E762" t="s">
        <v>27</v>
      </c>
      <c r="F762" t="s">
        <v>155</v>
      </c>
      <c r="G762" t="s">
        <v>74</v>
      </c>
      <c r="H762" t="s">
        <v>75</v>
      </c>
      <c r="I762" t="s">
        <v>221</v>
      </c>
      <c r="J762" t="s">
        <v>126</v>
      </c>
      <c r="K762" t="s">
        <v>48</v>
      </c>
      <c r="L762">
        <v>18</v>
      </c>
      <c r="M762" t="s">
        <v>67</v>
      </c>
      <c r="N762" t="s">
        <v>419</v>
      </c>
      <c r="O762" t="s">
        <v>420</v>
      </c>
      <c r="P762" t="s">
        <v>37</v>
      </c>
      <c r="Q762" t="s">
        <v>38</v>
      </c>
      <c r="R762">
        <v>19</v>
      </c>
      <c r="S762">
        <v>15</v>
      </c>
      <c r="T762">
        <v>800</v>
      </c>
      <c r="U762" t="s">
        <v>39</v>
      </c>
      <c r="V762" t="s">
        <v>134</v>
      </c>
      <c r="W762">
        <v>4</v>
      </c>
      <c r="X762" t="s">
        <v>71</v>
      </c>
      <c r="Y762" t="s">
        <v>67</v>
      </c>
      <c r="Z762" t="str">
        <f>_xlfn.XLOOKUP(Appointment_Transactions[[#This Row],[Doctor_ID]],Doctor_Master[Doctor_ID],Doctor_Master[Doctor_Name],,0)</f>
        <v>Dr. Rekha N</v>
      </c>
    </row>
    <row r="763" spans="1:26" x14ac:dyDescent="0.3">
      <c r="A763" t="s">
        <v>1276</v>
      </c>
      <c r="B763" s="1">
        <v>45679</v>
      </c>
      <c r="C763" s="2">
        <v>0.42708333333333331</v>
      </c>
      <c r="D763" t="s">
        <v>109</v>
      </c>
      <c r="E763" t="s">
        <v>27</v>
      </c>
      <c r="F763" t="s">
        <v>43</v>
      </c>
      <c r="G763" t="s">
        <v>117</v>
      </c>
      <c r="H763" t="s">
        <v>118</v>
      </c>
      <c r="I763" t="s">
        <v>1097</v>
      </c>
      <c r="J763" t="s">
        <v>97</v>
      </c>
      <c r="K763" t="s">
        <v>33</v>
      </c>
      <c r="L763">
        <v>17</v>
      </c>
      <c r="M763" t="s">
        <v>49</v>
      </c>
      <c r="N763" t="s">
        <v>87</v>
      </c>
      <c r="O763" t="s">
        <v>88</v>
      </c>
      <c r="P763" t="s">
        <v>52</v>
      </c>
      <c r="Q763" t="s">
        <v>38</v>
      </c>
      <c r="R763">
        <v>12</v>
      </c>
      <c r="S763">
        <v>20</v>
      </c>
      <c r="T763">
        <v>1000</v>
      </c>
      <c r="U763" t="s">
        <v>71</v>
      </c>
      <c r="V763" t="s">
        <v>70</v>
      </c>
      <c r="W763">
        <v>4</v>
      </c>
      <c r="X763" t="s">
        <v>39</v>
      </c>
      <c r="Y763" t="s">
        <v>49</v>
      </c>
      <c r="Z763" t="str">
        <f>_xlfn.XLOOKUP(Appointment_Transactions[[#This Row],[Doctor_ID]],Doctor_Master[Doctor_ID],Doctor_Master[Doctor_Name],,0)</f>
        <v>Dr. Gayathri R</v>
      </c>
    </row>
    <row r="764" spans="1:26" x14ac:dyDescent="0.3">
      <c r="A764" t="s">
        <v>1277</v>
      </c>
      <c r="B764" s="1">
        <v>45827</v>
      </c>
      <c r="C764" s="2">
        <v>0.78125</v>
      </c>
      <c r="D764" t="s">
        <v>81</v>
      </c>
      <c r="E764" t="s">
        <v>42</v>
      </c>
      <c r="F764" t="s">
        <v>102</v>
      </c>
      <c r="G764" t="s">
        <v>117</v>
      </c>
      <c r="H764" t="s">
        <v>118</v>
      </c>
      <c r="I764" t="s">
        <v>351</v>
      </c>
      <c r="J764" t="s">
        <v>126</v>
      </c>
      <c r="K764" t="s">
        <v>48</v>
      </c>
      <c r="L764">
        <v>15</v>
      </c>
      <c r="M764" t="s">
        <v>183</v>
      </c>
      <c r="N764" t="s">
        <v>240</v>
      </c>
      <c r="O764" t="s">
        <v>241</v>
      </c>
      <c r="P764" t="s">
        <v>37</v>
      </c>
      <c r="Q764" t="s">
        <v>38</v>
      </c>
      <c r="R764">
        <v>30</v>
      </c>
      <c r="S764">
        <v>15</v>
      </c>
      <c r="T764">
        <v>650</v>
      </c>
      <c r="U764" t="s">
        <v>39</v>
      </c>
      <c r="V764" t="s">
        <v>134</v>
      </c>
      <c r="X764" t="s">
        <v>71</v>
      </c>
      <c r="Y764" t="s">
        <v>183</v>
      </c>
      <c r="Z764" t="str">
        <f>_xlfn.XLOOKUP(Appointment_Transactions[[#This Row],[Doctor_ID]],Doctor_Master[Doctor_ID],Doctor_Master[Doctor_Name],,0)</f>
        <v>Dr. Naveen C</v>
      </c>
    </row>
    <row r="765" spans="1:26" x14ac:dyDescent="0.3">
      <c r="A765" t="s">
        <v>1278</v>
      </c>
      <c r="B765" s="1">
        <v>45677</v>
      </c>
      <c r="C765" s="2">
        <v>0.58333333333333337</v>
      </c>
      <c r="D765" t="s">
        <v>109</v>
      </c>
      <c r="E765" t="s">
        <v>27</v>
      </c>
      <c r="F765" t="s">
        <v>155</v>
      </c>
      <c r="G765" t="s">
        <v>44</v>
      </c>
      <c r="H765" t="s">
        <v>45</v>
      </c>
      <c r="I765" t="s">
        <v>293</v>
      </c>
      <c r="J765" t="s">
        <v>138</v>
      </c>
      <c r="K765" t="s">
        <v>33</v>
      </c>
      <c r="L765">
        <v>38</v>
      </c>
      <c r="M765" t="s">
        <v>49</v>
      </c>
      <c r="N765" t="s">
        <v>87</v>
      </c>
      <c r="O765" t="s">
        <v>88</v>
      </c>
      <c r="P765" t="s">
        <v>52</v>
      </c>
      <c r="Q765" t="s">
        <v>89</v>
      </c>
      <c r="R765">
        <v>9</v>
      </c>
      <c r="S765">
        <v>20</v>
      </c>
      <c r="T765">
        <v>1000</v>
      </c>
      <c r="U765" t="s">
        <v>39</v>
      </c>
      <c r="V765" t="s">
        <v>134</v>
      </c>
      <c r="X765" t="s">
        <v>71</v>
      </c>
      <c r="Y765" t="s">
        <v>49</v>
      </c>
      <c r="Z765" t="str">
        <f>_xlfn.XLOOKUP(Appointment_Transactions[[#This Row],[Doctor_ID]],Doctor_Master[Doctor_ID],Doctor_Master[Doctor_Name],,0)</f>
        <v>Dr. Gayathri R</v>
      </c>
    </row>
    <row r="766" spans="1:26" x14ac:dyDescent="0.3">
      <c r="A766" t="s">
        <v>1279</v>
      </c>
      <c r="B766" s="1">
        <v>45741</v>
      </c>
      <c r="C766" s="2">
        <v>0.35416666666666669</v>
      </c>
      <c r="D766" t="s">
        <v>73</v>
      </c>
      <c r="E766" t="s">
        <v>27</v>
      </c>
      <c r="F766" t="s">
        <v>82</v>
      </c>
      <c r="G766" t="s">
        <v>83</v>
      </c>
      <c r="H766" t="s">
        <v>84</v>
      </c>
      <c r="I766" t="s">
        <v>140</v>
      </c>
      <c r="J766" t="s">
        <v>66</v>
      </c>
      <c r="K766" t="s">
        <v>48</v>
      </c>
      <c r="L766">
        <v>57</v>
      </c>
      <c r="M766" t="s">
        <v>131</v>
      </c>
      <c r="N766" t="s">
        <v>144</v>
      </c>
      <c r="O766" t="s">
        <v>145</v>
      </c>
      <c r="P766" t="s">
        <v>123</v>
      </c>
      <c r="Q766" t="s">
        <v>38</v>
      </c>
      <c r="R766">
        <v>16</v>
      </c>
      <c r="S766">
        <v>15</v>
      </c>
      <c r="T766">
        <v>600</v>
      </c>
      <c r="U766" t="s">
        <v>71</v>
      </c>
      <c r="V766" t="s">
        <v>20</v>
      </c>
      <c r="W766">
        <v>4</v>
      </c>
      <c r="X766" t="s">
        <v>39</v>
      </c>
      <c r="Y766" t="s">
        <v>131</v>
      </c>
      <c r="Z766" t="str">
        <f>_xlfn.XLOOKUP(Appointment_Transactions[[#This Row],[Doctor_ID]],Doctor_Master[Doctor_ID],Doctor_Master[Doctor_Name],,0)</f>
        <v>Dr. Meena S</v>
      </c>
    </row>
    <row r="767" spans="1:26" x14ac:dyDescent="0.3">
      <c r="A767" t="s">
        <v>1280</v>
      </c>
      <c r="B767" s="1">
        <v>45744</v>
      </c>
      <c r="C767" s="2">
        <v>0.79166666666666663</v>
      </c>
      <c r="D767" t="s">
        <v>73</v>
      </c>
      <c r="E767" t="s">
        <v>27</v>
      </c>
      <c r="F767" t="s">
        <v>28</v>
      </c>
      <c r="G767" t="s">
        <v>44</v>
      </c>
      <c r="H767" t="s">
        <v>45</v>
      </c>
      <c r="I767" t="s">
        <v>200</v>
      </c>
      <c r="J767" t="s">
        <v>47</v>
      </c>
      <c r="K767" t="s">
        <v>48</v>
      </c>
      <c r="L767">
        <v>1</v>
      </c>
      <c r="M767" t="s">
        <v>120</v>
      </c>
      <c r="N767" t="s">
        <v>193</v>
      </c>
      <c r="O767" t="s">
        <v>194</v>
      </c>
      <c r="P767" t="s">
        <v>52</v>
      </c>
      <c r="Q767" t="s">
        <v>38</v>
      </c>
      <c r="R767">
        <v>26</v>
      </c>
      <c r="S767">
        <v>15</v>
      </c>
      <c r="T767">
        <v>900</v>
      </c>
      <c r="U767" t="s">
        <v>71</v>
      </c>
      <c r="V767" t="s">
        <v>134</v>
      </c>
      <c r="W767">
        <v>5</v>
      </c>
      <c r="X767" t="s">
        <v>71</v>
      </c>
      <c r="Y767" t="s">
        <v>120</v>
      </c>
      <c r="Z767" t="str">
        <f>_xlfn.XLOOKUP(Appointment_Transactions[[#This Row],[Doctor_ID]],Doctor_Master[Doctor_ID],Doctor_Master[Doctor_Name],,0)</f>
        <v>Dr. Mohan V</v>
      </c>
    </row>
    <row r="768" spans="1:26" x14ac:dyDescent="0.3">
      <c r="A768" t="s">
        <v>1281</v>
      </c>
      <c r="B768" s="1">
        <v>45739</v>
      </c>
      <c r="C768" s="2">
        <v>0.375</v>
      </c>
      <c r="D768" t="s">
        <v>73</v>
      </c>
      <c r="E768" t="s">
        <v>27</v>
      </c>
      <c r="F768" t="s">
        <v>54</v>
      </c>
      <c r="G768" t="s">
        <v>44</v>
      </c>
      <c r="H768" t="s">
        <v>45</v>
      </c>
      <c r="I768" t="s">
        <v>291</v>
      </c>
      <c r="J768" t="s">
        <v>143</v>
      </c>
      <c r="K768" t="s">
        <v>33</v>
      </c>
      <c r="L768">
        <v>7</v>
      </c>
      <c r="M768" t="s">
        <v>67</v>
      </c>
      <c r="N768" t="s">
        <v>208</v>
      </c>
      <c r="O768" t="s">
        <v>209</v>
      </c>
      <c r="P768" t="s">
        <v>52</v>
      </c>
      <c r="Q768" t="s">
        <v>38</v>
      </c>
      <c r="R768">
        <v>22</v>
      </c>
      <c r="S768">
        <v>15</v>
      </c>
      <c r="T768">
        <v>800</v>
      </c>
      <c r="U768" t="s">
        <v>39</v>
      </c>
      <c r="V768" t="s">
        <v>134</v>
      </c>
      <c r="W768">
        <v>3</v>
      </c>
      <c r="X768" t="s">
        <v>71</v>
      </c>
      <c r="Y768" t="s">
        <v>67</v>
      </c>
      <c r="Z768" t="str">
        <f>_xlfn.XLOOKUP(Appointment_Transactions[[#This Row],[Doctor_ID]],Doctor_Master[Doctor_ID],Doctor_Master[Doctor_Name],,0)</f>
        <v>Dr. Balaji V</v>
      </c>
    </row>
    <row r="769" spans="1:26" x14ac:dyDescent="0.3">
      <c r="A769" t="s">
        <v>1282</v>
      </c>
      <c r="B769" s="1">
        <v>45800</v>
      </c>
      <c r="C769" s="2">
        <v>0.375</v>
      </c>
      <c r="D769" t="s">
        <v>136</v>
      </c>
      <c r="E769" t="s">
        <v>42</v>
      </c>
      <c r="F769" t="s">
        <v>28</v>
      </c>
      <c r="G769" t="s">
        <v>29</v>
      </c>
      <c r="H769" t="s">
        <v>30</v>
      </c>
      <c r="I769" t="s">
        <v>670</v>
      </c>
      <c r="J769" t="s">
        <v>86</v>
      </c>
      <c r="K769" t="s">
        <v>48</v>
      </c>
      <c r="L769">
        <v>23</v>
      </c>
      <c r="M769" t="s">
        <v>77</v>
      </c>
      <c r="N769" t="s">
        <v>466</v>
      </c>
      <c r="O769" t="s">
        <v>467</v>
      </c>
      <c r="P769" t="s">
        <v>37</v>
      </c>
      <c r="Q769" t="s">
        <v>38</v>
      </c>
      <c r="R769">
        <v>10</v>
      </c>
      <c r="S769">
        <v>30</v>
      </c>
      <c r="T769">
        <v>1300</v>
      </c>
      <c r="U769" t="s">
        <v>39</v>
      </c>
      <c r="V769" t="s">
        <v>134</v>
      </c>
      <c r="X769" t="s">
        <v>39</v>
      </c>
      <c r="Y769" t="s">
        <v>77</v>
      </c>
      <c r="Z769" t="str">
        <f>_xlfn.XLOOKUP(Appointment_Transactions[[#This Row],[Doctor_ID]],Doctor_Master[Doctor_ID],Doctor_Master[Doctor_Name],,0)</f>
        <v>Dr. Hari Prasad</v>
      </c>
    </row>
    <row r="770" spans="1:26" x14ac:dyDescent="0.3">
      <c r="A770" t="s">
        <v>1283</v>
      </c>
      <c r="B770" s="1">
        <v>45707</v>
      </c>
      <c r="C770" s="2">
        <v>0.6875</v>
      </c>
      <c r="D770" t="s">
        <v>26</v>
      </c>
      <c r="E770" t="s">
        <v>27</v>
      </c>
      <c r="F770" t="s">
        <v>43</v>
      </c>
      <c r="G770" t="s">
        <v>29</v>
      </c>
      <c r="H770" t="s">
        <v>30</v>
      </c>
      <c r="I770" t="s">
        <v>886</v>
      </c>
      <c r="J770" t="s">
        <v>143</v>
      </c>
      <c r="K770" t="s">
        <v>33</v>
      </c>
      <c r="L770">
        <v>34</v>
      </c>
      <c r="M770" t="s">
        <v>59</v>
      </c>
      <c r="N770" t="s">
        <v>308</v>
      </c>
      <c r="O770" t="s">
        <v>309</v>
      </c>
      <c r="P770" t="s">
        <v>52</v>
      </c>
      <c r="Q770" t="s">
        <v>89</v>
      </c>
      <c r="R770">
        <v>30</v>
      </c>
      <c r="S770">
        <v>15</v>
      </c>
      <c r="T770">
        <v>500</v>
      </c>
      <c r="U770" t="s">
        <v>71</v>
      </c>
      <c r="V770" t="s">
        <v>20</v>
      </c>
      <c r="X770" t="s">
        <v>71</v>
      </c>
      <c r="Y770" t="s">
        <v>59</v>
      </c>
      <c r="Z770" t="str">
        <f>_xlfn.XLOOKUP(Appointment_Transactions[[#This Row],[Doctor_ID]],Doctor_Master[Doctor_ID],Doctor_Master[Doctor_Name],,0)</f>
        <v>Dr. Karthik Raj</v>
      </c>
    </row>
    <row r="771" spans="1:26" x14ac:dyDescent="0.3">
      <c r="A771" t="s">
        <v>1284</v>
      </c>
      <c r="B771" s="1">
        <v>45798</v>
      </c>
      <c r="C771" s="2">
        <v>0.78125</v>
      </c>
      <c r="D771" t="s">
        <v>136</v>
      </c>
      <c r="E771" t="s">
        <v>42</v>
      </c>
      <c r="F771" t="s">
        <v>43</v>
      </c>
      <c r="G771" t="s">
        <v>29</v>
      </c>
      <c r="H771" t="s">
        <v>30</v>
      </c>
      <c r="I771" t="s">
        <v>713</v>
      </c>
      <c r="J771" t="s">
        <v>86</v>
      </c>
      <c r="K771" t="s">
        <v>33</v>
      </c>
      <c r="L771">
        <v>6</v>
      </c>
      <c r="M771" t="s">
        <v>59</v>
      </c>
      <c r="N771" t="s">
        <v>167</v>
      </c>
      <c r="O771" t="s">
        <v>168</v>
      </c>
      <c r="P771" t="s">
        <v>52</v>
      </c>
      <c r="Q771" t="s">
        <v>89</v>
      </c>
      <c r="R771">
        <v>17</v>
      </c>
      <c r="S771">
        <v>15</v>
      </c>
      <c r="T771">
        <v>500</v>
      </c>
      <c r="U771" t="s">
        <v>71</v>
      </c>
      <c r="V771" t="s">
        <v>134</v>
      </c>
      <c r="X771" t="s">
        <v>39</v>
      </c>
      <c r="Y771" t="s">
        <v>59</v>
      </c>
      <c r="Z771" t="str">
        <f>_xlfn.XLOOKUP(Appointment_Transactions[[#This Row],[Doctor_ID]],Doctor_Master[Doctor_ID],Doctor_Master[Doctor_Name],,0)</f>
        <v>Dr. Prakash R</v>
      </c>
    </row>
    <row r="772" spans="1:26" x14ac:dyDescent="0.3">
      <c r="A772" t="s">
        <v>1285</v>
      </c>
      <c r="B772" s="1">
        <v>45804</v>
      </c>
      <c r="C772" s="2">
        <v>0.85416666666666663</v>
      </c>
      <c r="D772" t="s">
        <v>136</v>
      </c>
      <c r="E772" t="s">
        <v>42</v>
      </c>
      <c r="F772" t="s">
        <v>82</v>
      </c>
      <c r="G772" t="s">
        <v>44</v>
      </c>
      <c r="H772" t="s">
        <v>45</v>
      </c>
      <c r="I772" t="s">
        <v>751</v>
      </c>
      <c r="J772" t="s">
        <v>126</v>
      </c>
      <c r="K772" t="s">
        <v>48</v>
      </c>
      <c r="L772">
        <v>17</v>
      </c>
      <c r="M772" t="s">
        <v>120</v>
      </c>
      <c r="N772" t="s">
        <v>179</v>
      </c>
      <c r="O772" t="s">
        <v>180</v>
      </c>
      <c r="P772" t="s">
        <v>37</v>
      </c>
      <c r="Q772" t="s">
        <v>38</v>
      </c>
      <c r="R772">
        <v>19</v>
      </c>
      <c r="S772">
        <v>15</v>
      </c>
      <c r="T772">
        <v>900</v>
      </c>
      <c r="U772" t="s">
        <v>71</v>
      </c>
      <c r="V772" t="s">
        <v>20</v>
      </c>
      <c r="W772">
        <v>3</v>
      </c>
      <c r="X772" t="s">
        <v>71</v>
      </c>
      <c r="Y772" t="s">
        <v>120</v>
      </c>
      <c r="Z772" t="str">
        <f>_xlfn.XLOOKUP(Appointment_Transactions[[#This Row],[Doctor_ID]],Doctor_Master[Doctor_ID],Doctor_Master[Doctor_Name],,0)</f>
        <v>Dr. Swetha M</v>
      </c>
    </row>
    <row r="773" spans="1:26" x14ac:dyDescent="0.3">
      <c r="A773" t="s">
        <v>1286</v>
      </c>
      <c r="B773" s="1">
        <v>45701</v>
      </c>
      <c r="C773" s="2">
        <v>0.46875</v>
      </c>
      <c r="D773" t="s">
        <v>26</v>
      </c>
      <c r="E773" t="s">
        <v>27</v>
      </c>
      <c r="F773" t="s">
        <v>102</v>
      </c>
      <c r="G773" t="s">
        <v>29</v>
      </c>
      <c r="H773" t="s">
        <v>30</v>
      </c>
      <c r="I773" t="s">
        <v>342</v>
      </c>
      <c r="J773" t="s">
        <v>143</v>
      </c>
      <c r="K773" t="s">
        <v>48</v>
      </c>
      <c r="L773">
        <v>44</v>
      </c>
      <c r="M773" t="s">
        <v>120</v>
      </c>
      <c r="N773" t="s">
        <v>179</v>
      </c>
      <c r="O773" t="s">
        <v>180</v>
      </c>
      <c r="P773" t="s">
        <v>123</v>
      </c>
      <c r="Q773" t="s">
        <v>203</v>
      </c>
      <c r="R773">
        <v>5</v>
      </c>
      <c r="S773">
        <v>15</v>
      </c>
      <c r="T773">
        <v>900</v>
      </c>
      <c r="U773" t="s">
        <v>39</v>
      </c>
      <c r="V773" t="s">
        <v>134</v>
      </c>
      <c r="X773" t="s">
        <v>39</v>
      </c>
      <c r="Y773" t="s">
        <v>120</v>
      </c>
      <c r="Z773" t="str">
        <f>_xlfn.XLOOKUP(Appointment_Transactions[[#This Row],[Doctor_ID]],Doctor_Master[Doctor_ID],Doctor_Master[Doctor_Name],,0)</f>
        <v>Dr. Swetha M</v>
      </c>
    </row>
    <row r="774" spans="1:26" x14ac:dyDescent="0.3">
      <c r="A774" t="s">
        <v>1287</v>
      </c>
      <c r="B774" s="1">
        <v>45767</v>
      </c>
      <c r="C774" s="2">
        <v>0.73958333333333337</v>
      </c>
      <c r="D774" t="s">
        <v>41</v>
      </c>
      <c r="E774" t="s">
        <v>42</v>
      </c>
      <c r="F774" t="s">
        <v>54</v>
      </c>
      <c r="G774" t="s">
        <v>103</v>
      </c>
      <c r="H774" t="s">
        <v>104</v>
      </c>
      <c r="I774" t="s">
        <v>1288</v>
      </c>
      <c r="J774" t="s">
        <v>32</v>
      </c>
      <c r="K774" t="s">
        <v>48</v>
      </c>
      <c r="L774">
        <v>75</v>
      </c>
      <c r="M774" t="s">
        <v>120</v>
      </c>
      <c r="N774" t="s">
        <v>193</v>
      </c>
      <c r="O774" t="s">
        <v>194</v>
      </c>
      <c r="P774" t="s">
        <v>52</v>
      </c>
      <c r="Q774" t="s">
        <v>38</v>
      </c>
      <c r="R774">
        <v>20</v>
      </c>
      <c r="S774">
        <v>15</v>
      </c>
      <c r="T774">
        <v>900</v>
      </c>
      <c r="U774" t="s">
        <v>71</v>
      </c>
      <c r="V774" t="s">
        <v>134</v>
      </c>
      <c r="W774">
        <v>3</v>
      </c>
      <c r="X774" t="s">
        <v>39</v>
      </c>
      <c r="Y774" t="s">
        <v>120</v>
      </c>
      <c r="Z774" t="str">
        <f>_xlfn.XLOOKUP(Appointment_Transactions[[#This Row],[Doctor_ID]],Doctor_Master[Doctor_ID],Doctor_Master[Doctor_Name],,0)</f>
        <v>Dr. Mohan V</v>
      </c>
    </row>
    <row r="775" spans="1:26" x14ac:dyDescent="0.3">
      <c r="A775" t="s">
        <v>1289</v>
      </c>
      <c r="B775" s="1">
        <v>45753</v>
      </c>
      <c r="C775" s="2">
        <v>0.66666666666666663</v>
      </c>
      <c r="D775" t="s">
        <v>41</v>
      </c>
      <c r="E775" t="s">
        <v>42</v>
      </c>
      <c r="F775" t="s">
        <v>54</v>
      </c>
      <c r="G775" t="s">
        <v>74</v>
      </c>
      <c r="H775" t="s">
        <v>75</v>
      </c>
      <c r="I775" t="s">
        <v>412</v>
      </c>
      <c r="J775" t="s">
        <v>97</v>
      </c>
      <c r="K775" t="s">
        <v>33</v>
      </c>
      <c r="L775">
        <v>75</v>
      </c>
      <c r="M775" t="s">
        <v>113</v>
      </c>
      <c r="N775" t="s">
        <v>157</v>
      </c>
      <c r="O775" t="s">
        <v>158</v>
      </c>
      <c r="P775" t="s">
        <v>52</v>
      </c>
      <c r="Q775" t="s">
        <v>89</v>
      </c>
      <c r="R775">
        <v>24</v>
      </c>
      <c r="S775">
        <v>15</v>
      </c>
      <c r="T775">
        <v>700</v>
      </c>
      <c r="U775" t="s">
        <v>71</v>
      </c>
      <c r="V775" t="s">
        <v>134</v>
      </c>
      <c r="X775" t="s">
        <v>39</v>
      </c>
      <c r="Y775" t="s">
        <v>113</v>
      </c>
      <c r="Z775" t="str">
        <f>_xlfn.XLOOKUP(Appointment_Transactions[[#This Row],[Doctor_ID]],Doctor_Master[Doctor_ID],Doctor_Master[Doctor_Name],,0)</f>
        <v>Dr. Mahesh R</v>
      </c>
    </row>
    <row r="776" spans="1:26" x14ac:dyDescent="0.3">
      <c r="A776" t="s">
        <v>1290</v>
      </c>
      <c r="B776" s="1">
        <v>45809</v>
      </c>
      <c r="C776" s="2">
        <v>0.4375</v>
      </c>
      <c r="D776" t="s">
        <v>81</v>
      </c>
      <c r="E776" t="s">
        <v>42</v>
      </c>
      <c r="F776" t="s">
        <v>54</v>
      </c>
      <c r="G776" t="s">
        <v>117</v>
      </c>
      <c r="H776" t="s">
        <v>118</v>
      </c>
      <c r="I776" t="s">
        <v>1291</v>
      </c>
      <c r="J776" t="s">
        <v>112</v>
      </c>
      <c r="K776" t="s">
        <v>48</v>
      </c>
      <c r="L776">
        <v>66</v>
      </c>
      <c r="M776" t="s">
        <v>34</v>
      </c>
      <c r="N776" t="s">
        <v>188</v>
      </c>
      <c r="O776" t="s">
        <v>189</v>
      </c>
      <c r="P776" t="s">
        <v>52</v>
      </c>
      <c r="Q776" t="s">
        <v>38</v>
      </c>
      <c r="R776">
        <v>35</v>
      </c>
      <c r="S776">
        <v>15</v>
      </c>
      <c r="T776">
        <v>700</v>
      </c>
      <c r="U776" t="s">
        <v>39</v>
      </c>
      <c r="V776" t="s">
        <v>70</v>
      </c>
      <c r="W776">
        <v>4</v>
      </c>
      <c r="X776" t="s">
        <v>39</v>
      </c>
      <c r="Y776" t="s">
        <v>34</v>
      </c>
      <c r="Z776" t="str">
        <f>_xlfn.XLOOKUP(Appointment_Transactions[[#This Row],[Doctor_ID]],Doctor_Master[Doctor_ID],Doctor_Master[Doctor_Name],,0)</f>
        <v>Dr. Ranjani S</v>
      </c>
    </row>
    <row r="777" spans="1:26" x14ac:dyDescent="0.3">
      <c r="A777" t="s">
        <v>1292</v>
      </c>
      <c r="B777" s="1">
        <v>45719</v>
      </c>
      <c r="C777" s="2">
        <v>0.36458333333333331</v>
      </c>
      <c r="D777" t="s">
        <v>73</v>
      </c>
      <c r="E777" t="s">
        <v>27</v>
      </c>
      <c r="F777" t="s">
        <v>155</v>
      </c>
      <c r="G777" t="s">
        <v>29</v>
      </c>
      <c r="H777" t="s">
        <v>30</v>
      </c>
      <c r="I777" t="s">
        <v>119</v>
      </c>
      <c r="J777" t="s">
        <v>58</v>
      </c>
      <c r="K777" t="s">
        <v>48</v>
      </c>
      <c r="L777">
        <v>79</v>
      </c>
      <c r="M777" t="s">
        <v>49</v>
      </c>
      <c r="N777" t="s">
        <v>211</v>
      </c>
      <c r="O777" t="s">
        <v>212</v>
      </c>
      <c r="P777" t="s">
        <v>37</v>
      </c>
      <c r="Q777" t="s">
        <v>89</v>
      </c>
      <c r="R777">
        <v>24</v>
      </c>
      <c r="S777">
        <v>20</v>
      </c>
      <c r="T777">
        <v>1000</v>
      </c>
      <c r="U777" t="s">
        <v>39</v>
      </c>
      <c r="V777" t="s">
        <v>70</v>
      </c>
      <c r="X777" t="s">
        <v>39</v>
      </c>
      <c r="Y777" t="s">
        <v>49</v>
      </c>
      <c r="Z777" t="str">
        <f>_xlfn.XLOOKUP(Appointment_Transactions[[#This Row],[Doctor_ID]],Doctor_Master[Doctor_ID],Doctor_Master[Doctor_Name],,0)</f>
        <v>Dr. Ramya P</v>
      </c>
    </row>
    <row r="778" spans="1:26" x14ac:dyDescent="0.3">
      <c r="A778" t="s">
        <v>1293</v>
      </c>
      <c r="B778" s="1">
        <v>45771</v>
      </c>
      <c r="C778" s="2">
        <v>0.54166666666666663</v>
      </c>
      <c r="D778" t="s">
        <v>41</v>
      </c>
      <c r="E778" t="s">
        <v>42</v>
      </c>
      <c r="F778" t="s">
        <v>102</v>
      </c>
      <c r="G778" t="s">
        <v>103</v>
      </c>
      <c r="H778" t="s">
        <v>104</v>
      </c>
      <c r="I778" t="s">
        <v>755</v>
      </c>
      <c r="J778" t="s">
        <v>86</v>
      </c>
      <c r="K778" t="s">
        <v>33</v>
      </c>
      <c r="L778">
        <v>15</v>
      </c>
      <c r="M778" t="s">
        <v>49</v>
      </c>
      <c r="N778" t="s">
        <v>50</v>
      </c>
      <c r="O778" t="s">
        <v>51</v>
      </c>
      <c r="P778" t="s">
        <v>123</v>
      </c>
      <c r="Q778" t="s">
        <v>89</v>
      </c>
      <c r="R778">
        <v>14</v>
      </c>
      <c r="S778">
        <v>20</v>
      </c>
      <c r="T778">
        <v>1000</v>
      </c>
      <c r="U778" t="s">
        <v>39</v>
      </c>
      <c r="V778" t="s">
        <v>134</v>
      </c>
      <c r="X778" t="s">
        <v>71</v>
      </c>
      <c r="Y778" t="s">
        <v>49</v>
      </c>
      <c r="Z778" t="str">
        <f>_xlfn.XLOOKUP(Appointment_Transactions[[#This Row],[Doctor_ID]],Doctor_Master[Doctor_ID],Doctor_Master[Doctor_Name],,0)</f>
        <v>Dr. Priya Nair</v>
      </c>
    </row>
    <row r="779" spans="1:26" x14ac:dyDescent="0.3">
      <c r="A779" t="s">
        <v>1294</v>
      </c>
      <c r="B779" s="1">
        <v>45804</v>
      </c>
      <c r="C779" s="2">
        <v>0.60416666666666663</v>
      </c>
      <c r="D779" t="s">
        <v>136</v>
      </c>
      <c r="E779" t="s">
        <v>42</v>
      </c>
      <c r="F779" t="s">
        <v>82</v>
      </c>
      <c r="G779" t="s">
        <v>103</v>
      </c>
      <c r="H779" t="s">
        <v>104</v>
      </c>
      <c r="I779" t="s">
        <v>1156</v>
      </c>
      <c r="J779" t="s">
        <v>97</v>
      </c>
      <c r="K779" t="s">
        <v>48</v>
      </c>
      <c r="L779">
        <v>20</v>
      </c>
      <c r="M779" t="s">
        <v>380</v>
      </c>
      <c r="N779" t="s">
        <v>193</v>
      </c>
      <c r="O779" t="s">
        <v>194</v>
      </c>
      <c r="P779" t="s">
        <v>123</v>
      </c>
      <c r="Q779" t="s">
        <v>203</v>
      </c>
      <c r="R779">
        <v>23</v>
      </c>
      <c r="S779">
        <v>15</v>
      </c>
      <c r="T779">
        <v>900</v>
      </c>
      <c r="U779" t="s">
        <v>39</v>
      </c>
      <c r="V779" t="s">
        <v>134</v>
      </c>
      <c r="X779" t="s">
        <v>71</v>
      </c>
      <c r="Y779" t="s">
        <v>120</v>
      </c>
      <c r="Z779" t="str">
        <f>_xlfn.XLOOKUP(Appointment_Transactions[[#This Row],[Doctor_ID]],Doctor_Master[Doctor_ID],Doctor_Master[Doctor_Name],,0)</f>
        <v>Dr. Mohan V</v>
      </c>
    </row>
    <row r="780" spans="1:26" x14ac:dyDescent="0.3">
      <c r="A780" t="s">
        <v>1295</v>
      </c>
      <c r="B780" s="1">
        <v>45760</v>
      </c>
      <c r="C780" s="2">
        <v>0.77083333333333337</v>
      </c>
      <c r="D780" t="s">
        <v>41</v>
      </c>
      <c r="E780" t="s">
        <v>42</v>
      </c>
      <c r="F780" t="s">
        <v>54</v>
      </c>
      <c r="G780" t="s">
        <v>103</v>
      </c>
      <c r="H780" t="s">
        <v>104</v>
      </c>
      <c r="I780" t="s">
        <v>684</v>
      </c>
      <c r="J780" t="s">
        <v>58</v>
      </c>
      <c r="K780" t="s">
        <v>33</v>
      </c>
      <c r="L780">
        <v>66</v>
      </c>
      <c r="M780" t="s">
        <v>113</v>
      </c>
      <c r="N780" t="s">
        <v>114</v>
      </c>
      <c r="O780" t="s">
        <v>115</v>
      </c>
      <c r="P780" t="s">
        <v>52</v>
      </c>
      <c r="Q780" t="s">
        <v>38</v>
      </c>
      <c r="R780">
        <v>23</v>
      </c>
      <c r="S780">
        <v>15</v>
      </c>
      <c r="T780">
        <v>700</v>
      </c>
      <c r="U780" t="s">
        <v>71</v>
      </c>
      <c r="V780" t="s">
        <v>134</v>
      </c>
      <c r="X780" t="s">
        <v>39</v>
      </c>
      <c r="Y780" t="s">
        <v>113</v>
      </c>
      <c r="Z780" t="str">
        <f>_xlfn.XLOOKUP(Appointment_Transactions[[#This Row],[Doctor_ID]],Doctor_Master[Doctor_ID],Doctor_Master[Doctor_Name],,0)</f>
        <v>Dr. Divya R</v>
      </c>
    </row>
    <row r="781" spans="1:26" x14ac:dyDescent="0.3">
      <c r="A781" t="s">
        <v>1296</v>
      </c>
      <c r="B781" s="1">
        <v>45768</v>
      </c>
      <c r="C781" s="2">
        <v>0.53125</v>
      </c>
      <c r="D781" t="s">
        <v>41</v>
      </c>
      <c r="E781" t="s">
        <v>42</v>
      </c>
      <c r="F781" t="s">
        <v>155</v>
      </c>
      <c r="G781" t="s">
        <v>55</v>
      </c>
      <c r="H781" t="s">
        <v>56</v>
      </c>
      <c r="I781" t="s">
        <v>1297</v>
      </c>
      <c r="J781" t="s">
        <v>126</v>
      </c>
      <c r="K781" t="s">
        <v>48</v>
      </c>
      <c r="L781">
        <v>78</v>
      </c>
      <c r="M781" t="s">
        <v>183</v>
      </c>
      <c r="N781" t="s">
        <v>184</v>
      </c>
      <c r="O781" t="s">
        <v>185</v>
      </c>
      <c r="P781" t="s">
        <v>37</v>
      </c>
      <c r="Q781" t="s">
        <v>38</v>
      </c>
      <c r="R781">
        <v>26</v>
      </c>
      <c r="S781">
        <v>15</v>
      </c>
      <c r="T781">
        <v>650</v>
      </c>
      <c r="U781" t="s">
        <v>71</v>
      </c>
      <c r="V781" t="s">
        <v>20</v>
      </c>
      <c r="W781">
        <v>5</v>
      </c>
      <c r="X781" t="s">
        <v>71</v>
      </c>
      <c r="Y781" t="s">
        <v>183</v>
      </c>
      <c r="Z781" t="str">
        <f>_xlfn.XLOOKUP(Appointment_Transactions[[#This Row],[Doctor_ID]],Doctor_Master[Doctor_ID],Doctor_Master[Doctor_Name],,0)</f>
        <v>Dr. Lakshmi K</v>
      </c>
    </row>
    <row r="782" spans="1:26" x14ac:dyDescent="0.3">
      <c r="A782" t="s">
        <v>1298</v>
      </c>
      <c r="B782" s="1">
        <v>45704</v>
      </c>
      <c r="C782" s="2">
        <v>0.40625</v>
      </c>
      <c r="D782" t="s">
        <v>26</v>
      </c>
      <c r="E782" t="s">
        <v>27</v>
      </c>
      <c r="F782" t="s">
        <v>54</v>
      </c>
      <c r="G782" t="s">
        <v>63</v>
      </c>
      <c r="H782" t="s">
        <v>64</v>
      </c>
      <c r="I782" t="s">
        <v>1299</v>
      </c>
      <c r="J782" t="s">
        <v>47</v>
      </c>
      <c r="K782" t="s">
        <v>33</v>
      </c>
      <c r="L782">
        <v>42</v>
      </c>
      <c r="M782" t="s">
        <v>120</v>
      </c>
      <c r="N782" t="s">
        <v>175</v>
      </c>
      <c r="O782" t="s">
        <v>176</v>
      </c>
      <c r="P782" t="s">
        <v>52</v>
      </c>
      <c r="Q782" t="s">
        <v>38</v>
      </c>
      <c r="R782">
        <v>15</v>
      </c>
      <c r="S782">
        <v>15</v>
      </c>
      <c r="T782">
        <v>900</v>
      </c>
      <c r="U782" t="s">
        <v>39</v>
      </c>
      <c r="V782" t="s">
        <v>70</v>
      </c>
      <c r="X782" t="s">
        <v>39</v>
      </c>
      <c r="Y782" t="s">
        <v>120</v>
      </c>
      <c r="Z782" t="str">
        <f>_xlfn.XLOOKUP(Appointment_Transactions[[#This Row],[Doctor_ID]],Doctor_Master[Doctor_ID],Doctor_Master[Doctor_Name],,0)</f>
        <v>Dr. Suresh B</v>
      </c>
    </row>
    <row r="783" spans="1:26" x14ac:dyDescent="0.3">
      <c r="A783" t="s">
        <v>1300</v>
      </c>
      <c r="B783" s="1">
        <v>45811</v>
      </c>
      <c r="C783" s="2">
        <v>0.375</v>
      </c>
      <c r="D783" t="s">
        <v>81</v>
      </c>
      <c r="E783" t="s">
        <v>42</v>
      </c>
      <c r="F783" t="s">
        <v>82</v>
      </c>
      <c r="G783" t="s">
        <v>83</v>
      </c>
      <c r="H783" t="s">
        <v>84</v>
      </c>
      <c r="I783" t="s">
        <v>473</v>
      </c>
      <c r="J783" t="s">
        <v>126</v>
      </c>
      <c r="K783" t="s">
        <v>33</v>
      </c>
      <c r="L783">
        <v>70</v>
      </c>
      <c r="M783" t="s">
        <v>92</v>
      </c>
      <c r="N783" t="s">
        <v>335</v>
      </c>
      <c r="O783" t="s">
        <v>336</v>
      </c>
      <c r="P783" t="s">
        <v>37</v>
      </c>
      <c r="Q783" t="s">
        <v>38</v>
      </c>
      <c r="R783">
        <v>29</v>
      </c>
      <c r="S783">
        <v>25</v>
      </c>
      <c r="T783">
        <v>1200</v>
      </c>
      <c r="U783" t="s">
        <v>39</v>
      </c>
      <c r="V783" t="s">
        <v>134</v>
      </c>
      <c r="X783" t="s">
        <v>71</v>
      </c>
      <c r="Y783" t="s">
        <v>92</v>
      </c>
      <c r="Z783" t="str">
        <f>_xlfn.XLOOKUP(Appointment_Transactions[[#This Row],[Doctor_ID]],Doctor_Master[Doctor_ID],Doctor_Master[Doctor_Name],,0)</f>
        <v>Dr. Senthil M</v>
      </c>
    </row>
    <row r="784" spans="1:26" x14ac:dyDescent="0.3">
      <c r="A784" t="s">
        <v>1301</v>
      </c>
      <c r="B784" s="1">
        <v>45822</v>
      </c>
      <c r="C784" s="2">
        <v>0.625</v>
      </c>
      <c r="D784" t="s">
        <v>81</v>
      </c>
      <c r="E784" t="s">
        <v>42</v>
      </c>
      <c r="F784" t="s">
        <v>110</v>
      </c>
      <c r="G784" t="s">
        <v>63</v>
      </c>
      <c r="H784" t="s">
        <v>64</v>
      </c>
      <c r="I784" t="s">
        <v>322</v>
      </c>
      <c r="J784" t="s">
        <v>66</v>
      </c>
      <c r="K784" t="s">
        <v>48</v>
      </c>
      <c r="L784">
        <v>40</v>
      </c>
      <c r="M784" t="s">
        <v>92</v>
      </c>
      <c r="N784" t="s">
        <v>335</v>
      </c>
      <c r="O784" t="s">
        <v>336</v>
      </c>
      <c r="P784" t="s">
        <v>37</v>
      </c>
      <c r="Q784" t="s">
        <v>38</v>
      </c>
      <c r="R784">
        <v>31</v>
      </c>
      <c r="S784">
        <v>25</v>
      </c>
      <c r="T784">
        <v>1200</v>
      </c>
      <c r="U784" t="s">
        <v>71</v>
      </c>
      <c r="V784" t="s">
        <v>20</v>
      </c>
      <c r="W784">
        <v>4</v>
      </c>
      <c r="X784" t="s">
        <v>71</v>
      </c>
      <c r="Y784" t="s">
        <v>92</v>
      </c>
      <c r="Z784" t="str">
        <f>_xlfn.XLOOKUP(Appointment_Transactions[[#This Row],[Doctor_ID]],Doctor_Master[Doctor_ID],Doctor_Master[Doctor_Name],,0)</f>
        <v>Dr. Senthil M</v>
      </c>
    </row>
    <row r="785" spans="1:26" x14ac:dyDescent="0.3">
      <c r="A785" t="s">
        <v>1302</v>
      </c>
      <c r="B785" s="1">
        <v>45686</v>
      </c>
      <c r="C785" s="2">
        <v>0.71875</v>
      </c>
      <c r="D785" t="s">
        <v>109</v>
      </c>
      <c r="E785" t="s">
        <v>27</v>
      </c>
      <c r="F785" t="s">
        <v>43</v>
      </c>
      <c r="G785" t="s">
        <v>44</v>
      </c>
      <c r="H785" t="s">
        <v>45</v>
      </c>
      <c r="I785" t="s">
        <v>985</v>
      </c>
      <c r="J785" t="s">
        <v>66</v>
      </c>
      <c r="K785" t="s">
        <v>48</v>
      </c>
      <c r="L785">
        <v>56</v>
      </c>
      <c r="M785" t="s">
        <v>49</v>
      </c>
      <c r="N785" t="s">
        <v>211</v>
      </c>
      <c r="O785" t="s">
        <v>212</v>
      </c>
      <c r="P785" t="s">
        <v>52</v>
      </c>
      <c r="Q785" t="s">
        <v>38</v>
      </c>
      <c r="R785">
        <v>10</v>
      </c>
      <c r="S785">
        <v>20</v>
      </c>
      <c r="T785">
        <v>1000</v>
      </c>
      <c r="U785" t="s">
        <v>39</v>
      </c>
      <c r="V785" t="s">
        <v>134</v>
      </c>
      <c r="W785">
        <v>3</v>
      </c>
      <c r="X785" t="s">
        <v>71</v>
      </c>
      <c r="Y785" t="s">
        <v>49</v>
      </c>
      <c r="Z785" t="str">
        <f>_xlfn.XLOOKUP(Appointment_Transactions[[#This Row],[Doctor_ID]],Doctor_Master[Doctor_ID],Doctor_Master[Doctor_Name],,0)</f>
        <v>Dr. Ramya P</v>
      </c>
    </row>
    <row r="786" spans="1:26" x14ac:dyDescent="0.3">
      <c r="A786" t="s">
        <v>1303</v>
      </c>
      <c r="B786" s="1">
        <v>45683</v>
      </c>
      <c r="C786" s="2">
        <v>0.53125</v>
      </c>
      <c r="D786" t="s">
        <v>109</v>
      </c>
      <c r="E786" t="s">
        <v>27</v>
      </c>
      <c r="F786" t="s">
        <v>54</v>
      </c>
      <c r="G786" t="s">
        <v>55</v>
      </c>
      <c r="H786" t="s">
        <v>56</v>
      </c>
      <c r="I786" t="s">
        <v>696</v>
      </c>
      <c r="J786" t="s">
        <v>112</v>
      </c>
      <c r="K786" t="s">
        <v>33</v>
      </c>
      <c r="L786">
        <v>18</v>
      </c>
      <c r="M786" t="s">
        <v>120</v>
      </c>
      <c r="N786" t="s">
        <v>193</v>
      </c>
      <c r="O786" t="s">
        <v>194</v>
      </c>
      <c r="P786" t="s">
        <v>37</v>
      </c>
      <c r="Q786" t="s">
        <v>38</v>
      </c>
      <c r="R786">
        <v>5</v>
      </c>
      <c r="S786">
        <v>15</v>
      </c>
      <c r="T786">
        <v>900</v>
      </c>
      <c r="U786" t="s">
        <v>39</v>
      </c>
      <c r="V786" t="s">
        <v>134</v>
      </c>
      <c r="W786">
        <v>4</v>
      </c>
      <c r="X786" t="s">
        <v>39</v>
      </c>
      <c r="Y786" t="s">
        <v>120</v>
      </c>
      <c r="Z786" t="str">
        <f>_xlfn.XLOOKUP(Appointment_Transactions[[#This Row],[Doctor_ID]],Doctor_Master[Doctor_ID],Doctor_Master[Doctor_Name],,0)</f>
        <v>Dr. Mohan V</v>
      </c>
    </row>
    <row r="787" spans="1:26" x14ac:dyDescent="0.3">
      <c r="A787" t="s">
        <v>1304</v>
      </c>
      <c r="B787" s="1">
        <v>45772</v>
      </c>
      <c r="C787" s="2">
        <v>0.77083333333333337</v>
      </c>
      <c r="D787" t="s">
        <v>41</v>
      </c>
      <c r="E787" t="s">
        <v>42</v>
      </c>
      <c r="F787" t="s">
        <v>28</v>
      </c>
      <c r="G787" t="s">
        <v>63</v>
      </c>
      <c r="H787" t="s">
        <v>64</v>
      </c>
      <c r="I787" t="s">
        <v>403</v>
      </c>
      <c r="J787" t="s">
        <v>86</v>
      </c>
      <c r="K787" t="s">
        <v>33</v>
      </c>
      <c r="L787">
        <v>58</v>
      </c>
      <c r="M787" t="s">
        <v>183</v>
      </c>
      <c r="N787" t="s">
        <v>330</v>
      </c>
      <c r="O787" t="s">
        <v>331</v>
      </c>
      <c r="P787" t="s">
        <v>52</v>
      </c>
      <c r="Q787" t="s">
        <v>38</v>
      </c>
      <c r="R787">
        <v>29</v>
      </c>
      <c r="S787">
        <v>15</v>
      </c>
      <c r="T787">
        <v>650</v>
      </c>
      <c r="U787" t="s">
        <v>71</v>
      </c>
      <c r="V787" t="s">
        <v>70</v>
      </c>
      <c r="W787">
        <v>4</v>
      </c>
      <c r="X787" t="s">
        <v>71</v>
      </c>
      <c r="Y787" t="s">
        <v>183</v>
      </c>
      <c r="Z787" t="str">
        <f>_xlfn.XLOOKUP(Appointment_Transactions[[#This Row],[Doctor_ID]],Doctor_Master[Doctor_ID],Doctor_Master[Doctor_Name],,0)</f>
        <v>Dr. Ajith K</v>
      </c>
    </row>
    <row r="788" spans="1:26" x14ac:dyDescent="0.3">
      <c r="A788" t="s">
        <v>1305</v>
      </c>
      <c r="B788" s="1">
        <v>45766</v>
      </c>
      <c r="C788" s="2">
        <v>0.42708333333333331</v>
      </c>
      <c r="D788" t="s">
        <v>41</v>
      </c>
      <c r="E788" t="s">
        <v>42</v>
      </c>
      <c r="F788" t="s">
        <v>110</v>
      </c>
      <c r="G788" t="s">
        <v>44</v>
      </c>
      <c r="H788" t="s">
        <v>45</v>
      </c>
      <c r="I788" t="s">
        <v>733</v>
      </c>
      <c r="J788" t="s">
        <v>86</v>
      </c>
      <c r="K788" t="s">
        <v>33</v>
      </c>
      <c r="L788">
        <v>61</v>
      </c>
      <c r="M788" t="s">
        <v>131</v>
      </c>
      <c r="N788" t="s">
        <v>144</v>
      </c>
      <c r="O788" t="s">
        <v>145</v>
      </c>
      <c r="P788" t="s">
        <v>37</v>
      </c>
      <c r="Q788" t="s">
        <v>89</v>
      </c>
      <c r="R788">
        <v>36</v>
      </c>
      <c r="S788">
        <v>15</v>
      </c>
      <c r="T788">
        <v>600</v>
      </c>
      <c r="U788" t="s">
        <v>71</v>
      </c>
      <c r="V788" t="s">
        <v>70</v>
      </c>
      <c r="X788" t="s">
        <v>71</v>
      </c>
      <c r="Y788" t="s">
        <v>131</v>
      </c>
      <c r="Z788" t="str">
        <f>_xlfn.XLOOKUP(Appointment_Transactions[[#This Row],[Doctor_ID]],Doctor_Master[Doctor_ID],Doctor_Master[Doctor_Name],,0)</f>
        <v>Dr. Meena S</v>
      </c>
    </row>
    <row r="789" spans="1:26" x14ac:dyDescent="0.3">
      <c r="A789" t="s">
        <v>1306</v>
      </c>
      <c r="B789" s="1">
        <v>45778</v>
      </c>
      <c r="C789" s="2">
        <v>0.47916666666666669</v>
      </c>
      <c r="D789" t="s">
        <v>136</v>
      </c>
      <c r="E789" t="s">
        <v>42</v>
      </c>
      <c r="F789" t="s">
        <v>102</v>
      </c>
      <c r="G789" t="s">
        <v>55</v>
      </c>
      <c r="H789" t="s">
        <v>56</v>
      </c>
      <c r="I789" t="s">
        <v>338</v>
      </c>
      <c r="J789" t="s">
        <v>138</v>
      </c>
      <c r="K789" t="s">
        <v>33</v>
      </c>
      <c r="L789">
        <v>31</v>
      </c>
      <c r="M789" t="s">
        <v>67</v>
      </c>
      <c r="N789" t="s">
        <v>208</v>
      </c>
      <c r="O789" t="s">
        <v>209</v>
      </c>
      <c r="P789" t="s">
        <v>37</v>
      </c>
      <c r="Q789" t="s">
        <v>38</v>
      </c>
      <c r="R789">
        <v>15</v>
      </c>
      <c r="S789">
        <v>15</v>
      </c>
      <c r="T789">
        <v>800</v>
      </c>
      <c r="U789" t="s">
        <v>39</v>
      </c>
      <c r="V789" t="s">
        <v>134</v>
      </c>
      <c r="W789">
        <v>3</v>
      </c>
      <c r="X789" t="s">
        <v>39</v>
      </c>
      <c r="Y789" t="s">
        <v>67</v>
      </c>
      <c r="Z789" t="str">
        <f>_xlfn.XLOOKUP(Appointment_Transactions[[#This Row],[Doctor_ID]],Doctor_Master[Doctor_ID],Doctor_Master[Doctor_Name],,0)</f>
        <v>Dr. Balaji V</v>
      </c>
    </row>
    <row r="790" spans="1:26" x14ac:dyDescent="0.3">
      <c r="A790" t="s">
        <v>1307</v>
      </c>
      <c r="B790" s="1">
        <v>45708</v>
      </c>
      <c r="C790" s="2">
        <v>0.67708333333333337</v>
      </c>
      <c r="D790" t="s">
        <v>26</v>
      </c>
      <c r="E790" t="s">
        <v>27</v>
      </c>
      <c r="F790" t="s">
        <v>102</v>
      </c>
      <c r="G790" t="s">
        <v>44</v>
      </c>
      <c r="H790" t="s">
        <v>45</v>
      </c>
      <c r="I790" t="s">
        <v>311</v>
      </c>
      <c r="J790" t="s">
        <v>143</v>
      </c>
      <c r="K790" t="s">
        <v>33</v>
      </c>
      <c r="L790">
        <v>2</v>
      </c>
      <c r="M790" t="s">
        <v>183</v>
      </c>
      <c r="N790" t="s">
        <v>240</v>
      </c>
      <c r="O790" t="s">
        <v>241</v>
      </c>
      <c r="P790" t="s">
        <v>37</v>
      </c>
      <c r="Q790" t="s">
        <v>89</v>
      </c>
      <c r="R790">
        <v>31</v>
      </c>
      <c r="S790">
        <v>15</v>
      </c>
      <c r="T790">
        <v>650</v>
      </c>
      <c r="U790" t="s">
        <v>71</v>
      </c>
      <c r="V790" t="s">
        <v>134</v>
      </c>
      <c r="X790" t="s">
        <v>39</v>
      </c>
      <c r="Y790" t="s">
        <v>183</v>
      </c>
      <c r="Z790" t="str">
        <f>_xlfn.XLOOKUP(Appointment_Transactions[[#This Row],[Doctor_ID]],Doctor_Master[Doctor_ID],Doctor_Master[Doctor_Name],,0)</f>
        <v>Dr. Naveen C</v>
      </c>
    </row>
    <row r="791" spans="1:26" x14ac:dyDescent="0.3">
      <c r="A791" t="s">
        <v>1308</v>
      </c>
      <c r="B791" s="1">
        <v>45793</v>
      </c>
      <c r="C791" s="2">
        <v>0.76041666666666663</v>
      </c>
      <c r="D791" t="s">
        <v>136</v>
      </c>
      <c r="E791" t="s">
        <v>42</v>
      </c>
      <c r="F791" t="s">
        <v>28</v>
      </c>
      <c r="G791" t="s">
        <v>83</v>
      </c>
      <c r="H791" t="s">
        <v>84</v>
      </c>
      <c r="I791" t="s">
        <v>1016</v>
      </c>
      <c r="J791" t="s">
        <v>66</v>
      </c>
      <c r="K791" t="s">
        <v>33</v>
      </c>
      <c r="L791">
        <v>84</v>
      </c>
      <c r="M791" t="s">
        <v>120</v>
      </c>
      <c r="N791" t="s">
        <v>175</v>
      </c>
      <c r="O791" t="s">
        <v>176</v>
      </c>
      <c r="P791" t="s">
        <v>52</v>
      </c>
      <c r="Q791" t="s">
        <v>38</v>
      </c>
      <c r="R791">
        <v>20</v>
      </c>
      <c r="S791">
        <v>15</v>
      </c>
      <c r="T791">
        <v>900</v>
      </c>
      <c r="U791" t="s">
        <v>71</v>
      </c>
      <c r="V791" t="s">
        <v>20</v>
      </c>
      <c r="W791">
        <v>3</v>
      </c>
      <c r="X791" t="s">
        <v>71</v>
      </c>
      <c r="Y791" t="s">
        <v>120</v>
      </c>
      <c r="Z791" t="str">
        <f>_xlfn.XLOOKUP(Appointment_Transactions[[#This Row],[Doctor_ID]],Doctor_Master[Doctor_ID],Doctor_Master[Doctor_Name],,0)</f>
        <v>Dr. Suresh B</v>
      </c>
    </row>
    <row r="792" spans="1:26" x14ac:dyDescent="0.3">
      <c r="A792" t="s">
        <v>1309</v>
      </c>
      <c r="B792" s="1">
        <v>45704</v>
      </c>
      <c r="C792" s="2">
        <v>0.625</v>
      </c>
      <c r="D792" t="s">
        <v>26</v>
      </c>
      <c r="E792" t="s">
        <v>27</v>
      </c>
      <c r="F792" t="s">
        <v>54</v>
      </c>
      <c r="G792" t="s">
        <v>63</v>
      </c>
      <c r="H792" t="s">
        <v>64</v>
      </c>
      <c r="I792" t="s">
        <v>1310</v>
      </c>
      <c r="J792" t="s">
        <v>143</v>
      </c>
      <c r="K792" t="s">
        <v>33</v>
      </c>
      <c r="L792">
        <v>41</v>
      </c>
      <c r="M792" t="s">
        <v>67</v>
      </c>
      <c r="N792" t="s">
        <v>163</v>
      </c>
      <c r="O792" t="s">
        <v>164</v>
      </c>
      <c r="P792" t="s">
        <v>52</v>
      </c>
      <c r="Q792" t="s">
        <v>38</v>
      </c>
      <c r="R792">
        <v>5</v>
      </c>
      <c r="S792">
        <v>15</v>
      </c>
      <c r="T792">
        <v>800</v>
      </c>
      <c r="U792" t="s">
        <v>39</v>
      </c>
      <c r="V792" t="s">
        <v>70</v>
      </c>
      <c r="X792" t="s">
        <v>71</v>
      </c>
      <c r="Y792" t="s">
        <v>67</v>
      </c>
      <c r="Z792" t="str">
        <f>_xlfn.XLOOKUP(Appointment_Transactions[[#This Row],[Doctor_ID]],Doctor_Master[Doctor_ID],Doctor_Master[Doctor_Name],,0)</f>
        <v>Dr. Ashwin D</v>
      </c>
    </row>
    <row r="793" spans="1:26" x14ac:dyDescent="0.3">
      <c r="A793" t="s">
        <v>1311</v>
      </c>
      <c r="B793" s="1">
        <v>45796</v>
      </c>
      <c r="C793" s="2">
        <v>0.38541666666666669</v>
      </c>
      <c r="D793" t="s">
        <v>136</v>
      </c>
      <c r="E793" t="s">
        <v>42</v>
      </c>
      <c r="F793" t="s">
        <v>155</v>
      </c>
      <c r="G793" t="s">
        <v>83</v>
      </c>
      <c r="H793" t="s">
        <v>84</v>
      </c>
      <c r="I793" t="s">
        <v>187</v>
      </c>
      <c r="J793" t="s">
        <v>47</v>
      </c>
      <c r="K793" t="s">
        <v>48</v>
      </c>
      <c r="L793">
        <v>45</v>
      </c>
      <c r="M793" t="s">
        <v>131</v>
      </c>
      <c r="N793" t="s">
        <v>283</v>
      </c>
      <c r="O793" t="s">
        <v>284</v>
      </c>
      <c r="P793" t="s">
        <v>37</v>
      </c>
      <c r="Q793" t="s">
        <v>203</v>
      </c>
      <c r="R793">
        <v>9</v>
      </c>
      <c r="S793">
        <v>15</v>
      </c>
      <c r="T793">
        <v>600</v>
      </c>
      <c r="U793" t="s">
        <v>39</v>
      </c>
      <c r="V793" t="s">
        <v>134</v>
      </c>
      <c r="X793" t="s">
        <v>71</v>
      </c>
      <c r="Y793" t="s">
        <v>131</v>
      </c>
      <c r="Z793" t="str">
        <f>_xlfn.XLOOKUP(Appointment_Transactions[[#This Row],[Doctor_ID]],Doctor_Master[Doctor_ID],Doctor_Master[Doctor_Name],,0)</f>
        <v>Dr. Saranya S</v>
      </c>
    </row>
    <row r="794" spans="1:26" x14ac:dyDescent="0.3">
      <c r="A794" t="s">
        <v>1312</v>
      </c>
      <c r="B794" s="1">
        <v>45789</v>
      </c>
      <c r="C794" s="2">
        <v>0.52083333333333337</v>
      </c>
      <c r="D794" t="s">
        <v>136</v>
      </c>
      <c r="E794" t="s">
        <v>42</v>
      </c>
      <c r="F794" t="s">
        <v>155</v>
      </c>
      <c r="G794" t="s">
        <v>103</v>
      </c>
      <c r="H794" t="s">
        <v>104</v>
      </c>
      <c r="I794" t="s">
        <v>686</v>
      </c>
      <c r="J794" t="s">
        <v>143</v>
      </c>
      <c r="K794" t="s">
        <v>33</v>
      </c>
      <c r="L794">
        <v>43</v>
      </c>
      <c r="M794" t="s">
        <v>92</v>
      </c>
      <c r="N794" t="s">
        <v>256</v>
      </c>
      <c r="O794" t="s">
        <v>257</v>
      </c>
      <c r="P794" t="s">
        <v>123</v>
      </c>
      <c r="Q794" t="s">
        <v>38</v>
      </c>
      <c r="R794">
        <v>25</v>
      </c>
      <c r="S794">
        <v>25</v>
      </c>
      <c r="T794">
        <v>1200</v>
      </c>
      <c r="U794" t="s">
        <v>71</v>
      </c>
      <c r="V794" t="s">
        <v>20</v>
      </c>
      <c r="W794">
        <v>3</v>
      </c>
      <c r="X794" t="s">
        <v>39</v>
      </c>
      <c r="Y794" t="s">
        <v>92</v>
      </c>
      <c r="Z794" t="str">
        <f>_xlfn.XLOOKUP(Appointment_Transactions[[#This Row],[Doctor_ID]],Doctor_Master[Doctor_ID],Doctor_Master[Doctor_Name],,0)</f>
        <v>Dr. Ramesh G</v>
      </c>
    </row>
    <row r="795" spans="1:26" x14ac:dyDescent="0.3">
      <c r="A795" t="s">
        <v>1313</v>
      </c>
      <c r="B795" s="1">
        <v>45791</v>
      </c>
      <c r="C795" s="2">
        <v>0.69791666666666663</v>
      </c>
      <c r="D795" t="s">
        <v>136</v>
      </c>
      <c r="E795" t="s">
        <v>42</v>
      </c>
      <c r="F795" t="s">
        <v>43</v>
      </c>
      <c r="G795" t="s">
        <v>29</v>
      </c>
      <c r="H795" t="s">
        <v>30</v>
      </c>
      <c r="I795" t="s">
        <v>655</v>
      </c>
      <c r="J795" t="s">
        <v>47</v>
      </c>
      <c r="K795" t="s">
        <v>33</v>
      </c>
      <c r="L795">
        <v>4</v>
      </c>
      <c r="M795" t="s">
        <v>77</v>
      </c>
      <c r="N795" t="s">
        <v>127</v>
      </c>
      <c r="O795" t="s">
        <v>128</v>
      </c>
      <c r="P795" t="s">
        <v>123</v>
      </c>
      <c r="Q795" t="s">
        <v>38</v>
      </c>
      <c r="R795">
        <v>39</v>
      </c>
      <c r="S795">
        <v>30</v>
      </c>
      <c r="T795">
        <v>1300</v>
      </c>
      <c r="U795" t="s">
        <v>71</v>
      </c>
      <c r="V795" t="s">
        <v>70</v>
      </c>
      <c r="W795">
        <v>5</v>
      </c>
      <c r="X795" t="s">
        <v>39</v>
      </c>
      <c r="Y795" t="s">
        <v>77</v>
      </c>
      <c r="Z795" t="str">
        <f>_xlfn.XLOOKUP(Appointment_Transactions[[#This Row],[Doctor_ID]],Doctor_Master[Doctor_ID],Doctor_Master[Doctor_Name],,0)</f>
        <v>Dr. Vinoth K</v>
      </c>
    </row>
    <row r="796" spans="1:26" x14ac:dyDescent="0.3">
      <c r="A796" t="s">
        <v>1314</v>
      </c>
      <c r="B796" s="1">
        <v>45755</v>
      </c>
      <c r="C796" s="2">
        <v>0.65625</v>
      </c>
      <c r="D796" t="s">
        <v>41</v>
      </c>
      <c r="E796" t="s">
        <v>42</v>
      </c>
      <c r="F796" t="s">
        <v>82</v>
      </c>
      <c r="G796" t="s">
        <v>117</v>
      </c>
      <c r="H796" t="s">
        <v>118</v>
      </c>
      <c r="I796" t="s">
        <v>347</v>
      </c>
      <c r="J796" t="s">
        <v>66</v>
      </c>
      <c r="K796" t="s">
        <v>33</v>
      </c>
      <c r="L796">
        <v>42</v>
      </c>
      <c r="M796" t="s">
        <v>92</v>
      </c>
      <c r="N796" t="s">
        <v>215</v>
      </c>
      <c r="O796" t="s">
        <v>216</v>
      </c>
      <c r="P796" t="s">
        <v>52</v>
      </c>
      <c r="Q796" t="s">
        <v>38</v>
      </c>
      <c r="R796">
        <v>56</v>
      </c>
      <c r="S796">
        <v>25</v>
      </c>
      <c r="T796">
        <v>1200</v>
      </c>
      <c r="U796" t="s">
        <v>71</v>
      </c>
      <c r="V796" t="s">
        <v>134</v>
      </c>
      <c r="W796">
        <v>4</v>
      </c>
      <c r="X796" t="s">
        <v>71</v>
      </c>
      <c r="Y796" t="s">
        <v>92</v>
      </c>
      <c r="Z796" t="str">
        <f>_xlfn.XLOOKUP(Appointment_Transactions[[#This Row],[Doctor_ID]],Doctor_Master[Doctor_ID],Doctor_Master[Doctor_Name],,0)</f>
        <v>Dr. Vignesh M</v>
      </c>
    </row>
    <row r="797" spans="1:26" x14ac:dyDescent="0.3">
      <c r="A797" t="s">
        <v>1315</v>
      </c>
      <c r="B797" s="1">
        <v>45705</v>
      </c>
      <c r="C797" s="2">
        <v>0.48958333333333331</v>
      </c>
      <c r="D797" t="s">
        <v>26</v>
      </c>
      <c r="E797" t="s">
        <v>27</v>
      </c>
      <c r="F797" t="s">
        <v>155</v>
      </c>
      <c r="G797" t="s">
        <v>55</v>
      </c>
      <c r="H797" t="s">
        <v>56</v>
      </c>
      <c r="I797" t="s">
        <v>469</v>
      </c>
      <c r="J797" t="s">
        <v>97</v>
      </c>
      <c r="K797" t="s">
        <v>33</v>
      </c>
      <c r="L797">
        <v>42</v>
      </c>
      <c r="M797" t="s">
        <v>131</v>
      </c>
      <c r="N797" t="s">
        <v>222</v>
      </c>
      <c r="O797" t="s">
        <v>223</v>
      </c>
      <c r="P797" t="s">
        <v>52</v>
      </c>
      <c r="Q797" t="s">
        <v>38</v>
      </c>
      <c r="R797">
        <v>32</v>
      </c>
      <c r="S797">
        <v>15</v>
      </c>
      <c r="T797">
        <v>600</v>
      </c>
      <c r="U797" t="s">
        <v>71</v>
      </c>
      <c r="V797" t="s">
        <v>100</v>
      </c>
      <c r="W797">
        <v>4</v>
      </c>
      <c r="X797" t="s">
        <v>71</v>
      </c>
      <c r="Y797" t="s">
        <v>131</v>
      </c>
      <c r="Z797" t="str">
        <f>_xlfn.XLOOKUP(Appointment_Transactions[[#This Row],[Doctor_ID]],Doctor_Master[Doctor_ID],Doctor_Master[Doctor_Name],,0)</f>
        <v>Dr. Anand S</v>
      </c>
    </row>
    <row r="798" spans="1:26" x14ac:dyDescent="0.3">
      <c r="A798" t="s">
        <v>1316</v>
      </c>
      <c r="B798" s="1">
        <v>45698</v>
      </c>
      <c r="C798" s="2">
        <v>0.41666666666666669</v>
      </c>
      <c r="D798" t="s">
        <v>26</v>
      </c>
      <c r="E798" t="s">
        <v>27</v>
      </c>
      <c r="F798" t="s">
        <v>155</v>
      </c>
      <c r="G798" t="s">
        <v>103</v>
      </c>
      <c r="H798" t="s">
        <v>104</v>
      </c>
      <c r="I798" t="s">
        <v>751</v>
      </c>
      <c r="J798" t="s">
        <v>32</v>
      </c>
      <c r="K798" t="s">
        <v>33</v>
      </c>
      <c r="L798">
        <v>36</v>
      </c>
      <c r="M798" t="s">
        <v>34</v>
      </c>
      <c r="N798" t="s">
        <v>188</v>
      </c>
      <c r="O798" t="s">
        <v>189</v>
      </c>
      <c r="P798" t="s">
        <v>52</v>
      </c>
      <c r="Q798" t="s">
        <v>38</v>
      </c>
      <c r="R798">
        <v>27</v>
      </c>
      <c r="S798">
        <v>15</v>
      </c>
      <c r="T798">
        <v>700</v>
      </c>
      <c r="U798" t="s">
        <v>71</v>
      </c>
      <c r="V798" t="s">
        <v>134</v>
      </c>
      <c r="W798">
        <v>4</v>
      </c>
      <c r="X798" t="s">
        <v>71</v>
      </c>
      <c r="Y798" t="s">
        <v>34</v>
      </c>
      <c r="Z798" t="str">
        <f>_xlfn.XLOOKUP(Appointment_Transactions[[#This Row],[Doctor_ID]],Doctor_Master[Doctor_ID],Doctor_Master[Doctor_Name],,0)</f>
        <v>Dr. Ranjani S</v>
      </c>
    </row>
    <row r="799" spans="1:26" x14ac:dyDescent="0.3">
      <c r="A799" t="s">
        <v>1317</v>
      </c>
      <c r="B799" s="1">
        <v>45673</v>
      </c>
      <c r="C799" s="2">
        <v>0.625</v>
      </c>
      <c r="D799" t="s">
        <v>109</v>
      </c>
      <c r="E799" t="s">
        <v>27</v>
      </c>
      <c r="F799" t="s">
        <v>102</v>
      </c>
      <c r="G799" t="s">
        <v>55</v>
      </c>
      <c r="H799" t="s">
        <v>56</v>
      </c>
      <c r="I799" t="s">
        <v>586</v>
      </c>
      <c r="J799" t="s">
        <v>66</v>
      </c>
      <c r="K799" t="s">
        <v>33</v>
      </c>
      <c r="L799">
        <v>16</v>
      </c>
      <c r="M799" t="s">
        <v>131</v>
      </c>
      <c r="N799" t="s">
        <v>222</v>
      </c>
      <c r="O799" t="s">
        <v>223</v>
      </c>
      <c r="P799" t="s">
        <v>52</v>
      </c>
      <c r="Q799" t="s">
        <v>38</v>
      </c>
      <c r="R799">
        <v>20</v>
      </c>
      <c r="S799">
        <v>15</v>
      </c>
      <c r="T799">
        <v>600</v>
      </c>
      <c r="U799" t="s">
        <v>39</v>
      </c>
      <c r="V799" t="s">
        <v>134</v>
      </c>
      <c r="W799">
        <v>4</v>
      </c>
      <c r="X799" t="s">
        <v>39</v>
      </c>
      <c r="Y799" t="s">
        <v>131</v>
      </c>
      <c r="Z799" t="str">
        <f>_xlfn.XLOOKUP(Appointment_Transactions[[#This Row],[Doctor_ID]],Doctor_Master[Doctor_ID],Doctor_Master[Doctor_Name],,0)</f>
        <v>Dr. Anand S</v>
      </c>
    </row>
    <row r="800" spans="1:26" x14ac:dyDescent="0.3">
      <c r="A800" t="s">
        <v>1318</v>
      </c>
      <c r="B800" s="1">
        <v>45679</v>
      </c>
      <c r="C800" s="2">
        <v>0.75</v>
      </c>
      <c r="D800" t="s">
        <v>109</v>
      </c>
      <c r="E800" t="s">
        <v>27</v>
      </c>
      <c r="F800" t="s">
        <v>43</v>
      </c>
      <c r="G800" t="s">
        <v>117</v>
      </c>
      <c r="H800" t="s">
        <v>118</v>
      </c>
      <c r="I800" t="s">
        <v>739</v>
      </c>
      <c r="J800" t="s">
        <v>58</v>
      </c>
      <c r="K800" t="s">
        <v>33</v>
      </c>
      <c r="L800">
        <v>52</v>
      </c>
      <c r="M800" t="s">
        <v>113</v>
      </c>
      <c r="N800" t="s">
        <v>157</v>
      </c>
      <c r="O800" t="s">
        <v>158</v>
      </c>
      <c r="P800" t="s">
        <v>52</v>
      </c>
      <c r="Q800" t="s">
        <v>38</v>
      </c>
      <c r="R800">
        <v>29</v>
      </c>
      <c r="S800">
        <v>15</v>
      </c>
      <c r="T800">
        <v>700</v>
      </c>
      <c r="U800" t="s">
        <v>71</v>
      </c>
      <c r="V800" t="s">
        <v>134</v>
      </c>
      <c r="W800">
        <v>5</v>
      </c>
      <c r="X800" t="s">
        <v>71</v>
      </c>
      <c r="Y800" t="s">
        <v>113</v>
      </c>
      <c r="Z800" t="str">
        <f>_xlfn.XLOOKUP(Appointment_Transactions[[#This Row],[Doctor_ID]],Doctor_Master[Doctor_ID],Doctor_Master[Doctor_Name],,0)</f>
        <v>Dr. Mahesh R</v>
      </c>
    </row>
    <row r="801" spans="1:26" x14ac:dyDescent="0.3">
      <c r="A801" t="s">
        <v>1319</v>
      </c>
      <c r="B801" s="1">
        <v>45770</v>
      </c>
      <c r="C801" s="2">
        <v>0.66666666666666663</v>
      </c>
      <c r="D801" t="s">
        <v>41</v>
      </c>
      <c r="E801" t="s">
        <v>42</v>
      </c>
      <c r="F801" t="s">
        <v>43</v>
      </c>
      <c r="G801" t="s">
        <v>83</v>
      </c>
      <c r="H801" t="s">
        <v>84</v>
      </c>
      <c r="I801" t="s">
        <v>1131</v>
      </c>
      <c r="J801" t="s">
        <v>112</v>
      </c>
      <c r="K801" t="s">
        <v>48</v>
      </c>
      <c r="L801">
        <v>30</v>
      </c>
      <c r="M801" t="s">
        <v>92</v>
      </c>
      <c r="N801" t="s">
        <v>335</v>
      </c>
      <c r="O801" t="s">
        <v>336</v>
      </c>
      <c r="P801" t="s">
        <v>123</v>
      </c>
      <c r="Q801" t="s">
        <v>89</v>
      </c>
      <c r="R801">
        <v>29</v>
      </c>
      <c r="S801">
        <v>25</v>
      </c>
      <c r="T801">
        <v>1200</v>
      </c>
      <c r="U801" t="s">
        <v>39</v>
      </c>
      <c r="V801" t="s">
        <v>134</v>
      </c>
      <c r="X801" t="s">
        <v>71</v>
      </c>
      <c r="Y801" t="s">
        <v>92</v>
      </c>
      <c r="Z801" t="str">
        <f>_xlfn.XLOOKUP(Appointment_Transactions[[#This Row],[Doctor_ID]],Doctor_Master[Doctor_ID],Doctor_Master[Doctor_Name],,0)</f>
        <v>Dr. Senthil M</v>
      </c>
    </row>
    <row r="802" spans="1:26" x14ac:dyDescent="0.3">
      <c r="A802" t="s">
        <v>25</v>
      </c>
      <c r="B802" s="1">
        <v>45695</v>
      </c>
      <c r="C802" s="2">
        <v>0.57291666666666663</v>
      </c>
      <c r="D802" t="s">
        <v>26</v>
      </c>
      <c r="E802" t="s">
        <v>27</v>
      </c>
      <c r="F802" t="s">
        <v>28</v>
      </c>
      <c r="G802" t="s">
        <v>29</v>
      </c>
      <c r="H802" t="s">
        <v>30</v>
      </c>
      <c r="I802" t="s">
        <v>31</v>
      </c>
      <c r="J802" t="s">
        <v>32</v>
      </c>
      <c r="K802" t="s">
        <v>33</v>
      </c>
      <c r="L802">
        <v>28</v>
      </c>
      <c r="M802" t="s">
        <v>34</v>
      </c>
      <c r="N802" t="s">
        <v>35</v>
      </c>
      <c r="O802" t="s">
        <v>36</v>
      </c>
      <c r="P802" t="s">
        <v>37</v>
      </c>
      <c r="Q802" t="s">
        <v>38</v>
      </c>
      <c r="R802">
        <v>30</v>
      </c>
      <c r="S802">
        <v>15</v>
      </c>
      <c r="T802">
        <v>700</v>
      </c>
      <c r="U802" t="s">
        <v>39</v>
      </c>
      <c r="V802" t="s">
        <v>134</v>
      </c>
      <c r="W802">
        <v>4</v>
      </c>
      <c r="X802" t="s">
        <v>39</v>
      </c>
      <c r="Y802" t="s">
        <v>34</v>
      </c>
      <c r="Z802" t="str">
        <f>_xlfn.XLOOKUP(Appointment_Transactions[[#This Row],[Doctor_ID]],Doctor_Master[Doctor_ID],Doctor_Master[Doctor_Name],,0)</f>
        <v>Dr. Keerthana L</v>
      </c>
    </row>
    <row r="803" spans="1:26" x14ac:dyDescent="0.3">
      <c r="A803" t="s">
        <v>40</v>
      </c>
      <c r="B803" s="1">
        <v>45770</v>
      </c>
      <c r="C803" s="2">
        <v>0.58333333333333337</v>
      </c>
      <c r="D803" t="s">
        <v>41</v>
      </c>
      <c r="E803" t="s">
        <v>42</v>
      </c>
      <c r="F803" t="s">
        <v>43</v>
      </c>
      <c r="G803" t="s">
        <v>44</v>
      </c>
      <c r="H803" t="s">
        <v>45</v>
      </c>
      <c r="I803" t="s">
        <v>46</v>
      </c>
      <c r="J803" t="s">
        <v>47</v>
      </c>
      <c r="K803" t="s">
        <v>48</v>
      </c>
      <c r="L803">
        <v>43</v>
      </c>
      <c r="M803" t="s">
        <v>49</v>
      </c>
      <c r="N803" t="s">
        <v>50</v>
      </c>
      <c r="O803" t="s">
        <v>51</v>
      </c>
      <c r="P803" t="s">
        <v>52</v>
      </c>
      <c r="Q803" t="s">
        <v>38</v>
      </c>
      <c r="R803">
        <v>32</v>
      </c>
      <c r="S803">
        <v>20</v>
      </c>
      <c r="T803">
        <v>1000</v>
      </c>
      <c r="U803" t="s">
        <v>39</v>
      </c>
      <c r="V803" t="s">
        <v>134</v>
      </c>
      <c r="W803">
        <v>4</v>
      </c>
      <c r="X803" t="s">
        <v>39</v>
      </c>
      <c r="Y803" t="s">
        <v>49</v>
      </c>
      <c r="Z803" t="str">
        <f>_xlfn.XLOOKUP(Appointment_Transactions[[#This Row],[Doctor_ID]],Doctor_Master[Doctor_ID],Doctor_Master[Doctor_Name],,0)</f>
        <v>Dr. Priya Nair</v>
      </c>
    </row>
    <row r="804" spans="1:26" x14ac:dyDescent="0.3">
      <c r="A804" t="s">
        <v>53</v>
      </c>
      <c r="B804" s="1">
        <v>45753</v>
      </c>
      <c r="C804" s="2">
        <v>0.8125</v>
      </c>
      <c r="D804" t="s">
        <v>41</v>
      </c>
      <c r="E804" t="s">
        <v>42</v>
      </c>
      <c r="F804" t="s">
        <v>54</v>
      </c>
      <c r="G804" t="s">
        <v>55</v>
      </c>
      <c r="H804" t="s">
        <v>56</v>
      </c>
      <c r="I804" t="s">
        <v>57</v>
      </c>
      <c r="J804" t="s">
        <v>58</v>
      </c>
      <c r="K804" t="s">
        <v>33</v>
      </c>
      <c r="L804">
        <v>79</v>
      </c>
      <c r="M804" t="s">
        <v>59</v>
      </c>
      <c r="N804" t="s">
        <v>60</v>
      </c>
      <c r="O804" t="s">
        <v>61</v>
      </c>
      <c r="P804" t="s">
        <v>37</v>
      </c>
      <c r="Q804" t="s">
        <v>38</v>
      </c>
      <c r="R804">
        <v>24</v>
      </c>
      <c r="S804">
        <v>15</v>
      </c>
      <c r="T804">
        <v>500</v>
      </c>
      <c r="U804" t="s">
        <v>39</v>
      </c>
      <c r="V804" t="s">
        <v>134</v>
      </c>
      <c r="W804">
        <v>3</v>
      </c>
      <c r="X804" t="s">
        <v>39</v>
      </c>
      <c r="Y804" t="s">
        <v>59</v>
      </c>
      <c r="Z804" t="str">
        <f>_xlfn.XLOOKUP(Appointment_Transactions[[#This Row],[Doctor_ID]],Doctor_Master[Doctor_ID],Doctor_Master[Doctor_Name],,0)</f>
        <v>Dr. Gokul R</v>
      </c>
    </row>
    <row r="805" spans="1:26" x14ac:dyDescent="0.3">
      <c r="A805" t="s">
        <v>62</v>
      </c>
      <c r="B805" s="1">
        <v>45702</v>
      </c>
      <c r="C805" s="2">
        <v>0.45833333333333331</v>
      </c>
      <c r="D805" t="s">
        <v>26</v>
      </c>
      <c r="E805" t="s">
        <v>27</v>
      </c>
      <c r="F805" t="s">
        <v>28</v>
      </c>
      <c r="G805" t="s">
        <v>63</v>
      </c>
      <c r="H805" t="s">
        <v>64</v>
      </c>
      <c r="I805" t="s">
        <v>65</v>
      </c>
      <c r="J805" t="s">
        <v>66</v>
      </c>
      <c r="K805" t="s">
        <v>48</v>
      </c>
      <c r="L805">
        <v>28</v>
      </c>
      <c r="M805" t="s">
        <v>67</v>
      </c>
      <c r="N805" t="s">
        <v>68</v>
      </c>
      <c r="O805" t="s">
        <v>69</v>
      </c>
      <c r="P805" t="s">
        <v>52</v>
      </c>
      <c r="Q805" t="s">
        <v>38</v>
      </c>
      <c r="R805">
        <v>27</v>
      </c>
      <c r="S805">
        <v>15</v>
      </c>
      <c r="T805">
        <v>800</v>
      </c>
      <c r="U805" t="s">
        <v>39</v>
      </c>
      <c r="V805" t="s">
        <v>70</v>
      </c>
      <c r="W805">
        <v>4</v>
      </c>
      <c r="X805" t="s">
        <v>71</v>
      </c>
      <c r="Y805" t="s">
        <v>67</v>
      </c>
      <c r="Z805" t="str">
        <f>_xlfn.XLOOKUP(Appointment_Transactions[[#This Row],[Doctor_ID]],Doctor_Master[Doctor_ID],Doctor_Master[Doctor_Name],,0)</f>
        <v>Dr. Nisha T</v>
      </c>
    </row>
    <row r="806" spans="1:26" x14ac:dyDescent="0.3">
      <c r="A806" t="s">
        <v>72</v>
      </c>
      <c r="B806" s="1">
        <v>45737</v>
      </c>
      <c r="C806" s="2">
        <v>0.48958333333333331</v>
      </c>
      <c r="D806" t="s">
        <v>73</v>
      </c>
      <c r="E806" t="s">
        <v>27</v>
      </c>
      <c r="F806" t="s">
        <v>28</v>
      </c>
      <c r="G806" t="s">
        <v>74</v>
      </c>
      <c r="H806" t="s">
        <v>75</v>
      </c>
      <c r="I806" t="s">
        <v>76</v>
      </c>
      <c r="J806" t="s">
        <v>66</v>
      </c>
      <c r="K806" t="s">
        <v>33</v>
      </c>
      <c r="L806">
        <v>41</v>
      </c>
      <c r="M806" t="s">
        <v>77</v>
      </c>
      <c r="N806" t="s">
        <v>78</v>
      </c>
      <c r="O806" t="s">
        <v>79</v>
      </c>
      <c r="P806" t="s">
        <v>52</v>
      </c>
      <c r="Q806" t="s">
        <v>38</v>
      </c>
      <c r="R806">
        <v>20</v>
      </c>
      <c r="S806">
        <v>30</v>
      </c>
      <c r="T806">
        <v>1300</v>
      </c>
      <c r="U806" t="s">
        <v>39</v>
      </c>
      <c r="V806" t="s">
        <v>134</v>
      </c>
      <c r="W806">
        <v>5</v>
      </c>
      <c r="X806" t="s">
        <v>39</v>
      </c>
      <c r="Y806" t="s">
        <v>77</v>
      </c>
      <c r="Z806" t="str">
        <f>_xlfn.XLOOKUP(Appointment_Transactions[[#This Row],[Doctor_ID]],Doctor_Master[Doctor_ID],Doctor_Master[Doctor_Name],,0)</f>
        <v>Dr. Bharathi K</v>
      </c>
    </row>
    <row r="807" spans="1:26" x14ac:dyDescent="0.3">
      <c r="A807" t="s">
        <v>80</v>
      </c>
      <c r="B807" s="1">
        <v>45811</v>
      </c>
      <c r="C807" s="2">
        <v>0.47916666666666669</v>
      </c>
      <c r="D807" t="s">
        <v>81</v>
      </c>
      <c r="E807" t="s">
        <v>42</v>
      </c>
      <c r="F807" t="s">
        <v>82</v>
      </c>
      <c r="G807" t="s">
        <v>83</v>
      </c>
      <c r="H807" t="s">
        <v>84</v>
      </c>
      <c r="I807" t="s">
        <v>85</v>
      </c>
      <c r="J807" t="s">
        <v>86</v>
      </c>
      <c r="K807" t="s">
        <v>48</v>
      </c>
      <c r="L807">
        <v>8</v>
      </c>
      <c r="M807" t="s">
        <v>49</v>
      </c>
      <c r="N807" t="s">
        <v>87</v>
      </c>
      <c r="O807" t="s">
        <v>88</v>
      </c>
      <c r="P807" t="s">
        <v>52</v>
      </c>
      <c r="Q807" t="s">
        <v>89</v>
      </c>
      <c r="R807">
        <v>31</v>
      </c>
      <c r="S807">
        <v>20</v>
      </c>
      <c r="T807">
        <v>1000</v>
      </c>
      <c r="U807" t="s">
        <v>39</v>
      </c>
      <c r="V807" t="s">
        <v>70</v>
      </c>
      <c r="X807" t="s">
        <v>39</v>
      </c>
      <c r="Y807" t="s">
        <v>49</v>
      </c>
      <c r="Z807" t="str">
        <f>_xlfn.XLOOKUP(Appointment_Transactions[[#This Row],[Doctor_ID]],Doctor_Master[Doctor_ID],Doctor_Master[Doctor_Name],,0)</f>
        <v>Dr. Gayathri R</v>
      </c>
    </row>
    <row r="808" spans="1:26" x14ac:dyDescent="0.3">
      <c r="A808" t="s">
        <v>90</v>
      </c>
      <c r="B808" s="1">
        <v>45693</v>
      </c>
      <c r="C808" s="2">
        <v>0.42708333333333331</v>
      </c>
      <c r="D808" t="s">
        <v>26</v>
      </c>
      <c r="E808" t="s">
        <v>27</v>
      </c>
      <c r="F808" t="s">
        <v>43</v>
      </c>
      <c r="G808" t="s">
        <v>83</v>
      </c>
      <c r="H808" t="s">
        <v>84</v>
      </c>
      <c r="I808" t="s">
        <v>91</v>
      </c>
      <c r="J808" t="s">
        <v>86</v>
      </c>
      <c r="K808" t="s">
        <v>48</v>
      </c>
      <c r="L808">
        <v>7</v>
      </c>
      <c r="M808" t="s">
        <v>92</v>
      </c>
      <c r="N808" t="s">
        <v>93</v>
      </c>
      <c r="O808" t="s">
        <v>94</v>
      </c>
      <c r="P808" t="s">
        <v>37</v>
      </c>
      <c r="Q808" t="s">
        <v>89</v>
      </c>
      <c r="R808">
        <v>66</v>
      </c>
      <c r="S808">
        <v>25</v>
      </c>
      <c r="T808">
        <v>1200</v>
      </c>
      <c r="U808" t="s">
        <v>39</v>
      </c>
      <c r="V808" t="s">
        <v>134</v>
      </c>
      <c r="X808" t="s">
        <v>71</v>
      </c>
      <c r="Y808" t="s">
        <v>92</v>
      </c>
      <c r="Z808" t="str">
        <f>_xlfn.XLOOKUP(Appointment_Transactions[[#This Row],[Doctor_ID]],Doctor_Master[Doctor_ID],Doctor_Master[Doctor_Name],,0)</f>
        <v>Dr. Arun Kumar</v>
      </c>
    </row>
    <row r="809" spans="1:26" x14ac:dyDescent="0.3">
      <c r="A809" t="s">
        <v>95</v>
      </c>
      <c r="B809" s="1">
        <v>45718</v>
      </c>
      <c r="C809" s="2">
        <v>0.55208333333333337</v>
      </c>
      <c r="D809" t="s">
        <v>73</v>
      </c>
      <c r="E809" t="s">
        <v>27</v>
      </c>
      <c r="F809" t="s">
        <v>54</v>
      </c>
      <c r="G809" t="s">
        <v>44</v>
      </c>
      <c r="H809" t="s">
        <v>45</v>
      </c>
      <c r="I809" t="s">
        <v>96</v>
      </c>
      <c r="J809" t="s">
        <v>97</v>
      </c>
      <c r="K809" t="s">
        <v>33</v>
      </c>
      <c r="L809">
        <v>76</v>
      </c>
      <c r="M809" t="s">
        <v>59</v>
      </c>
      <c r="N809" t="s">
        <v>98</v>
      </c>
      <c r="O809" t="s">
        <v>99</v>
      </c>
      <c r="P809" t="s">
        <v>37</v>
      </c>
      <c r="Q809" t="s">
        <v>38</v>
      </c>
      <c r="R809">
        <v>11</v>
      </c>
      <c r="S809">
        <v>15</v>
      </c>
      <c r="T809">
        <v>500</v>
      </c>
      <c r="U809" t="s">
        <v>39</v>
      </c>
      <c r="V809" t="s">
        <v>100</v>
      </c>
      <c r="W809">
        <v>3</v>
      </c>
      <c r="X809" t="s">
        <v>39</v>
      </c>
      <c r="Y809" t="s">
        <v>59</v>
      </c>
      <c r="Z809" t="str">
        <f>_xlfn.XLOOKUP(Appointment_Transactions[[#This Row],[Doctor_ID]],Doctor_Master[Doctor_ID],Doctor_Master[Doctor_Name],,0)</f>
        <v>Dr. Vivek S</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89FBE0-393B-4E83-90AF-E5B617C06C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Deep Dive</vt:lpstr>
      <vt:lpstr>Operational_Analysis</vt:lpstr>
      <vt:lpstr>Patient_Hospital_Analysis</vt:lpstr>
      <vt:lpstr>Hospitals</vt:lpstr>
      <vt:lpstr>Holidays</vt:lpstr>
      <vt:lpstr>Doctors</vt:lpstr>
      <vt:lpstr>Departments</vt:lpstr>
      <vt:lpstr>Appointments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ABINESH</dc:creator>
  <cp:lastModifiedBy>BALA ABINESH</cp:lastModifiedBy>
  <dcterms:created xsi:type="dcterms:W3CDTF">2026-10-06T13:22:35Z</dcterms:created>
  <dcterms:modified xsi:type="dcterms:W3CDTF">2026-10-07T13:29:55Z</dcterms:modified>
</cp:coreProperties>
</file>