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18720" windowHeight="11640"/>
  </bookViews>
  <sheets>
    <sheet name="Sections" sheetId="1" r:id="rId1"/>
  </sheets>
  <calcPr calcId="124519"/>
</workbook>
</file>

<file path=xl/calcChain.xml><?xml version="1.0" encoding="utf-8"?>
<calcChain xmlns="http://schemas.openxmlformats.org/spreadsheetml/2006/main">
  <c r="G194" i="1"/>
  <c r="X194" s="1"/>
  <c r="G193"/>
  <c r="X193" s="1"/>
  <c r="G192"/>
  <c r="X192" s="1"/>
  <c r="G191"/>
  <c r="X191" s="1"/>
  <c r="G190"/>
  <c r="X190" s="1"/>
  <c r="G189"/>
  <c r="X189" s="1"/>
  <c r="G188"/>
  <c r="X188" s="1"/>
  <c r="G187"/>
  <c r="X187" s="1"/>
  <c r="G186"/>
  <c r="X186" s="1"/>
  <c r="G185"/>
  <c r="X185" s="1"/>
  <c r="G184"/>
  <c r="X184" s="1"/>
  <c r="G183"/>
  <c r="X183" s="1"/>
  <c r="G182"/>
  <c r="X182" s="1"/>
  <c r="G181"/>
  <c r="X181" s="1"/>
  <c r="G180"/>
  <c r="X180" s="1"/>
  <c r="G179"/>
  <c r="X179" s="1"/>
  <c r="G178"/>
  <c r="X178" s="1"/>
  <c r="G177"/>
  <c r="X177" s="1"/>
  <c r="G176"/>
  <c r="X176" s="1"/>
  <c r="G175"/>
  <c r="X175" s="1"/>
  <c r="G174"/>
  <c r="X174" s="1"/>
  <c r="G173"/>
  <c r="X173" s="1"/>
  <c r="G172"/>
  <c r="X172" s="1"/>
  <c r="G171"/>
  <c r="X171" s="1"/>
  <c r="G170"/>
  <c r="X170" s="1"/>
  <c r="G169"/>
  <c r="G168"/>
  <c r="X168" s="1"/>
  <c r="G167"/>
  <c r="X167" s="1"/>
  <c r="G166"/>
  <c r="X166" s="1"/>
  <c r="G165"/>
  <c r="X165" s="1"/>
  <c r="G164"/>
  <c r="X164" s="1"/>
  <c r="G163"/>
  <c r="X163" s="1"/>
  <c r="G162"/>
  <c r="X162" s="1"/>
  <c r="G161"/>
  <c r="X161" s="1"/>
  <c r="G160"/>
  <c r="X160" s="1"/>
  <c r="G159"/>
  <c r="X159" s="1"/>
  <c r="G158"/>
  <c r="X158" s="1"/>
  <c r="G157"/>
  <c r="X157" s="1"/>
  <c r="G156"/>
  <c r="X156" s="1"/>
  <c r="G155"/>
  <c r="X155" s="1"/>
  <c r="G154"/>
  <c r="X154" s="1"/>
  <c r="G153"/>
  <c r="X153" s="1"/>
  <c r="G152"/>
  <c r="X152" s="1"/>
  <c r="G151"/>
  <c r="X151" s="1"/>
  <c r="G150"/>
  <c r="X150" s="1"/>
  <c r="G149"/>
  <c r="X149" s="1"/>
  <c r="G148"/>
  <c r="X148" s="1"/>
  <c r="G147"/>
  <c r="X147" s="1"/>
  <c r="G146"/>
  <c r="X146" s="1"/>
  <c r="G145"/>
  <c r="X145" s="1"/>
  <c r="G144"/>
  <c r="X144" s="1"/>
  <c r="G143"/>
  <c r="X143" s="1"/>
  <c r="G142"/>
  <c r="X142" s="1"/>
  <c r="G141"/>
  <c r="X141" s="1"/>
  <c r="G140"/>
  <c r="X140" s="1"/>
  <c r="G139"/>
  <c r="X139" s="1"/>
  <c r="G138"/>
  <c r="X138" s="1"/>
  <c r="G137"/>
  <c r="X137" s="1"/>
  <c r="G136"/>
  <c r="X136" s="1"/>
  <c r="G135"/>
  <c r="X135" s="1"/>
  <c r="G134"/>
  <c r="X134" s="1"/>
  <c r="G133"/>
  <c r="X133" s="1"/>
  <c r="G132"/>
  <c r="X132" s="1"/>
  <c r="G131"/>
  <c r="X131" s="1"/>
  <c r="G130"/>
  <c r="X130" s="1"/>
  <c r="G129"/>
  <c r="X129" s="1"/>
  <c r="G128"/>
  <c r="X128" s="1"/>
  <c r="G127"/>
  <c r="X127" s="1"/>
  <c r="G126"/>
  <c r="X126" s="1"/>
  <c r="G125"/>
  <c r="X125" s="1"/>
  <c r="G124"/>
  <c r="X124" s="1"/>
  <c r="G123"/>
  <c r="X123" s="1"/>
  <c r="G122"/>
  <c r="X122" s="1"/>
  <c r="G121"/>
  <c r="X121" s="1"/>
  <c r="G120"/>
  <c r="X120" s="1"/>
  <c r="G119"/>
  <c r="X119" s="1"/>
  <c r="G118"/>
  <c r="G117"/>
  <c r="X117" s="1"/>
  <c r="G116"/>
  <c r="X116" s="1"/>
  <c r="G115"/>
  <c r="X115" s="1"/>
  <c r="G114"/>
  <c r="X114" s="1"/>
  <c r="G113"/>
  <c r="X113" s="1"/>
  <c r="G112"/>
  <c r="X112" s="1"/>
  <c r="G111"/>
  <c r="X111" s="1"/>
  <c r="G110"/>
  <c r="X110" s="1"/>
  <c r="G109"/>
  <c r="X109" s="1"/>
  <c r="G108"/>
  <c r="X108" s="1"/>
  <c r="G107"/>
  <c r="X107" s="1"/>
  <c r="G106"/>
  <c r="X106" s="1"/>
  <c r="G105"/>
  <c r="X105" s="1"/>
  <c r="G104"/>
  <c r="X104" s="1"/>
  <c r="G103"/>
  <c r="X103" s="1"/>
  <c r="G102"/>
  <c r="X102" s="1"/>
  <c r="G101"/>
  <c r="X101" s="1"/>
  <c r="G100"/>
  <c r="X100" s="1"/>
  <c r="G99"/>
  <c r="X99" s="1"/>
  <c r="G98"/>
  <c r="X98" s="1"/>
  <c r="G97"/>
  <c r="X97" s="1"/>
  <c r="G96"/>
  <c r="X96" s="1"/>
  <c r="G95"/>
  <c r="X95" s="1"/>
  <c r="G94"/>
  <c r="X94" s="1"/>
  <c r="G93"/>
  <c r="X93" s="1"/>
  <c r="G92"/>
  <c r="X92" s="1"/>
  <c r="G91"/>
  <c r="X91" s="1"/>
  <c r="G90"/>
  <c r="X90" s="1"/>
  <c r="G89"/>
  <c r="X89" s="1"/>
  <c r="G88"/>
  <c r="X88" s="1"/>
  <c r="G87"/>
  <c r="X87" s="1"/>
  <c r="G86"/>
  <c r="X86" s="1"/>
  <c r="G85"/>
  <c r="X85" s="1"/>
  <c r="G84"/>
  <c r="X84" s="1"/>
  <c r="G83"/>
  <c r="X83" s="1"/>
  <c r="G82"/>
  <c r="X82" s="1"/>
  <c r="G81"/>
  <c r="X81" s="1"/>
  <c r="G80"/>
  <c r="X80" s="1"/>
  <c r="G79"/>
  <c r="X79" s="1"/>
  <c r="G78"/>
  <c r="X78" s="1"/>
  <c r="G77"/>
  <c r="X77" s="1"/>
  <c r="X76"/>
  <c r="W76"/>
  <c r="V76"/>
  <c r="S76"/>
  <c r="R76"/>
  <c r="Q76"/>
  <c r="P76"/>
  <c r="O76"/>
  <c r="N76"/>
  <c r="M76"/>
  <c r="L76"/>
  <c r="D76"/>
  <c r="X75"/>
  <c r="W75"/>
  <c r="V75"/>
  <c r="S75"/>
  <c r="R75"/>
  <c r="Q75"/>
  <c r="P75"/>
  <c r="O75"/>
  <c r="N75"/>
  <c r="M75"/>
  <c r="L75"/>
  <c r="D75"/>
  <c r="X74"/>
  <c r="W74"/>
  <c r="V74"/>
  <c r="S74"/>
  <c r="R74"/>
  <c r="Q74"/>
  <c r="P74"/>
  <c r="O74"/>
  <c r="N74"/>
  <c r="M74"/>
  <c r="L74"/>
  <c r="D74"/>
  <c r="X73"/>
  <c r="W73"/>
  <c r="V73"/>
  <c r="S73"/>
  <c r="R73"/>
  <c r="Q73"/>
  <c r="P73"/>
  <c r="O73"/>
  <c r="N73"/>
  <c r="M73"/>
  <c r="L73"/>
  <c r="D73"/>
  <c r="X72"/>
  <c r="W72"/>
  <c r="V72"/>
  <c r="S72"/>
  <c r="R72"/>
  <c r="Q72"/>
  <c r="P72"/>
  <c r="O72"/>
  <c r="N72"/>
  <c r="M72"/>
  <c r="L72"/>
  <c r="D72"/>
  <c r="X71"/>
  <c r="W71"/>
  <c r="V71"/>
  <c r="S71"/>
  <c r="R71"/>
  <c r="Q71"/>
  <c r="P71"/>
  <c r="O71"/>
  <c r="N71"/>
  <c r="M71"/>
  <c r="L71"/>
  <c r="D71"/>
  <c r="X70"/>
  <c r="W70"/>
  <c r="V70"/>
  <c r="S70"/>
  <c r="R70"/>
  <c r="Q70"/>
  <c r="P70"/>
  <c r="O70"/>
  <c r="N70"/>
  <c r="M70"/>
  <c r="L70"/>
  <c r="D70"/>
  <c r="X69"/>
  <c r="W69"/>
  <c r="V69"/>
  <c r="S69"/>
  <c r="R69"/>
  <c r="Q69"/>
  <c r="P69"/>
  <c r="O69"/>
  <c r="N69"/>
  <c r="M69"/>
  <c r="L69"/>
  <c r="D69"/>
  <c r="X68"/>
  <c r="W68"/>
  <c r="V68"/>
  <c r="S68"/>
  <c r="R68"/>
  <c r="Q68"/>
  <c r="P68"/>
  <c r="O68"/>
  <c r="N68"/>
  <c r="M68"/>
  <c r="L68"/>
  <c r="D68"/>
  <c r="X67"/>
  <c r="W67"/>
  <c r="V67"/>
  <c r="S67"/>
  <c r="R67"/>
  <c r="Q67"/>
  <c r="P67"/>
  <c r="O67"/>
  <c r="N67"/>
  <c r="M67"/>
  <c r="L67"/>
  <c r="D67"/>
  <c r="X66"/>
  <c r="W66"/>
  <c r="V66"/>
  <c r="S66"/>
  <c r="R66"/>
  <c r="Q66"/>
  <c r="P66"/>
  <c r="O66"/>
  <c r="N66"/>
  <c r="M66"/>
  <c r="L66"/>
  <c r="D66"/>
  <c r="X65"/>
  <c r="W65"/>
  <c r="V65"/>
  <c r="S65"/>
  <c r="R65"/>
  <c r="Q65"/>
  <c r="P65"/>
  <c r="O65"/>
  <c r="N65"/>
  <c r="M65"/>
  <c r="L65"/>
  <c r="D65"/>
  <c r="X64"/>
  <c r="W64"/>
  <c r="V64"/>
  <c r="S64"/>
  <c r="R64"/>
  <c r="Q64"/>
  <c r="P64"/>
  <c r="O64"/>
  <c r="N64"/>
  <c r="M64"/>
  <c r="L64"/>
  <c r="D64"/>
  <c r="X63"/>
  <c r="W63"/>
  <c r="V63"/>
  <c r="S63"/>
  <c r="R63"/>
  <c r="Q63"/>
  <c r="P63"/>
  <c r="O63"/>
  <c r="N63"/>
  <c r="M63"/>
  <c r="L63"/>
  <c r="D63"/>
  <c r="X62"/>
  <c r="W62"/>
  <c r="V62"/>
  <c r="S62"/>
  <c r="R62"/>
  <c r="Q62"/>
  <c r="P62"/>
  <c r="O62"/>
  <c r="N62"/>
  <c r="M62"/>
  <c r="L62"/>
  <c r="D62"/>
  <c r="X61"/>
  <c r="W61"/>
  <c r="V61"/>
  <c r="S61"/>
  <c r="R61"/>
  <c r="Q61"/>
  <c r="P61"/>
  <c r="O61"/>
  <c r="N61"/>
  <c r="M61"/>
  <c r="L61"/>
  <c r="D61"/>
  <c r="X60"/>
  <c r="W60"/>
  <c r="V60"/>
  <c r="S60"/>
  <c r="R60"/>
  <c r="Q60"/>
  <c r="P60"/>
  <c r="O60"/>
  <c r="N60"/>
  <c r="M60"/>
  <c r="L60"/>
  <c r="D60"/>
  <c r="X59"/>
  <c r="W59"/>
  <c r="V59"/>
  <c r="S59"/>
  <c r="R59"/>
  <c r="Q59"/>
  <c r="P59"/>
  <c r="O59"/>
  <c r="N59"/>
  <c r="M59"/>
  <c r="L59"/>
  <c r="D59"/>
  <c r="X58"/>
  <c r="W58"/>
  <c r="V58"/>
  <c r="S58"/>
  <c r="R58"/>
  <c r="Q58"/>
  <c r="P58"/>
  <c r="O58"/>
  <c r="N58"/>
  <c r="M58"/>
  <c r="L58"/>
  <c r="D58"/>
  <c r="X57"/>
  <c r="W57"/>
  <c r="V57"/>
  <c r="S57"/>
  <c r="R57"/>
  <c r="Q57"/>
  <c r="P57"/>
  <c r="O57"/>
  <c r="N57"/>
  <c r="M57"/>
  <c r="L57"/>
  <c r="D57"/>
  <c r="X56"/>
  <c r="W56"/>
  <c r="V56"/>
  <c r="S56"/>
  <c r="R56"/>
  <c r="Q56"/>
  <c r="P56"/>
  <c r="O56"/>
  <c r="N56"/>
  <c r="M56"/>
  <c r="L56"/>
  <c r="D56"/>
  <c r="X55"/>
  <c r="W55"/>
  <c r="V55"/>
  <c r="S55"/>
  <c r="R55"/>
  <c r="Q55"/>
  <c r="P55"/>
  <c r="O55"/>
  <c r="N55"/>
  <c r="M55"/>
  <c r="L55"/>
  <c r="D55"/>
  <c r="X54"/>
  <c r="W54"/>
  <c r="V54"/>
  <c r="S54"/>
  <c r="R54"/>
  <c r="Q54"/>
  <c r="P54"/>
  <c r="O54"/>
  <c r="N54"/>
  <c r="M54"/>
  <c r="L54"/>
  <c r="D54"/>
  <c r="X53"/>
  <c r="W53"/>
  <c r="V53"/>
  <c r="S53"/>
  <c r="R53"/>
  <c r="Q53"/>
  <c r="P53"/>
  <c r="O53"/>
  <c r="N53"/>
  <c r="M53"/>
  <c r="L53"/>
  <c r="D53"/>
  <c r="X52"/>
  <c r="W52"/>
  <c r="V52"/>
  <c r="S52"/>
  <c r="R52"/>
  <c r="Q52"/>
  <c r="P52"/>
  <c r="O52"/>
  <c r="N52"/>
  <c r="M52"/>
  <c r="L52"/>
  <c r="D52"/>
  <c r="X51"/>
  <c r="W51"/>
  <c r="V51"/>
  <c r="S51"/>
  <c r="R51"/>
  <c r="Q51"/>
  <c r="P51"/>
  <c r="O51"/>
  <c r="N51"/>
  <c r="M51"/>
  <c r="L51"/>
  <c r="D51"/>
  <c r="X50"/>
  <c r="W50"/>
  <c r="V50"/>
  <c r="S50"/>
  <c r="R50"/>
  <c r="Q50"/>
  <c r="P50"/>
  <c r="O50"/>
  <c r="N50"/>
  <c r="M50"/>
  <c r="L50"/>
  <c r="D50"/>
  <c r="X49"/>
  <c r="W49"/>
  <c r="V49"/>
  <c r="S49"/>
  <c r="R49"/>
  <c r="Q49"/>
  <c r="P49"/>
  <c r="O49"/>
  <c r="N49"/>
  <c r="M49"/>
  <c r="L49"/>
  <c r="D49"/>
  <c r="X48"/>
  <c r="W48"/>
  <c r="V48"/>
  <c r="S48"/>
  <c r="R48"/>
  <c r="Q48"/>
  <c r="P48"/>
  <c r="O48"/>
  <c r="N48"/>
  <c r="M48"/>
  <c r="L48"/>
  <c r="D48"/>
  <c r="X47"/>
  <c r="W47"/>
  <c r="V47"/>
  <c r="S47"/>
  <c r="R47"/>
  <c r="Q47"/>
  <c r="P47"/>
  <c r="O47"/>
  <c r="N47"/>
  <c r="M47"/>
  <c r="L47"/>
  <c r="D47"/>
  <c r="X46"/>
  <c r="W46"/>
  <c r="V46"/>
  <c r="S46"/>
  <c r="R46"/>
  <c r="Q46"/>
  <c r="P46"/>
  <c r="O46"/>
  <c r="N46"/>
  <c r="M46"/>
  <c r="L46"/>
  <c r="D46"/>
  <c r="X118" l="1"/>
  <c r="R118"/>
  <c r="S118" s="1"/>
  <c r="L77"/>
  <c r="R77"/>
  <c r="S77" s="1"/>
  <c r="L78"/>
  <c r="R78"/>
  <c r="S78" s="1"/>
  <c r="L79"/>
  <c r="R79"/>
  <c r="S79" s="1"/>
  <c r="L80"/>
  <c r="R80"/>
  <c r="S80" s="1"/>
  <c r="L81"/>
  <c r="R81"/>
  <c r="S81" s="1"/>
  <c r="L82"/>
  <c r="R82"/>
  <c r="S82" s="1"/>
  <c r="L83"/>
  <c r="R83"/>
  <c r="S83" s="1"/>
  <c r="L84"/>
  <c r="R84"/>
  <c r="S84" s="1"/>
  <c r="L85"/>
  <c r="R85"/>
  <c r="S85" s="1"/>
  <c r="L86"/>
  <c r="R86"/>
  <c r="S86" s="1"/>
  <c r="L87"/>
  <c r="R87"/>
  <c r="S87" s="1"/>
  <c r="L88"/>
  <c r="R88"/>
  <c r="S88" s="1"/>
  <c r="L89"/>
  <c r="R89"/>
  <c r="S89" s="1"/>
  <c r="L90"/>
  <c r="R90"/>
  <c r="S90" s="1"/>
  <c r="L91"/>
  <c r="R91"/>
  <c r="S91" s="1"/>
  <c r="L92"/>
  <c r="R92"/>
  <c r="S92" s="1"/>
  <c r="L93"/>
  <c r="R93"/>
  <c r="S93" s="1"/>
  <c r="L94"/>
  <c r="R94"/>
  <c r="S94" s="1"/>
  <c r="L95"/>
  <c r="R95"/>
  <c r="S95" s="1"/>
  <c r="L96"/>
  <c r="R96"/>
  <c r="S96" s="1"/>
  <c r="L97"/>
  <c r="R97"/>
  <c r="S97" s="1"/>
  <c r="L98"/>
  <c r="R98"/>
  <c r="S98" s="1"/>
  <c r="L99"/>
  <c r="R99"/>
  <c r="S99" s="1"/>
  <c r="L100"/>
  <c r="R100"/>
  <c r="S100" s="1"/>
  <c r="L101"/>
  <c r="R101"/>
  <c r="S101" s="1"/>
  <c r="L102"/>
  <c r="R102"/>
  <c r="S102" s="1"/>
  <c r="L103"/>
  <c r="R103"/>
  <c r="S103" s="1"/>
  <c r="L104"/>
  <c r="R104"/>
  <c r="S104" s="1"/>
  <c r="L105"/>
  <c r="R105"/>
  <c r="S105" s="1"/>
  <c r="L106"/>
  <c r="R106"/>
  <c r="S106" s="1"/>
  <c r="L107"/>
  <c r="R107"/>
  <c r="S107" s="1"/>
  <c r="L108"/>
  <c r="R108"/>
  <c r="S108" s="1"/>
  <c r="L109"/>
  <c r="R109"/>
  <c r="S109" s="1"/>
  <c r="L110"/>
  <c r="R110"/>
  <c r="S110" s="1"/>
  <c r="L111"/>
  <c r="R111"/>
  <c r="S111" s="1"/>
  <c r="L112"/>
  <c r="R112"/>
  <c r="S112" s="1"/>
  <c r="L113"/>
  <c r="R113"/>
  <c r="S113" s="1"/>
  <c r="L114"/>
  <c r="R114"/>
  <c r="S114" s="1"/>
  <c r="L115"/>
  <c r="R115"/>
  <c r="S115" s="1"/>
  <c r="L116"/>
  <c r="R116"/>
  <c r="S116" s="1"/>
  <c r="L117"/>
  <c r="R117"/>
  <c r="S117" s="1"/>
  <c r="L118"/>
  <c r="X169"/>
  <c r="R169"/>
  <c r="S169" s="1"/>
  <c r="L119"/>
  <c r="R119"/>
  <c r="S119" s="1"/>
  <c r="L120"/>
  <c r="R120"/>
  <c r="S120" s="1"/>
  <c r="L121"/>
  <c r="R121"/>
  <c r="S121" s="1"/>
  <c r="L122"/>
  <c r="R122"/>
  <c r="S122" s="1"/>
  <c r="L123"/>
  <c r="R123"/>
  <c r="S123" s="1"/>
  <c r="L124"/>
  <c r="R124"/>
  <c r="S124" s="1"/>
  <c r="L125"/>
  <c r="R125"/>
  <c r="S125" s="1"/>
  <c r="L126"/>
  <c r="R126"/>
  <c r="S126" s="1"/>
  <c r="L127"/>
  <c r="R127"/>
  <c r="S127" s="1"/>
  <c r="L128"/>
  <c r="R128"/>
  <c r="S128" s="1"/>
  <c r="L129"/>
  <c r="R129"/>
  <c r="S129" s="1"/>
  <c r="L130"/>
  <c r="R130"/>
  <c r="S130" s="1"/>
  <c r="L131"/>
  <c r="R131"/>
  <c r="S131" s="1"/>
  <c r="L132"/>
  <c r="R132"/>
  <c r="S132" s="1"/>
  <c r="L133"/>
  <c r="R133"/>
  <c r="S133" s="1"/>
  <c r="L134"/>
  <c r="R134"/>
  <c r="S134" s="1"/>
  <c r="L135"/>
  <c r="R135"/>
  <c r="S135" s="1"/>
  <c r="L136"/>
  <c r="R136"/>
  <c r="S136" s="1"/>
  <c r="L137"/>
  <c r="R137"/>
  <c r="S137" s="1"/>
  <c r="L138"/>
  <c r="R138"/>
  <c r="S138" s="1"/>
  <c r="L139"/>
  <c r="R139"/>
  <c r="S139" s="1"/>
  <c r="L140"/>
  <c r="R140"/>
  <c r="S140" s="1"/>
  <c r="L141"/>
  <c r="R141"/>
  <c r="S141" s="1"/>
  <c r="L142"/>
  <c r="R142"/>
  <c r="S142" s="1"/>
  <c r="L143"/>
  <c r="R143"/>
  <c r="S143" s="1"/>
  <c r="L144"/>
  <c r="R144"/>
  <c r="S144" s="1"/>
  <c r="L145"/>
  <c r="R145"/>
  <c r="S145" s="1"/>
  <c r="L146"/>
  <c r="R146"/>
  <c r="S146" s="1"/>
  <c r="L147"/>
  <c r="R147"/>
  <c r="S147" s="1"/>
  <c r="L148"/>
  <c r="R148"/>
  <c r="S148" s="1"/>
  <c r="L149"/>
  <c r="R149"/>
  <c r="S149" s="1"/>
  <c r="L150"/>
  <c r="R150"/>
  <c r="S150" s="1"/>
  <c r="L151"/>
  <c r="R151"/>
  <c r="S151" s="1"/>
  <c r="L152"/>
  <c r="R152"/>
  <c r="S152" s="1"/>
  <c r="L153"/>
  <c r="R153"/>
  <c r="S153" s="1"/>
  <c r="L154"/>
  <c r="R154"/>
  <c r="S154" s="1"/>
  <c r="L155"/>
  <c r="R155"/>
  <c r="S155" s="1"/>
  <c r="L156"/>
  <c r="R156"/>
  <c r="S156" s="1"/>
  <c r="L157"/>
  <c r="R157"/>
  <c r="S157" s="1"/>
  <c r="L158"/>
  <c r="R158"/>
  <c r="S158" s="1"/>
  <c r="L159"/>
  <c r="R159"/>
  <c r="S159" s="1"/>
  <c r="L160"/>
  <c r="R160"/>
  <c r="S160" s="1"/>
  <c r="L161"/>
  <c r="R161"/>
  <c r="S161" s="1"/>
  <c r="L162"/>
  <c r="R162"/>
  <c r="S162" s="1"/>
  <c r="L163"/>
  <c r="R163"/>
  <c r="S163" s="1"/>
  <c r="L164"/>
  <c r="R164"/>
  <c r="S164" s="1"/>
  <c r="L165"/>
  <c r="R165"/>
  <c r="S165" s="1"/>
  <c r="L166"/>
  <c r="R166"/>
  <c r="S166" s="1"/>
  <c r="L167"/>
  <c r="R167"/>
  <c r="S167" s="1"/>
  <c r="L168"/>
  <c r="R168"/>
  <c r="S168" s="1"/>
  <c r="L169"/>
  <c r="L170"/>
  <c r="R170"/>
  <c r="S170" s="1"/>
  <c r="L171"/>
  <c r="R171"/>
  <c r="S171" s="1"/>
  <c r="L172"/>
  <c r="R172"/>
  <c r="S172" s="1"/>
  <c r="L173"/>
  <c r="R173"/>
  <c r="S173" s="1"/>
  <c r="L174"/>
  <c r="R174"/>
  <c r="S174" s="1"/>
  <c r="L175"/>
  <c r="R175"/>
  <c r="S175" s="1"/>
  <c r="L176"/>
  <c r="R176"/>
  <c r="S176" s="1"/>
  <c r="L177"/>
  <c r="R177"/>
  <c r="S177" s="1"/>
  <c r="L178"/>
  <c r="R178"/>
  <c r="S178" s="1"/>
  <c r="L179"/>
  <c r="R179"/>
  <c r="S179" s="1"/>
  <c r="L180"/>
  <c r="R180"/>
  <c r="S180" s="1"/>
  <c r="L181"/>
  <c r="R181"/>
  <c r="S181" s="1"/>
  <c r="L182"/>
  <c r="R182"/>
  <c r="S182" s="1"/>
  <c r="L183"/>
  <c r="R183"/>
  <c r="S183" s="1"/>
  <c r="L184"/>
  <c r="R184"/>
  <c r="S184" s="1"/>
  <c r="L185"/>
  <c r="R185"/>
  <c r="S185" s="1"/>
  <c r="L186"/>
  <c r="R186"/>
  <c r="S186" s="1"/>
  <c r="L187"/>
  <c r="R187"/>
  <c r="S187" s="1"/>
  <c r="L188"/>
  <c r="R188"/>
  <c r="S188" s="1"/>
  <c r="L189"/>
  <c r="R189"/>
  <c r="S189" s="1"/>
  <c r="L190"/>
  <c r="R190"/>
  <c r="S190" s="1"/>
  <c r="L191"/>
  <c r="R191"/>
  <c r="S191" s="1"/>
  <c r="L192"/>
  <c r="R192"/>
  <c r="S192" s="1"/>
  <c r="L193"/>
  <c r="R193"/>
  <c r="S193" s="1"/>
  <c r="L194"/>
  <c r="R194"/>
  <c r="S194" s="1"/>
  <c r="W194" l="1"/>
  <c r="P194"/>
  <c r="Q194" s="1"/>
  <c r="M194"/>
  <c r="N194" s="1"/>
  <c r="O194" s="1"/>
  <c r="W193"/>
  <c r="P193"/>
  <c r="Q193" s="1"/>
  <c r="M193"/>
  <c r="N193" s="1"/>
  <c r="O193" s="1"/>
  <c r="W192"/>
  <c r="P192"/>
  <c r="Q192" s="1"/>
  <c r="M192"/>
  <c r="N192" s="1"/>
  <c r="O192" s="1"/>
  <c r="W191"/>
  <c r="P191"/>
  <c r="Q191" s="1"/>
  <c r="M191"/>
  <c r="N191" s="1"/>
  <c r="O191" s="1"/>
  <c r="W190"/>
  <c r="P190"/>
  <c r="Q190" s="1"/>
  <c r="M190"/>
  <c r="N190" s="1"/>
  <c r="O190" s="1"/>
  <c r="W189"/>
  <c r="P189"/>
  <c r="Q189" s="1"/>
  <c r="M189"/>
  <c r="N189" s="1"/>
  <c r="O189" s="1"/>
  <c r="W188"/>
  <c r="P188"/>
  <c r="Q188" s="1"/>
  <c r="M188"/>
  <c r="N188" s="1"/>
  <c r="O188" s="1"/>
  <c r="W187"/>
  <c r="P187"/>
  <c r="Q187" s="1"/>
  <c r="M187"/>
  <c r="N187" s="1"/>
  <c r="O187" s="1"/>
  <c r="W186"/>
  <c r="P186"/>
  <c r="Q186" s="1"/>
  <c r="M186"/>
  <c r="N186" s="1"/>
  <c r="O186" s="1"/>
  <c r="W185"/>
  <c r="P185"/>
  <c r="Q185" s="1"/>
  <c r="M185"/>
  <c r="N185" s="1"/>
  <c r="O185" s="1"/>
  <c r="W184"/>
  <c r="P184"/>
  <c r="Q184" s="1"/>
  <c r="M184"/>
  <c r="N184" s="1"/>
  <c r="O184" s="1"/>
  <c r="W183"/>
  <c r="P183"/>
  <c r="Q183" s="1"/>
  <c r="M183"/>
  <c r="N183" s="1"/>
  <c r="O183" s="1"/>
  <c r="W182"/>
  <c r="P182"/>
  <c r="Q182" s="1"/>
  <c r="M182"/>
  <c r="N182" s="1"/>
  <c r="O182" s="1"/>
  <c r="W181"/>
  <c r="P181"/>
  <c r="Q181" s="1"/>
  <c r="M181"/>
  <c r="N181" s="1"/>
  <c r="O181" s="1"/>
  <c r="W180"/>
  <c r="P180"/>
  <c r="Q180" s="1"/>
  <c r="M180"/>
  <c r="N180" s="1"/>
  <c r="O180" s="1"/>
  <c r="W179"/>
  <c r="P179"/>
  <c r="Q179" s="1"/>
  <c r="M179"/>
  <c r="N179" s="1"/>
  <c r="O179" s="1"/>
  <c r="W178"/>
  <c r="P178"/>
  <c r="Q178" s="1"/>
  <c r="M178"/>
  <c r="N178" s="1"/>
  <c r="O178" s="1"/>
  <c r="W177"/>
  <c r="P177"/>
  <c r="Q177" s="1"/>
  <c r="M177"/>
  <c r="N177" s="1"/>
  <c r="O177" s="1"/>
  <c r="W176"/>
  <c r="P176"/>
  <c r="Q176" s="1"/>
  <c r="M176"/>
  <c r="N176" s="1"/>
  <c r="O176" s="1"/>
  <c r="W175"/>
  <c r="P175"/>
  <c r="Q175" s="1"/>
  <c r="M175"/>
  <c r="N175" s="1"/>
  <c r="O175" s="1"/>
  <c r="W174"/>
  <c r="P174"/>
  <c r="Q174" s="1"/>
  <c r="M174"/>
  <c r="N174" s="1"/>
  <c r="O174" s="1"/>
  <c r="W173"/>
  <c r="P173"/>
  <c r="Q173" s="1"/>
  <c r="M173"/>
  <c r="N173" s="1"/>
  <c r="O173" s="1"/>
  <c r="W172"/>
  <c r="P172"/>
  <c r="Q172" s="1"/>
  <c r="M172"/>
  <c r="N172" s="1"/>
  <c r="O172" s="1"/>
  <c r="W171"/>
  <c r="P171"/>
  <c r="Q171" s="1"/>
  <c r="M171"/>
  <c r="N171" s="1"/>
  <c r="O171" s="1"/>
  <c r="W170"/>
  <c r="P170"/>
  <c r="Q170" s="1"/>
  <c r="M170"/>
  <c r="N170" s="1"/>
  <c r="O170" s="1"/>
  <c r="W169"/>
  <c r="P169"/>
  <c r="Q169" s="1"/>
  <c r="M169"/>
  <c r="N169" s="1"/>
  <c r="O169" s="1"/>
  <c r="W168"/>
  <c r="P168"/>
  <c r="Q168" s="1"/>
  <c r="M168"/>
  <c r="N168" s="1"/>
  <c r="O168" s="1"/>
  <c r="W167"/>
  <c r="P167"/>
  <c r="Q167" s="1"/>
  <c r="M167"/>
  <c r="N167" s="1"/>
  <c r="O167" s="1"/>
  <c r="W166"/>
  <c r="P166"/>
  <c r="Q166" s="1"/>
  <c r="M166"/>
  <c r="N166" s="1"/>
  <c r="O166" s="1"/>
  <c r="W165"/>
  <c r="P165"/>
  <c r="Q165" s="1"/>
  <c r="M165"/>
  <c r="N165" s="1"/>
  <c r="O165" s="1"/>
  <c r="W164"/>
  <c r="P164"/>
  <c r="Q164" s="1"/>
  <c r="M164"/>
  <c r="N164" s="1"/>
  <c r="O164" s="1"/>
  <c r="W163"/>
  <c r="P163"/>
  <c r="Q163" s="1"/>
  <c r="M163"/>
  <c r="N163" s="1"/>
  <c r="O163" s="1"/>
  <c r="W162"/>
  <c r="P162"/>
  <c r="Q162" s="1"/>
  <c r="M162"/>
  <c r="N162" s="1"/>
  <c r="O162" s="1"/>
  <c r="W161"/>
  <c r="P161"/>
  <c r="Q161" s="1"/>
  <c r="M161"/>
  <c r="N161" s="1"/>
  <c r="O161" s="1"/>
  <c r="W160"/>
  <c r="P160"/>
  <c r="Q160" s="1"/>
  <c r="M160"/>
  <c r="N160" s="1"/>
  <c r="O160" s="1"/>
  <c r="W159"/>
  <c r="P159"/>
  <c r="Q159" s="1"/>
  <c r="M159"/>
  <c r="N159" s="1"/>
  <c r="O159" s="1"/>
  <c r="W158"/>
  <c r="P158"/>
  <c r="Q158" s="1"/>
  <c r="M158"/>
  <c r="N158" s="1"/>
  <c r="O158" s="1"/>
  <c r="W157"/>
  <c r="P157"/>
  <c r="Q157" s="1"/>
  <c r="M157"/>
  <c r="N157" s="1"/>
  <c r="O157" s="1"/>
  <c r="W156"/>
  <c r="P156"/>
  <c r="Q156" s="1"/>
  <c r="M156"/>
  <c r="N156" s="1"/>
  <c r="O156" s="1"/>
  <c r="W155"/>
  <c r="P155"/>
  <c r="Q155" s="1"/>
  <c r="M155"/>
  <c r="N155" s="1"/>
  <c r="O155" s="1"/>
  <c r="W154"/>
  <c r="P154"/>
  <c r="Q154" s="1"/>
  <c r="M154"/>
  <c r="N154" s="1"/>
  <c r="O154" s="1"/>
  <c r="W153"/>
  <c r="P153"/>
  <c r="Q153" s="1"/>
  <c r="M153"/>
  <c r="N153" s="1"/>
  <c r="O153" s="1"/>
  <c r="W152"/>
  <c r="P152"/>
  <c r="Q152" s="1"/>
  <c r="M152"/>
  <c r="N152" s="1"/>
  <c r="O152" s="1"/>
  <c r="W151"/>
  <c r="P151"/>
  <c r="Q151" s="1"/>
  <c r="M151"/>
  <c r="N151" s="1"/>
  <c r="O151" s="1"/>
  <c r="W150"/>
  <c r="P150"/>
  <c r="Q150" s="1"/>
  <c r="M150"/>
  <c r="N150" s="1"/>
  <c r="O150" s="1"/>
  <c r="W149"/>
  <c r="P149"/>
  <c r="Q149" s="1"/>
  <c r="M149"/>
  <c r="N149" s="1"/>
  <c r="O149" s="1"/>
  <c r="W148"/>
  <c r="P148"/>
  <c r="Q148" s="1"/>
  <c r="M148"/>
  <c r="N148" s="1"/>
  <c r="O148" s="1"/>
  <c r="W147"/>
  <c r="P147"/>
  <c r="Q147" s="1"/>
  <c r="M147"/>
  <c r="N147" s="1"/>
  <c r="O147" s="1"/>
  <c r="W146"/>
  <c r="P146"/>
  <c r="Q146" s="1"/>
  <c r="M146"/>
  <c r="N146" s="1"/>
  <c r="O146" s="1"/>
  <c r="W145"/>
  <c r="P145"/>
  <c r="Q145" s="1"/>
  <c r="M145"/>
  <c r="N145" s="1"/>
  <c r="O145" s="1"/>
  <c r="W144"/>
  <c r="P144"/>
  <c r="Q144" s="1"/>
  <c r="M144"/>
  <c r="N144" s="1"/>
  <c r="O144" s="1"/>
  <c r="W143"/>
  <c r="P143"/>
  <c r="Q143" s="1"/>
  <c r="M143"/>
  <c r="N143" s="1"/>
  <c r="O143" s="1"/>
  <c r="W142"/>
  <c r="P142"/>
  <c r="Q142" s="1"/>
  <c r="M142"/>
  <c r="N142" s="1"/>
  <c r="O142" s="1"/>
  <c r="W141"/>
  <c r="P141"/>
  <c r="Q141" s="1"/>
  <c r="M141"/>
  <c r="N141" s="1"/>
  <c r="O141" s="1"/>
  <c r="W140"/>
  <c r="P140"/>
  <c r="Q140" s="1"/>
  <c r="M140"/>
  <c r="N140" s="1"/>
  <c r="O140" s="1"/>
  <c r="W139"/>
  <c r="P139"/>
  <c r="Q139" s="1"/>
  <c r="M139"/>
  <c r="N139" s="1"/>
  <c r="O139" s="1"/>
  <c r="W138"/>
  <c r="P138"/>
  <c r="Q138" s="1"/>
  <c r="M138"/>
  <c r="N138" s="1"/>
  <c r="O138" s="1"/>
  <c r="W137"/>
  <c r="P137"/>
  <c r="Q137" s="1"/>
  <c r="M137"/>
  <c r="N137" s="1"/>
  <c r="O137" s="1"/>
  <c r="W136"/>
  <c r="P136"/>
  <c r="Q136" s="1"/>
  <c r="M136"/>
  <c r="N136" s="1"/>
  <c r="O136" s="1"/>
  <c r="W135"/>
  <c r="P135"/>
  <c r="Q135" s="1"/>
  <c r="M135"/>
  <c r="N135" s="1"/>
  <c r="O135" s="1"/>
  <c r="W134"/>
  <c r="P134"/>
  <c r="Q134" s="1"/>
  <c r="M134"/>
  <c r="N134" s="1"/>
  <c r="O134" s="1"/>
  <c r="W133"/>
  <c r="P133"/>
  <c r="Q133" s="1"/>
  <c r="M133"/>
  <c r="N133" s="1"/>
  <c r="O133" s="1"/>
  <c r="W132"/>
  <c r="P132"/>
  <c r="Q132" s="1"/>
  <c r="M132"/>
  <c r="N132" s="1"/>
  <c r="O132" s="1"/>
  <c r="W131"/>
  <c r="P131"/>
  <c r="Q131" s="1"/>
  <c r="M131"/>
  <c r="N131" s="1"/>
  <c r="O131" s="1"/>
  <c r="W130"/>
  <c r="P130"/>
  <c r="Q130" s="1"/>
  <c r="M130"/>
  <c r="N130" s="1"/>
  <c r="O130" s="1"/>
  <c r="W129"/>
  <c r="P129"/>
  <c r="Q129" s="1"/>
  <c r="M129"/>
  <c r="N129" s="1"/>
  <c r="O129" s="1"/>
  <c r="W128"/>
  <c r="P128"/>
  <c r="Q128" s="1"/>
  <c r="M128"/>
  <c r="N128" s="1"/>
  <c r="O128" s="1"/>
  <c r="W127"/>
  <c r="P127"/>
  <c r="Q127" s="1"/>
  <c r="M127"/>
  <c r="N127" s="1"/>
  <c r="O127" s="1"/>
  <c r="W126"/>
  <c r="P126"/>
  <c r="Q126" s="1"/>
  <c r="M126"/>
  <c r="N126" s="1"/>
  <c r="O126" s="1"/>
  <c r="W125"/>
  <c r="P125"/>
  <c r="Q125" s="1"/>
  <c r="M125"/>
  <c r="N125" s="1"/>
  <c r="O125" s="1"/>
  <c r="W124"/>
  <c r="P124"/>
  <c r="Q124" s="1"/>
  <c r="M124"/>
  <c r="N124" s="1"/>
  <c r="O124" s="1"/>
  <c r="W123"/>
  <c r="P123"/>
  <c r="Q123" s="1"/>
  <c r="M123"/>
  <c r="N123" s="1"/>
  <c r="O123" s="1"/>
  <c r="W122"/>
  <c r="P122"/>
  <c r="Q122" s="1"/>
  <c r="M122"/>
  <c r="N122" s="1"/>
  <c r="O122" s="1"/>
  <c r="W121"/>
  <c r="P121"/>
  <c r="Q121" s="1"/>
  <c r="M121"/>
  <c r="N121" s="1"/>
  <c r="O121" s="1"/>
  <c r="W120"/>
  <c r="P120"/>
  <c r="Q120" s="1"/>
  <c r="M120"/>
  <c r="N120" s="1"/>
  <c r="O120" s="1"/>
  <c r="W119"/>
  <c r="P119"/>
  <c r="Q119" s="1"/>
  <c r="M119"/>
  <c r="N119" s="1"/>
  <c r="O119" s="1"/>
  <c r="W118"/>
  <c r="P118"/>
  <c r="Q118" s="1"/>
  <c r="M118"/>
  <c r="N118" s="1"/>
  <c r="O118" s="1"/>
  <c r="W117"/>
  <c r="P117"/>
  <c r="Q117" s="1"/>
  <c r="M117"/>
  <c r="N117" s="1"/>
  <c r="O117" s="1"/>
  <c r="W116"/>
  <c r="P116"/>
  <c r="Q116" s="1"/>
  <c r="M116"/>
  <c r="N116" s="1"/>
  <c r="O116" s="1"/>
  <c r="W115"/>
  <c r="P115"/>
  <c r="Q115" s="1"/>
  <c r="M115"/>
  <c r="N115" s="1"/>
  <c r="O115" s="1"/>
  <c r="W114"/>
  <c r="P114"/>
  <c r="Q114" s="1"/>
  <c r="M114"/>
  <c r="N114" s="1"/>
  <c r="O114" s="1"/>
  <c r="W113"/>
  <c r="P113"/>
  <c r="Q113" s="1"/>
  <c r="M113"/>
  <c r="N113" s="1"/>
  <c r="O113" s="1"/>
  <c r="W112"/>
  <c r="P112"/>
  <c r="Q112" s="1"/>
  <c r="M112"/>
  <c r="N112" s="1"/>
  <c r="O112" s="1"/>
  <c r="W111"/>
  <c r="P111"/>
  <c r="Q111" s="1"/>
  <c r="M111"/>
  <c r="N111" s="1"/>
  <c r="O111" s="1"/>
  <c r="W110"/>
  <c r="P110"/>
  <c r="Q110" s="1"/>
  <c r="M110"/>
  <c r="N110" s="1"/>
  <c r="O110" s="1"/>
  <c r="W109"/>
  <c r="P109"/>
  <c r="Q109" s="1"/>
  <c r="M109"/>
  <c r="N109" s="1"/>
  <c r="O109" s="1"/>
  <c r="W108"/>
  <c r="P108"/>
  <c r="Q108" s="1"/>
  <c r="M108"/>
  <c r="N108" s="1"/>
  <c r="O108" s="1"/>
  <c r="W107"/>
  <c r="P107"/>
  <c r="Q107" s="1"/>
  <c r="M107"/>
  <c r="N107" s="1"/>
  <c r="O107" s="1"/>
  <c r="W106"/>
  <c r="P106"/>
  <c r="Q106" s="1"/>
  <c r="M106"/>
  <c r="N106" s="1"/>
  <c r="O106" s="1"/>
  <c r="W105"/>
  <c r="P105"/>
  <c r="Q105" s="1"/>
  <c r="M105"/>
  <c r="N105" s="1"/>
  <c r="O105" s="1"/>
  <c r="W104"/>
  <c r="P104"/>
  <c r="Q104" s="1"/>
  <c r="M104"/>
  <c r="N104" s="1"/>
  <c r="O104" s="1"/>
  <c r="W103"/>
  <c r="P103"/>
  <c r="Q103" s="1"/>
  <c r="M103"/>
  <c r="N103" s="1"/>
  <c r="O103" s="1"/>
  <c r="W102"/>
  <c r="P102"/>
  <c r="Q102" s="1"/>
  <c r="M102"/>
  <c r="N102" s="1"/>
  <c r="O102" s="1"/>
  <c r="W101"/>
  <c r="P101"/>
  <c r="Q101" s="1"/>
  <c r="M101"/>
  <c r="N101" s="1"/>
  <c r="O101" s="1"/>
  <c r="W100"/>
  <c r="P100"/>
  <c r="Q100" s="1"/>
  <c r="M100"/>
  <c r="N100" s="1"/>
  <c r="O100" s="1"/>
  <c r="W99"/>
  <c r="P99"/>
  <c r="Q99" s="1"/>
  <c r="M99"/>
  <c r="N99" s="1"/>
  <c r="O99" s="1"/>
  <c r="W98"/>
  <c r="P98"/>
  <c r="Q98" s="1"/>
  <c r="M98"/>
  <c r="N98" s="1"/>
  <c r="O98" s="1"/>
  <c r="W97"/>
  <c r="P97"/>
  <c r="Q97" s="1"/>
  <c r="M97"/>
  <c r="N97" s="1"/>
  <c r="O97" s="1"/>
  <c r="W96"/>
  <c r="P96"/>
  <c r="Q96" s="1"/>
  <c r="M96"/>
  <c r="N96" s="1"/>
  <c r="O96" s="1"/>
  <c r="W95"/>
  <c r="P95"/>
  <c r="Q95" s="1"/>
  <c r="M95"/>
  <c r="N95" s="1"/>
  <c r="O95" s="1"/>
  <c r="W94"/>
  <c r="P94"/>
  <c r="Q94" s="1"/>
  <c r="M94"/>
  <c r="N94" s="1"/>
  <c r="O94" s="1"/>
  <c r="W93"/>
  <c r="P93"/>
  <c r="Q93" s="1"/>
  <c r="M93"/>
  <c r="N93" s="1"/>
  <c r="O93" s="1"/>
  <c r="W92"/>
  <c r="P92"/>
  <c r="Q92" s="1"/>
  <c r="M92"/>
  <c r="N92" s="1"/>
  <c r="O92" s="1"/>
  <c r="W91"/>
  <c r="P91"/>
  <c r="Q91" s="1"/>
  <c r="M91"/>
  <c r="N91" s="1"/>
  <c r="O91" s="1"/>
  <c r="W90"/>
  <c r="P90"/>
  <c r="Q90" s="1"/>
  <c r="M90"/>
  <c r="N90" s="1"/>
  <c r="O90" s="1"/>
  <c r="W89"/>
  <c r="P89"/>
  <c r="Q89" s="1"/>
  <c r="M89"/>
  <c r="N89" s="1"/>
  <c r="O89" s="1"/>
  <c r="W88"/>
  <c r="P88"/>
  <c r="Q88" s="1"/>
  <c r="M88"/>
  <c r="N88" s="1"/>
  <c r="O88" s="1"/>
  <c r="W87"/>
  <c r="P87"/>
  <c r="Q87" s="1"/>
  <c r="M87"/>
  <c r="N87" s="1"/>
  <c r="O87" s="1"/>
  <c r="W86"/>
  <c r="P86"/>
  <c r="Q86" s="1"/>
  <c r="M86"/>
  <c r="N86" s="1"/>
  <c r="O86" s="1"/>
  <c r="W85"/>
  <c r="P85"/>
  <c r="Q85" s="1"/>
  <c r="M85"/>
  <c r="N85" s="1"/>
  <c r="O85" s="1"/>
  <c r="W84"/>
  <c r="P84"/>
  <c r="Q84" s="1"/>
  <c r="M84"/>
  <c r="N84" s="1"/>
  <c r="O84" s="1"/>
  <c r="W83"/>
  <c r="P83"/>
  <c r="Q83" s="1"/>
  <c r="M83"/>
  <c r="N83" s="1"/>
  <c r="O83" s="1"/>
  <c r="W82"/>
  <c r="P82"/>
  <c r="Q82" s="1"/>
  <c r="M82"/>
  <c r="N82" s="1"/>
  <c r="O82" s="1"/>
  <c r="W81"/>
  <c r="P81"/>
  <c r="Q81" s="1"/>
  <c r="M81"/>
  <c r="N81" s="1"/>
  <c r="O81" s="1"/>
  <c r="W80"/>
  <c r="P80"/>
  <c r="Q80" s="1"/>
  <c r="M80"/>
  <c r="N80" s="1"/>
  <c r="O80" s="1"/>
  <c r="W79"/>
  <c r="P79"/>
  <c r="Q79" s="1"/>
  <c r="M79"/>
  <c r="N79" s="1"/>
  <c r="O79" s="1"/>
  <c r="W78"/>
  <c r="P78"/>
  <c r="Q78" s="1"/>
  <c r="M78"/>
  <c r="N78" s="1"/>
  <c r="O78" s="1"/>
  <c r="W77"/>
  <c r="P77"/>
  <c r="Q77" s="1"/>
  <c r="M77"/>
  <c r="N77" s="1"/>
  <c r="O77" s="1"/>
</calcChain>
</file>

<file path=xl/sharedStrings.xml><?xml version="1.0" encoding="utf-8"?>
<sst xmlns="http://schemas.openxmlformats.org/spreadsheetml/2006/main" count="449" uniqueCount="182">
  <si>
    <t>Universal Columns</t>
  </si>
  <si>
    <t>Type Number for Selection of Section</t>
  </si>
  <si>
    <t>Designation</t>
  </si>
  <si>
    <t>Mass</t>
  </si>
  <si>
    <t>Depth</t>
  </si>
  <si>
    <t>Width</t>
  </si>
  <si>
    <t>Thickness of</t>
  </si>
  <si>
    <t>Root</t>
  </si>
  <si>
    <t>Second Moment</t>
  </si>
  <si>
    <t>Radius</t>
  </si>
  <si>
    <t>Elastic</t>
  </si>
  <si>
    <t>Plastic</t>
  </si>
  <si>
    <t>Buckling</t>
  </si>
  <si>
    <t>Torsional</t>
  </si>
  <si>
    <t>Warping</t>
  </si>
  <si>
    <t>Area</t>
  </si>
  <si>
    <t>per</t>
  </si>
  <si>
    <t>of</t>
  </si>
  <si>
    <t>Web</t>
  </si>
  <si>
    <t>Flange</t>
  </si>
  <si>
    <t>between</t>
  </si>
  <si>
    <t>of Area</t>
  </si>
  <si>
    <t>of Gyration</t>
  </si>
  <si>
    <t>Modulus</t>
  </si>
  <si>
    <t>Parameter</t>
  </si>
  <si>
    <t>Index</t>
  </si>
  <si>
    <t>Constant</t>
  </si>
  <si>
    <t>metre</t>
  </si>
  <si>
    <t>Section</t>
  </si>
  <si>
    <t>fillets</t>
  </si>
  <si>
    <t>Axis x-x</t>
  </si>
  <si>
    <t>Axis y-y</t>
  </si>
  <si>
    <t>Inertia</t>
  </si>
  <si>
    <t>M</t>
  </si>
  <si>
    <t>h</t>
  </si>
  <si>
    <t>b</t>
  </si>
  <si>
    <t>s</t>
  </si>
  <si>
    <t>t</t>
  </si>
  <si>
    <t>r</t>
  </si>
  <si>
    <t>d</t>
  </si>
  <si>
    <r>
      <t>I</t>
    </r>
    <r>
      <rPr>
        <vertAlign val="subscript"/>
        <sz val="10"/>
        <rFont val="Arial"/>
        <family val="2"/>
      </rPr>
      <t>x</t>
    </r>
  </si>
  <si>
    <r>
      <t>I</t>
    </r>
    <r>
      <rPr>
        <vertAlign val="subscript"/>
        <sz val="10"/>
        <rFont val="Arial"/>
        <family val="2"/>
      </rPr>
      <t>y</t>
    </r>
  </si>
  <si>
    <r>
      <t>r</t>
    </r>
    <r>
      <rPr>
        <vertAlign val="subscript"/>
        <sz val="10"/>
        <rFont val="Arial"/>
        <family val="2"/>
      </rPr>
      <t>x</t>
    </r>
  </si>
  <si>
    <r>
      <t>r</t>
    </r>
    <r>
      <rPr>
        <vertAlign val="subscript"/>
        <sz val="10"/>
        <rFont val="Arial"/>
        <family val="2"/>
      </rPr>
      <t>y</t>
    </r>
  </si>
  <si>
    <r>
      <t>Z</t>
    </r>
    <r>
      <rPr>
        <vertAlign val="subscript"/>
        <sz val="10"/>
        <rFont val="Arial"/>
        <family val="2"/>
      </rPr>
      <t>x</t>
    </r>
  </si>
  <si>
    <r>
      <t>Z</t>
    </r>
    <r>
      <rPr>
        <vertAlign val="subscript"/>
        <sz val="10"/>
        <rFont val="Arial"/>
        <family val="2"/>
      </rPr>
      <t>y</t>
    </r>
  </si>
  <si>
    <r>
      <t>S</t>
    </r>
    <r>
      <rPr>
        <vertAlign val="subscript"/>
        <sz val="10"/>
        <rFont val="Arial"/>
        <family val="2"/>
      </rPr>
      <t>x</t>
    </r>
  </si>
  <si>
    <r>
      <t>S</t>
    </r>
    <r>
      <rPr>
        <vertAlign val="subscript"/>
        <sz val="10"/>
        <rFont val="Arial"/>
        <family val="2"/>
      </rPr>
      <t>y</t>
    </r>
  </si>
  <si>
    <t>u</t>
  </si>
  <si>
    <t>x</t>
  </si>
  <si>
    <t>H</t>
  </si>
  <si>
    <t>J</t>
  </si>
  <si>
    <t>A</t>
  </si>
  <si>
    <t>kg/m</t>
  </si>
  <si>
    <t>mm</t>
  </si>
  <si>
    <r>
      <t>cm</t>
    </r>
    <r>
      <rPr>
        <vertAlign val="superscript"/>
        <sz val="10"/>
        <rFont val="Arial"/>
        <family val="2"/>
      </rPr>
      <t>4</t>
    </r>
  </si>
  <si>
    <t>cm</t>
  </si>
  <si>
    <r>
      <t>cm</t>
    </r>
    <r>
      <rPr>
        <vertAlign val="superscript"/>
        <sz val="10"/>
        <rFont val="Arial"/>
        <family val="2"/>
      </rPr>
      <t>3</t>
    </r>
  </si>
  <si>
    <t> </t>
  </si>
  <si>
    <r>
      <t>dm</t>
    </r>
    <r>
      <rPr>
        <vertAlign val="superscript"/>
        <sz val="10"/>
        <rFont val="Arial"/>
        <family val="2"/>
      </rPr>
      <t>6</t>
    </r>
  </si>
  <si>
    <r>
      <t>cm</t>
    </r>
    <r>
      <rPr>
        <vertAlign val="superscript"/>
        <sz val="10"/>
        <rFont val="Arial"/>
        <family val="2"/>
      </rPr>
      <t>2</t>
    </r>
  </si>
  <si>
    <t>c</t>
  </si>
  <si>
    <t>356x406x634</t>
  </si>
  <si>
    <t>356x406x551</t>
  </si>
  <si>
    <t>356x406x467</t>
  </si>
  <si>
    <t>356x406x393</t>
  </si>
  <si>
    <t>356x406x340</t>
  </si>
  <si>
    <t>356x406x287</t>
  </si>
  <si>
    <t>356x406x235</t>
  </si>
  <si>
    <t>356x368x202</t>
  </si>
  <si>
    <t>356x368x177</t>
  </si>
  <si>
    <t>356x368x153</t>
  </si>
  <si>
    <t>356x368x129</t>
  </si>
  <si>
    <t>305x305x283</t>
  </si>
  <si>
    <t>305x305x240</t>
  </si>
  <si>
    <t>305x305x198</t>
  </si>
  <si>
    <t>305x305x158</t>
  </si>
  <si>
    <t>305x305x137</t>
  </si>
  <si>
    <t>305x305x118</t>
  </si>
  <si>
    <t>305x305x97</t>
  </si>
  <si>
    <t>254x254x167</t>
  </si>
  <si>
    <t>254x254x132</t>
  </si>
  <si>
    <t>254x254x107</t>
  </si>
  <si>
    <t>254x254x89</t>
  </si>
  <si>
    <t>254x254x73</t>
  </si>
  <si>
    <t>203x203x86</t>
  </si>
  <si>
    <t>203x203x71</t>
  </si>
  <si>
    <t>203x203x60</t>
  </si>
  <si>
    <t>203x203x52</t>
  </si>
  <si>
    <t>203x203x46</t>
  </si>
  <si>
    <t>152x152x37</t>
  </si>
  <si>
    <t>152x152x30</t>
  </si>
  <si>
    <t>152x152x23</t>
  </si>
  <si>
    <r>
      <t>mm</t>
    </r>
    <r>
      <rPr>
        <vertAlign val="superscript"/>
        <sz val="10"/>
        <rFont val="Arial"/>
        <family val="2"/>
      </rPr>
      <t>4</t>
    </r>
  </si>
  <si>
    <r>
      <t>mm</t>
    </r>
    <r>
      <rPr>
        <vertAlign val="superscript"/>
        <sz val="10"/>
        <rFont val="Arial"/>
        <family val="2"/>
      </rPr>
      <t>3</t>
    </r>
  </si>
  <si>
    <r>
      <t>mm</t>
    </r>
    <r>
      <rPr>
        <vertAlign val="superscript"/>
        <sz val="10"/>
        <rFont val="Arial"/>
        <family val="2"/>
      </rPr>
      <t>6</t>
    </r>
  </si>
  <si>
    <r>
      <t>mm</t>
    </r>
    <r>
      <rPr>
        <vertAlign val="superscript"/>
        <sz val="10"/>
        <rFont val="Arial"/>
        <family val="2"/>
      </rPr>
      <t>2</t>
    </r>
  </si>
  <si>
    <t>NB32-4-3.7</t>
  </si>
  <si>
    <t>NB40-4-4.3</t>
  </si>
  <si>
    <t>NB50-4.5-6</t>
  </si>
  <si>
    <t>NB65-4.5-8</t>
  </si>
  <si>
    <t>NB80-4.8-10</t>
  </si>
  <si>
    <t>NB100-5.4-14</t>
  </si>
  <si>
    <t>NB125-5.4-18</t>
  </si>
  <si>
    <t>NB150-5.4-22</t>
  </si>
  <si>
    <t>NB150-6-24</t>
  </si>
  <si>
    <t>NB150-8-32</t>
  </si>
  <si>
    <t>NB150-10-39</t>
  </si>
  <si>
    <t>NB200-5.9-31</t>
  </si>
  <si>
    <t>NB200-8-42</t>
  </si>
  <si>
    <t>NB200-10-52</t>
  </si>
  <si>
    <t>NB200-12-61</t>
  </si>
  <si>
    <t>NB300-6.3-49</t>
  </si>
  <si>
    <t>NB350-8-69</t>
  </si>
  <si>
    <t>NB350-10-85</t>
  </si>
  <si>
    <t>NB400-12-117</t>
  </si>
  <si>
    <t>NB400-16-154</t>
  </si>
  <si>
    <t>NB400-20-191</t>
  </si>
  <si>
    <t>NB508-12-147</t>
  </si>
  <si>
    <t>NB508-16-194</t>
  </si>
  <si>
    <t>NB508-20-241</t>
  </si>
  <si>
    <t>NB508-25-298</t>
  </si>
  <si>
    <t>NB406-12-117</t>
  </si>
  <si>
    <t>NB350-16-132</t>
  </si>
  <si>
    <t>NB450-16-212</t>
  </si>
  <si>
    <t>NB250-5.9-39</t>
  </si>
  <si>
    <t>NB250-8-52</t>
  </si>
  <si>
    <t>NB250-10-65</t>
  </si>
  <si>
    <t>NB250-12-77</t>
  </si>
  <si>
    <t>NB400-13-126</t>
  </si>
  <si>
    <t>NB15L</t>
  </si>
  <si>
    <t>NB15M</t>
  </si>
  <si>
    <t>NB15H</t>
  </si>
  <si>
    <t>NB20L</t>
  </si>
  <si>
    <t>NB20M</t>
  </si>
  <si>
    <t>NB20H</t>
  </si>
  <si>
    <t>NB25L</t>
  </si>
  <si>
    <t>NB25M</t>
  </si>
  <si>
    <t>NB25H</t>
  </si>
  <si>
    <t>NB32L</t>
  </si>
  <si>
    <t>NB32M</t>
  </si>
  <si>
    <t>NB32H</t>
  </si>
  <si>
    <t>NB40L</t>
  </si>
  <si>
    <t>NB40M</t>
  </si>
  <si>
    <t>NB40H</t>
  </si>
  <si>
    <t>NB50L</t>
  </si>
  <si>
    <t>NB50M</t>
  </si>
  <si>
    <t>NB50H</t>
  </si>
  <si>
    <t>NB65L</t>
  </si>
  <si>
    <t>NB65M</t>
  </si>
  <si>
    <t>NB65H</t>
  </si>
  <si>
    <t>NB80L</t>
  </si>
  <si>
    <t>NB80M</t>
  </si>
  <si>
    <t>NB80H</t>
  </si>
  <si>
    <t>NB90L</t>
  </si>
  <si>
    <t>NB90M</t>
  </si>
  <si>
    <t>NB90H</t>
  </si>
  <si>
    <t>NB100L</t>
  </si>
  <si>
    <t>NB100M</t>
  </si>
  <si>
    <t>NB100H</t>
  </si>
  <si>
    <t>NB110L</t>
  </si>
  <si>
    <t>NB110M</t>
  </si>
  <si>
    <t>NB110H</t>
  </si>
  <si>
    <t>NB125L</t>
  </si>
  <si>
    <t>NB125M</t>
  </si>
  <si>
    <t>NB125H</t>
  </si>
  <si>
    <t>NB135L</t>
  </si>
  <si>
    <t>NB135M</t>
  </si>
  <si>
    <t>NB135H</t>
  </si>
  <si>
    <t>NB150L</t>
  </si>
  <si>
    <t>NB150M</t>
  </si>
  <si>
    <t>NB150H</t>
  </si>
  <si>
    <t>NB175L</t>
  </si>
  <si>
    <t>NB175M</t>
  </si>
  <si>
    <t>NB175H</t>
  </si>
  <si>
    <t>NB200L</t>
  </si>
  <si>
    <t>NB200M</t>
  </si>
  <si>
    <t>NB200H</t>
  </si>
  <si>
    <t>NB225H</t>
  </si>
  <si>
    <t>NB250H</t>
  </si>
  <si>
    <t>NB300H</t>
  </si>
  <si>
    <t>NB350H</t>
  </si>
</sst>
</file>

<file path=xl/styles.xml><?xml version="1.0" encoding="utf-8"?>
<styleSheet xmlns="http://schemas.openxmlformats.org/spreadsheetml/2006/main">
  <fonts count="7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vertAlign val="subscript"/>
      <sz val="10"/>
      <name val="Arial"/>
      <family val="2"/>
    </font>
    <font>
      <u/>
      <sz val="10"/>
      <color indexed="12"/>
      <name val="Arial"/>
      <family val="2"/>
    </font>
    <font>
      <vertAlign val="superscript"/>
      <sz val="10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1" applyFont="1" applyFill="1" applyBorder="1" applyAlignment="1">
      <alignment horizontal="center" vertical="center" wrapText="1"/>
    </xf>
    <xf numFmtId="0" fontId="1" fillId="2" borderId="0" xfId="1" applyFill="1" applyBorder="1" applyAlignment="1">
      <alignment vertical="center"/>
    </xf>
    <xf numFmtId="0" fontId="1" fillId="0" borderId="0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0" xfId="1" applyBorder="1" applyAlignment="1">
      <alignment horizontal="centerContinuous" vertical="center"/>
    </xf>
    <xf numFmtId="0" fontId="1" fillId="0" borderId="0" xfId="1" applyBorder="1" applyAlignment="1">
      <alignment vertical="center"/>
    </xf>
    <xf numFmtId="0" fontId="1" fillId="0" borderId="0" xfId="1" applyFill="1" applyBorder="1" applyAlignment="1">
      <alignment horizontal="center" vertical="center" wrapText="1"/>
    </xf>
    <xf numFmtId="0" fontId="4" fillId="3" borderId="0" xfId="2" applyFill="1" applyBorder="1" applyAlignment="1" applyProtection="1">
      <alignment horizontal="centerContinuous" vertical="center"/>
    </xf>
    <xf numFmtId="0" fontId="1" fillId="2" borderId="0" xfId="1" applyFill="1" applyBorder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1" fillId="0" borderId="0" xfId="1" applyFill="1" applyBorder="1" applyAlignment="1">
      <alignment horizontal="center" vertical="center"/>
    </xf>
    <xf numFmtId="0" fontId="0" fillId="0" borderId="0" xfId="0" applyFill="1" applyAlignment="1">
      <alignment horizontal="center"/>
    </xf>
  </cellXfs>
  <cellStyles count="3">
    <cellStyle name="Hyperlink" xfId="2" builtinId="8"/>
    <cellStyle name="Normal" xfId="0" builtinId="0"/>
    <cellStyle name="Normal_Corus001028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X196"/>
  <sheetViews>
    <sheetView tabSelected="1" topLeftCell="C40" workbookViewId="0">
      <pane ySplit="5" topLeftCell="A135" activePane="bottomLeft" state="frozen"/>
      <selection activeCell="B40" sqref="B40"/>
      <selection pane="bottomLeft" activeCell="D160" sqref="D160"/>
    </sheetView>
  </sheetViews>
  <sheetFormatPr defaultRowHeight="12.75"/>
  <cols>
    <col min="4" max="4" width="15.28515625" bestFit="1" customWidth="1"/>
    <col min="12" max="12" width="11" bestFit="1" customWidth="1"/>
    <col min="22" max="22" width="9.42578125" bestFit="1" customWidth="1"/>
    <col min="23" max="23" width="10" bestFit="1" customWidth="1"/>
  </cols>
  <sheetData>
    <row r="1" spans="1:24" s="2" customFormat="1" ht="15.7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s="2" customFormat="1">
      <c r="A2" s="3" t="s">
        <v>1</v>
      </c>
      <c r="B2" s="4"/>
      <c r="C2" s="4"/>
      <c r="D2" s="5" t="s">
        <v>2</v>
      </c>
      <c r="E2" s="6" t="s">
        <v>3</v>
      </c>
      <c r="F2" s="6" t="s">
        <v>4</v>
      </c>
      <c r="G2" s="6" t="s">
        <v>5</v>
      </c>
      <c r="H2" s="7" t="s">
        <v>6</v>
      </c>
      <c r="I2" s="7"/>
      <c r="J2" s="6" t="s">
        <v>7</v>
      </c>
      <c r="K2" s="6" t="s">
        <v>4</v>
      </c>
      <c r="L2" s="7" t="s">
        <v>8</v>
      </c>
      <c r="M2" s="7"/>
      <c r="N2" s="7" t="s">
        <v>9</v>
      </c>
      <c r="O2" s="7"/>
      <c r="P2" s="7" t="s">
        <v>10</v>
      </c>
      <c r="Q2" s="7"/>
      <c r="R2" s="7" t="s">
        <v>11</v>
      </c>
      <c r="S2" s="7"/>
      <c r="T2" s="6" t="s">
        <v>12</v>
      </c>
      <c r="U2" s="6" t="s">
        <v>13</v>
      </c>
      <c r="V2" s="8" t="s">
        <v>14</v>
      </c>
      <c r="W2" s="8" t="s">
        <v>13</v>
      </c>
      <c r="X2" s="6" t="s">
        <v>15</v>
      </c>
    </row>
    <row r="3" spans="1:24" s="2" customFormat="1">
      <c r="A3" s="9"/>
      <c r="B3" s="4"/>
      <c r="C3" s="4"/>
      <c r="D3" s="5"/>
      <c r="E3" s="6" t="s">
        <v>16</v>
      </c>
      <c r="F3" s="6" t="s">
        <v>17</v>
      </c>
      <c r="G3" s="6" t="s">
        <v>17</v>
      </c>
      <c r="H3" s="6" t="s">
        <v>18</v>
      </c>
      <c r="I3" s="6" t="s">
        <v>19</v>
      </c>
      <c r="J3" s="6" t="s">
        <v>9</v>
      </c>
      <c r="K3" s="6" t="s">
        <v>20</v>
      </c>
      <c r="L3" s="7" t="s">
        <v>21</v>
      </c>
      <c r="M3" s="7"/>
      <c r="N3" s="7" t="s">
        <v>22</v>
      </c>
      <c r="O3" s="7"/>
      <c r="P3" s="7" t="s">
        <v>23</v>
      </c>
      <c r="Q3" s="7"/>
      <c r="R3" s="7" t="s">
        <v>23</v>
      </c>
      <c r="S3" s="7"/>
      <c r="T3" s="6" t="s">
        <v>24</v>
      </c>
      <c r="U3" s="6" t="s">
        <v>25</v>
      </c>
      <c r="V3" s="8" t="s">
        <v>26</v>
      </c>
      <c r="W3" s="8" t="s">
        <v>26</v>
      </c>
      <c r="X3" s="6" t="s">
        <v>17</v>
      </c>
    </row>
    <row r="4" spans="1:24" s="2" customFormat="1">
      <c r="A4" s="9"/>
      <c r="B4" s="4"/>
      <c r="C4" s="4"/>
      <c r="D4" s="5"/>
      <c r="E4" s="6" t="s">
        <v>27</v>
      </c>
      <c r="F4" s="6" t="s">
        <v>28</v>
      </c>
      <c r="G4" s="6" t="s">
        <v>28</v>
      </c>
      <c r="H4" s="8"/>
      <c r="I4" s="8"/>
      <c r="J4" s="8"/>
      <c r="K4" s="6" t="s">
        <v>29</v>
      </c>
      <c r="L4" s="6" t="s">
        <v>30</v>
      </c>
      <c r="M4" s="6" t="s">
        <v>31</v>
      </c>
      <c r="N4" s="6" t="s">
        <v>30</v>
      </c>
      <c r="O4" s="6" t="s">
        <v>31</v>
      </c>
      <c r="P4" s="6" t="s">
        <v>30</v>
      </c>
      <c r="Q4" s="6" t="s">
        <v>31</v>
      </c>
      <c r="R4" s="6" t="s">
        <v>30</v>
      </c>
      <c r="S4" s="6" t="s">
        <v>31</v>
      </c>
      <c r="T4" s="6"/>
      <c r="U4" s="6"/>
      <c r="V4" s="8"/>
      <c r="W4" s="6" t="s">
        <v>32</v>
      </c>
      <c r="X4" s="6" t="s">
        <v>28</v>
      </c>
    </row>
    <row r="5" spans="1:24" s="2" customFormat="1" ht="15.75">
      <c r="A5" s="9"/>
      <c r="B5" s="4"/>
      <c r="C5" s="4"/>
      <c r="D5" s="5"/>
      <c r="E5" s="6" t="s">
        <v>33</v>
      </c>
      <c r="F5" s="6" t="s">
        <v>34</v>
      </c>
      <c r="G5" s="6" t="s">
        <v>35</v>
      </c>
      <c r="H5" s="6" t="s">
        <v>36</v>
      </c>
      <c r="I5" s="6" t="s">
        <v>37</v>
      </c>
      <c r="J5" s="6" t="s">
        <v>38</v>
      </c>
      <c r="K5" s="6" t="s">
        <v>39</v>
      </c>
      <c r="L5" s="6" t="s">
        <v>40</v>
      </c>
      <c r="M5" s="6" t="s">
        <v>41</v>
      </c>
      <c r="N5" s="6" t="s">
        <v>42</v>
      </c>
      <c r="O5" s="6" t="s">
        <v>43</v>
      </c>
      <c r="P5" s="6" t="s">
        <v>44</v>
      </c>
      <c r="Q5" s="6" t="s">
        <v>45</v>
      </c>
      <c r="R5" s="6" t="s">
        <v>46</v>
      </c>
      <c r="S5" s="6" t="s">
        <v>47</v>
      </c>
      <c r="T5" s="6" t="s">
        <v>48</v>
      </c>
      <c r="U5" s="6" t="s">
        <v>49</v>
      </c>
      <c r="V5" s="6" t="s">
        <v>50</v>
      </c>
      <c r="W5" s="6" t="s">
        <v>51</v>
      </c>
      <c r="X5" s="6" t="s">
        <v>52</v>
      </c>
    </row>
    <row r="6" spans="1:24" s="2" customFormat="1" ht="14.25">
      <c r="A6" s="9"/>
      <c r="B6" s="10"/>
      <c r="C6" s="10"/>
      <c r="D6" s="5"/>
      <c r="E6" s="6" t="s">
        <v>53</v>
      </c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  <c r="K6" s="6" t="s">
        <v>54</v>
      </c>
      <c r="L6" s="6" t="s">
        <v>55</v>
      </c>
      <c r="M6" s="6" t="s">
        <v>55</v>
      </c>
      <c r="N6" s="6" t="s">
        <v>56</v>
      </c>
      <c r="O6" s="6" t="s">
        <v>56</v>
      </c>
      <c r="P6" s="6" t="s">
        <v>57</v>
      </c>
      <c r="Q6" s="6" t="s">
        <v>57</v>
      </c>
      <c r="R6" s="6" t="s">
        <v>57</v>
      </c>
      <c r="S6" s="6" t="s">
        <v>57</v>
      </c>
      <c r="T6" s="6" t="s">
        <v>58</v>
      </c>
      <c r="U6" s="6" t="s">
        <v>58</v>
      </c>
      <c r="V6" s="6" t="s">
        <v>59</v>
      </c>
      <c r="W6" s="6" t="s">
        <v>55</v>
      </c>
      <c r="X6" s="6" t="s">
        <v>60</v>
      </c>
    </row>
    <row r="7" spans="1:24" s="2" customFormat="1">
      <c r="A7" s="11">
        <v>1</v>
      </c>
      <c r="B7" s="11" t="s">
        <v>35</v>
      </c>
      <c r="C7" s="11" t="s">
        <v>61</v>
      </c>
      <c r="D7" s="6" t="s">
        <v>62</v>
      </c>
      <c r="E7" s="6">
        <v>633.9</v>
      </c>
      <c r="F7" s="6">
        <v>474.6</v>
      </c>
      <c r="G7" s="6">
        <v>424</v>
      </c>
      <c r="H7" s="6">
        <v>47.6</v>
      </c>
      <c r="I7" s="6">
        <v>77</v>
      </c>
      <c r="J7" s="8">
        <v>15.2</v>
      </c>
      <c r="K7" s="8">
        <v>290.2</v>
      </c>
      <c r="L7" s="6">
        <v>274845</v>
      </c>
      <c r="M7" s="6">
        <v>98125</v>
      </c>
      <c r="N7" s="6">
        <v>18.399999999999999</v>
      </c>
      <c r="O7" s="6">
        <v>11</v>
      </c>
      <c r="P7" s="6">
        <v>11582</v>
      </c>
      <c r="Q7" s="6">
        <v>4629</v>
      </c>
      <c r="R7" s="6">
        <v>14235</v>
      </c>
      <c r="S7" s="6">
        <v>7108</v>
      </c>
      <c r="T7" s="6">
        <v>0.84299999999999997</v>
      </c>
      <c r="U7" s="6">
        <v>5.46</v>
      </c>
      <c r="V7" s="6">
        <v>38.799999999999997</v>
      </c>
      <c r="W7" s="6">
        <v>13723</v>
      </c>
      <c r="X7" s="6">
        <v>808</v>
      </c>
    </row>
    <row r="8" spans="1:24" s="2" customFormat="1">
      <c r="A8" s="11">
        <v>2</v>
      </c>
      <c r="B8" s="11" t="s">
        <v>35</v>
      </c>
      <c r="C8" s="11" t="s">
        <v>61</v>
      </c>
      <c r="D8" s="6" t="s">
        <v>63</v>
      </c>
      <c r="E8" s="6">
        <v>551</v>
      </c>
      <c r="F8" s="6">
        <v>455.6</v>
      </c>
      <c r="G8" s="6">
        <v>418.5</v>
      </c>
      <c r="H8" s="6">
        <v>42.1</v>
      </c>
      <c r="I8" s="6">
        <v>67.5</v>
      </c>
      <c r="J8" s="8">
        <v>15.2</v>
      </c>
      <c r="K8" s="8">
        <v>290.2</v>
      </c>
      <c r="L8" s="6">
        <v>226938</v>
      </c>
      <c r="M8" s="6">
        <v>82671</v>
      </c>
      <c r="N8" s="6">
        <v>18</v>
      </c>
      <c r="O8" s="6">
        <v>10.9</v>
      </c>
      <c r="P8" s="6">
        <v>9962</v>
      </c>
      <c r="Q8" s="6">
        <v>3951</v>
      </c>
      <c r="R8" s="6">
        <v>12076</v>
      </c>
      <c r="S8" s="6">
        <v>6058</v>
      </c>
      <c r="T8" s="6">
        <v>0.84099999999999997</v>
      </c>
      <c r="U8" s="6">
        <v>6.05</v>
      </c>
      <c r="V8" s="6">
        <v>31.1</v>
      </c>
      <c r="W8" s="6">
        <v>9240</v>
      </c>
      <c r="X8" s="6">
        <v>702</v>
      </c>
    </row>
    <row r="9" spans="1:24" s="2" customFormat="1">
      <c r="A9" s="11">
        <v>3</v>
      </c>
      <c r="B9" s="11" t="s">
        <v>35</v>
      </c>
      <c r="C9" s="11" t="s">
        <v>61</v>
      </c>
      <c r="D9" s="6" t="s">
        <v>64</v>
      </c>
      <c r="E9" s="6">
        <v>467</v>
      </c>
      <c r="F9" s="6">
        <v>436.6</v>
      </c>
      <c r="G9" s="6">
        <v>412.2</v>
      </c>
      <c r="H9" s="6">
        <v>35.799999999999997</v>
      </c>
      <c r="I9" s="6">
        <v>58</v>
      </c>
      <c r="J9" s="8">
        <v>15.2</v>
      </c>
      <c r="K9" s="8">
        <v>290.2</v>
      </c>
      <c r="L9" s="6">
        <v>183003</v>
      </c>
      <c r="M9" s="6">
        <v>67834</v>
      </c>
      <c r="N9" s="6">
        <v>17.5</v>
      </c>
      <c r="O9" s="6">
        <v>10.7</v>
      </c>
      <c r="P9" s="6">
        <v>8383</v>
      </c>
      <c r="Q9" s="6">
        <v>3291</v>
      </c>
      <c r="R9" s="6">
        <v>10002</v>
      </c>
      <c r="S9" s="6">
        <v>5034</v>
      </c>
      <c r="T9" s="6">
        <v>0.83899999999999997</v>
      </c>
      <c r="U9" s="6">
        <v>6.86</v>
      </c>
      <c r="V9" s="6">
        <v>24.3</v>
      </c>
      <c r="W9" s="6">
        <v>5808</v>
      </c>
      <c r="X9" s="6">
        <v>595</v>
      </c>
    </row>
    <row r="10" spans="1:24" s="2" customFormat="1">
      <c r="A10" s="11">
        <v>4</v>
      </c>
      <c r="B10" s="11" t="s">
        <v>35</v>
      </c>
      <c r="C10" s="11" t="s">
        <v>61</v>
      </c>
      <c r="D10" s="6" t="s">
        <v>65</v>
      </c>
      <c r="E10" s="6">
        <v>393</v>
      </c>
      <c r="F10" s="6">
        <v>419</v>
      </c>
      <c r="G10" s="6">
        <v>407</v>
      </c>
      <c r="H10" s="6">
        <v>30.6</v>
      </c>
      <c r="I10" s="6">
        <v>49.2</v>
      </c>
      <c r="J10" s="8">
        <v>15.2</v>
      </c>
      <c r="K10" s="8">
        <v>290.2</v>
      </c>
      <c r="L10" s="6">
        <v>146618</v>
      </c>
      <c r="M10" s="6">
        <v>55367</v>
      </c>
      <c r="N10" s="6">
        <v>17.100000000000001</v>
      </c>
      <c r="O10" s="6">
        <v>10.5</v>
      </c>
      <c r="P10" s="6">
        <v>6998</v>
      </c>
      <c r="Q10" s="6">
        <v>2721</v>
      </c>
      <c r="R10" s="6">
        <v>8222</v>
      </c>
      <c r="S10" s="6">
        <v>4154</v>
      </c>
      <c r="T10" s="6">
        <v>0.83699999999999997</v>
      </c>
      <c r="U10" s="6">
        <v>7.87</v>
      </c>
      <c r="V10" s="6">
        <v>18.899999999999999</v>
      </c>
      <c r="W10" s="6">
        <v>3545</v>
      </c>
      <c r="X10" s="6">
        <v>501</v>
      </c>
    </row>
    <row r="11" spans="1:24" s="2" customFormat="1">
      <c r="A11" s="11">
        <v>5</v>
      </c>
      <c r="B11" s="11" t="s">
        <v>35</v>
      </c>
      <c r="C11" s="11" t="s">
        <v>61</v>
      </c>
      <c r="D11" s="6" t="s">
        <v>66</v>
      </c>
      <c r="E11" s="6">
        <v>339.9</v>
      </c>
      <c r="F11" s="6">
        <v>406.4</v>
      </c>
      <c r="G11" s="6">
        <v>403</v>
      </c>
      <c r="H11" s="6">
        <v>26.6</v>
      </c>
      <c r="I11" s="6">
        <v>42.9</v>
      </c>
      <c r="J11" s="8">
        <v>15.2</v>
      </c>
      <c r="K11" s="8">
        <v>290.2</v>
      </c>
      <c r="L11" s="6">
        <v>122543</v>
      </c>
      <c r="M11" s="6">
        <v>46853</v>
      </c>
      <c r="N11" s="6">
        <v>16.8</v>
      </c>
      <c r="O11" s="6">
        <v>10.4</v>
      </c>
      <c r="P11" s="6">
        <v>6031</v>
      </c>
      <c r="Q11" s="6">
        <v>2325</v>
      </c>
      <c r="R11" s="6">
        <v>6999</v>
      </c>
      <c r="S11" s="6">
        <v>3544</v>
      </c>
      <c r="T11" s="6">
        <v>0.83599999999999997</v>
      </c>
      <c r="U11" s="6">
        <v>8.85</v>
      </c>
      <c r="V11" s="6">
        <v>15.5</v>
      </c>
      <c r="W11" s="6">
        <v>2343</v>
      </c>
      <c r="X11" s="6">
        <v>433</v>
      </c>
    </row>
    <row r="12" spans="1:24" s="2" customFormat="1">
      <c r="A12" s="11">
        <v>6</v>
      </c>
      <c r="B12" s="11" t="s">
        <v>35</v>
      </c>
      <c r="C12" s="11" t="s">
        <v>61</v>
      </c>
      <c r="D12" s="6" t="s">
        <v>67</v>
      </c>
      <c r="E12" s="6">
        <v>287.10000000000002</v>
      </c>
      <c r="F12" s="6">
        <v>393.6</v>
      </c>
      <c r="G12" s="6">
        <v>399</v>
      </c>
      <c r="H12" s="6">
        <v>22.6</v>
      </c>
      <c r="I12" s="6">
        <v>36.5</v>
      </c>
      <c r="J12" s="8">
        <v>15.2</v>
      </c>
      <c r="K12" s="8">
        <v>290.2</v>
      </c>
      <c r="L12" s="6">
        <v>99875</v>
      </c>
      <c r="M12" s="6">
        <v>38677</v>
      </c>
      <c r="N12" s="6">
        <v>16.5</v>
      </c>
      <c r="O12" s="6">
        <v>10.3</v>
      </c>
      <c r="P12" s="6">
        <v>5075</v>
      </c>
      <c r="Q12" s="6">
        <v>1939</v>
      </c>
      <c r="R12" s="6">
        <v>5812</v>
      </c>
      <c r="S12" s="6">
        <v>2949</v>
      </c>
      <c r="T12" s="6">
        <v>0.83499999999999996</v>
      </c>
      <c r="U12" s="6">
        <v>10.199999999999999</v>
      </c>
      <c r="V12" s="6">
        <v>12.3</v>
      </c>
      <c r="W12" s="6">
        <v>1441</v>
      </c>
      <c r="X12" s="6">
        <v>366</v>
      </c>
    </row>
    <row r="13" spans="1:24" s="2" customFormat="1">
      <c r="A13" s="11">
        <v>7</v>
      </c>
      <c r="B13" s="11" t="s">
        <v>35</v>
      </c>
      <c r="C13" s="11" t="s">
        <v>61</v>
      </c>
      <c r="D13" s="6" t="s">
        <v>68</v>
      </c>
      <c r="E13" s="6">
        <v>235.1</v>
      </c>
      <c r="F13" s="6">
        <v>381</v>
      </c>
      <c r="G13" s="6">
        <v>394.8</v>
      </c>
      <c r="H13" s="6">
        <v>18.399999999999999</v>
      </c>
      <c r="I13" s="6">
        <v>30.2</v>
      </c>
      <c r="J13" s="8">
        <v>15.2</v>
      </c>
      <c r="K13" s="8">
        <v>290.2</v>
      </c>
      <c r="L13" s="6">
        <v>79085</v>
      </c>
      <c r="M13" s="6">
        <v>30993</v>
      </c>
      <c r="N13" s="6">
        <v>16.3</v>
      </c>
      <c r="O13" s="6">
        <v>10.199999999999999</v>
      </c>
      <c r="P13" s="6">
        <v>4151</v>
      </c>
      <c r="Q13" s="6">
        <v>1570</v>
      </c>
      <c r="R13" s="6">
        <v>4687</v>
      </c>
      <c r="S13" s="6">
        <v>2383</v>
      </c>
      <c r="T13" s="6">
        <v>0.83399999999999996</v>
      </c>
      <c r="U13" s="6">
        <v>12.1</v>
      </c>
      <c r="V13" s="6">
        <v>9.5399999999999991</v>
      </c>
      <c r="W13" s="6">
        <v>812</v>
      </c>
      <c r="X13" s="6">
        <v>299</v>
      </c>
    </row>
    <row r="14" spans="1:24" s="2" customFormat="1">
      <c r="A14" s="11">
        <v>8</v>
      </c>
      <c r="B14" s="11" t="s">
        <v>35</v>
      </c>
      <c r="C14" s="11" t="s">
        <v>61</v>
      </c>
      <c r="D14" s="6" t="s">
        <v>69</v>
      </c>
      <c r="E14" s="6">
        <v>201.9</v>
      </c>
      <c r="F14" s="6">
        <v>374.6</v>
      </c>
      <c r="G14" s="6">
        <v>374.7</v>
      </c>
      <c r="H14" s="6">
        <v>16.5</v>
      </c>
      <c r="I14" s="6">
        <v>27</v>
      </c>
      <c r="J14" s="8">
        <v>15.2</v>
      </c>
      <c r="K14" s="8">
        <v>290.2</v>
      </c>
      <c r="L14" s="6">
        <v>66261</v>
      </c>
      <c r="M14" s="6">
        <v>23688</v>
      </c>
      <c r="N14" s="6">
        <v>16.100000000000001</v>
      </c>
      <c r="O14" s="6">
        <v>9.6</v>
      </c>
      <c r="P14" s="6">
        <v>3538</v>
      </c>
      <c r="Q14" s="6">
        <v>1264</v>
      </c>
      <c r="R14" s="6">
        <v>3972</v>
      </c>
      <c r="S14" s="6">
        <v>1920</v>
      </c>
      <c r="T14" s="6">
        <v>0.84399999999999997</v>
      </c>
      <c r="U14" s="6">
        <v>13.4</v>
      </c>
      <c r="V14" s="6">
        <v>7.16</v>
      </c>
      <c r="W14" s="6">
        <v>558</v>
      </c>
      <c r="X14" s="6">
        <v>257</v>
      </c>
    </row>
    <row r="15" spans="1:24" s="2" customFormat="1">
      <c r="A15" s="11">
        <v>9</v>
      </c>
      <c r="B15" s="11" t="s">
        <v>35</v>
      </c>
      <c r="C15" s="11" t="s">
        <v>61</v>
      </c>
      <c r="D15" s="6" t="s">
        <v>70</v>
      </c>
      <c r="E15" s="6">
        <v>177</v>
      </c>
      <c r="F15" s="6">
        <v>368.2</v>
      </c>
      <c r="G15" s="6">
        <v>372.6</v>
      </c>
      <c r="H15" s="6">
        <v>14.4</v>
      </c>
      <c r="I15" s="6">
        <v>23.8</v>
      </c>
      <c r="J15" s="8">
        <v>15.2</v>
      </c>
      <c r="K15" s="8">
        <v>290.2</v>
      </c>
      <c r="L15" s="6">
        <v>57118</v>
      </c>
      <c r="M15" s="6">
        <v>20529</v>
      </c>
      <c r="N15" s="6">
        <v>15.9</v>
      </c>
      <c r="O15" s="6">
        <v>9.5399999999999991</v>
      </c>
      <c r="P15" s="6">
        <v>3103</v>
      </c>
      <c r="Q15" s="6">
        <v>1102</v>
      </c>
      <c r="R15" s="6">
        <v>3455</v>
      </c>
      <c r="S15" s="6">
        <v>1671</v>
      </c>
      <c r="T15" s="6">
        <v>0.84399999999999997</v>
      </c>
      <c r="U15" s="6">
        <v>15</v>
      </c>
      <c r="V15" s="6">
        <v>6.09</v>
      </c>
      <c r="W15" s="6">
        <v>381</v>
      </c>
      <c r="X15" s="6">
        <v>226</v>
      </c>
    </row>
    <row r="16" spans="1:24" s="2" customFormat="1">
      <c r="A16" s="11">
        <v>10</v>
      </c>
      <c r="B16" s="11" t="s">
        <v>35</v>
      </c>
      <c r="C16" s="11" t="s">
        <v>61</v>
      </c>
      <c r="D16" s="6" t="s">
        <v>71</v>
      </c>
      <c r="E16" s="6">
        <v>152.9</v>
      </c>
      <c r="F16" s="6">
        <v>362</v>
      </c>
      <c r="G16" s="6">
        <v>370.5</v>
      </c>
      <c r="H16" s="6">
        <v>12.3</v>
      </c>
      <c r="I16" s="6">
        <v>20.7</v>
      </c>
      <c r="J16" s="8">
        <v>15.2</v>
      </c>
      <c r="K16" s="8">
        <v>290.2</v>
      </c>
      <c r="L16" s="6">
        <v>48589</v>
      </c>
      <c r="M16" s="6">
        <v>17553</v>
      </c>
      <c r="N16" s="6">
        <v>15.8</v>
      </c>
      <c r="O16" s="6">
        <v>9.49</v>
      </c>
      <c r="P16" s="6">
        <v>2684</v>
      </c>
      <c r="Q16" s="6">
        <v>948</v>
      </c>
      <c r="R16" s="6">
        <v>2965</v>
      </c>
      <c r="S16" s="6">
        <v>1435</v>
      </c>
      <c r="T16" s="6">
        <v>0.84399999999999997</v>
      </c>
      <c r="U16" s="6">
        <v>17</v>
      </c>
      <c r="V16" s="6">
        <v>5.1100000000000003</v>
      </c>
      <c r="W16" s="6">
        <v>251</v>
      </c>
      <c r="X16" s="6">
        <v>195</v>
      </c>
    </row>
    <row r="17" spans="1:24" s="2" customFormat="1">
      <c r="A17" s="11">
        <v>11</v>
      </c>
      <c r="B17" s="11" t="s">
        <v>35</v>
      </c>
      <c r="C17" s="11" t="s">
        <v>61</v>
      </c>
      <c r="D17" s="6" t="s">
        <v>72</v>
      </c>
      <c r="E17" s="6">
        <v>129</v>
      </c>
      <c r="F17" s="6">
        <v>355.6</v>
      </c>
      <c r="G17" s="6">
        <v>368.6</v>
      </c>
      <c r="H17" s="6">
        <v>10.4</v>
      </c>
      <c r="I17" s="6">
        <v>17.5</v>
      </c>
      <c r="J17" s="8">
        <v>15.2</v>
      </c>
      <c r="K17" s="8">
        <v>290.2</v>
      </c>
      <c r="L17" s="6">
        <v>40246</v>
      </c>
      <c r="M17" s="6">
        <v>14611</v>
      </c>
      <c r="N17" s="6">
        <v>15.6</v>
      </c>
      <c r="O17" s="6">
        <v>9.43</v>
      </c>
      <c r="P17" s="6">
        <v>2264</v>
      </c>
      <c r="Q17" s="6">
        <v>793</v>
      </c>
      <c r="R17" s="6">
        <v>2479</v>
      </c>
      <c r="S17" s="6">
        <v>1199</v>
      </c>
      <c r="T17" s="6">
        <v>0.84399999999999997</v>
      </c>
      <c r="U17" s="6">
        <v>19.899999999999999</v>
      </c>
      <c r="V17" s="6">
        <v>4.18</v>
      </c>
      <c r="W17" s="6">
        <v>153</v>
      </c>
      <c r="X17" s="6">
        <v>164</v>
      </c>
    </row>
    <row r="18" spans="1:24" s="2" customFormat="1">
      <c r="A18" s="11">
        <v>12</v>
      </c>
      <c r="B18" s="11" t="s">
        <v>35</v>
      </c>
      <c r="C18" s="11" t="s">
        <v>61</v>
      </c>
      <c r="D18" s="6" t="s">
        <v>73</v>
      </c>
      <c r="E18" s="6">
        <v>282.89999999999998</v>
      </c>
      <c r="F18" s="6">
        <v>365.3</v>
      </c>
      <c r="G18" s="6">
        <v>322.2</v>
      </c>
      <c r="H18" s="6">
        <v>26.8</v>
      </c>
      <c r="I18" s="6">
        <v>44.1</v>
      </c>
      <c r="J18" s="8">
        <v>15.2</v>
      </c>
      <c r="K18" s="8">
        <v>246.7</v>
      </c>
      <c r="L18" s="6">
        <v>78872</v>
      </c>
      <c r="M18" s="6">
        <v>24635</v>
      </c>
      <c r="N18" s="6">
        <v>14.8</v>
      </c>
      <c r="O18" s="6">
        <v>8.27</v>
      </c>
      <c r="P18" s="6">
        <v>4318</v>
      </c>
      <c r="Q18" s="6">
        <v>1529</v>
      </c>
      <c r="R18" s="6">
        <v>5105</v>
      </c>
      <c r="S18" s="6">
        <v>2342</v>
      </c>
      <c r="T18" s="6">
        <v>0.85499999999999998</v>
      </c>
      <c r="U18" s="6">
        <v>7.65</v>
      </c>
      <c r="V18" s="6">
        <v>6.35</v>
      </c>
      <c r="W18" s="6">
        <v>2034</v>
      </c>
      <c r="X18" s="6">
        <v>360</v>
      </c>
    </row>
    <row r="19" spans="1:24" s="2" customFormat="1">
      <c r="A19" s="11">
        <v>13</v>
      </c>
      <c r="B19" s="11" t="s">
        <v>35</v>
      </c>
      <c r="C19" s="11" t="s">
        <v>61</v>
      </c>
      <c r="D19" s="6" t="s">
        <v>74</v>
      </c>
      <c r="E19" s="6">
        <v>240</v>
      </c>
      <c r="F19" s="6">
        <v>352.5</v>
      </c>
      <c r="G19" s="6">
        <v>318.39999999999998</v>
      </c>
      <c r="H19" s="6">
        <v>23</v>
      </c>
      <c r="I19" s="6">
        <v>37.700000000000003</v>
      </c>
      <c r="J19" s="8">
        <v>15.2</v>
      </c>
      <c r="K19" s="8">
        <v>246.7</v>
      </c>
      <c r="L19" s="6">
        <v>64203</v>
      </c>
      <c r="M19" s="6">
        <v>20315</v>
      </c>
      <c r="N19" s="6">
        <v>14.5</v>
      </c>
      <c r="O19" s="6">
        <v>8.15</v>
      </c>
      <c r="P19" s="6">
        <v>3643</v>
      </c>
      <c r="Q19" s="6">
        <v>1276</v>
      </c>
      <c r="R19" s="6">
        <v>4247</v>
      </c>
      <c r="S19" s="6">
        <v>1951</v>
      </c>
      <c r="T19" s="6">
        <v>0.85399999999999998</v>
      </c>
      <c r="U19" s="6">
        <v>8.74</v>
      </c>
      <c r="V19" s="6">
        <v>5.03</v>
      </c>
      <c r="W19" s="6">
        <v>1271</v>
      </c>
      <c r="X19" s="6">
        <v>306</v>
      </c>
    </row>
    <row r="20" spans="1:24" s="2" customFormat="1">
      <c r="A20" s="11">
        <v>14</v>
      </c>
      <c r="B20" s="11" t="s">
        <v>35</v>
      </c>
      <c r="C20" s="11" t="s">
        <v>61</v>
      </c>
      <c r="D20" s="6" t="s">
        <v>75</v>
      </c>
      <c r="E20" s="6">
        <v>198.1</v>
      </c>
      <c r="F20" s="6">
        <v>339.9</v>
      </c>
      <c r="G20" s="6">
        <v>314.5</v>
      </c>
      <c r="H20" s="6">
        <v>19.100000000000001</v>
      </c>
      <c r="I20" s="6">
        <v>31.4</v>
      </c>
      <c r="J20" s="8">
        <v>15.2</v>
      </c>
      <c r="K20" s="8">
        <v>246.7</v>
      </c>
      <c r="L20" s="6">
        <v>50904</v>
      </c>
      <c r="M20" s="6">
        <v>16299</v>
      </c>
      <c r="N20" s="6">
        <v>14.2</v>
      </c>
      <c r="O20" s="6">
        <v>8.0399999999999991</v>
      </c>
      <c r="P20" s="6">
        <v>2995</v>
      </c>
      <c r="Q20" s="6">
        <v>1037</v>
      </c>
      <c r="R20" s="6">
        <v>3440</v>
      </c>
      <c r="S20" s="6">
        <v>1581</v>
      </c>
      <c r="T20" s="6">
        <v>0.85399999999999998</v>
      </c>
      <c r="U20" s="6">
        <v>10.199999999999999</v>
      </c>
      <c r="V20" s="6">
        <v>3.88</v>
      </c>
      <c r="W20" s="6">
        <v>734</v>
      </c>
      <c r="X20" s="6">
        <v>252</v>
      </c>
    </row>
    <row r="21" spans="1:24" s="2" customFormat="1">
      <c r="A21" s="11">
        <v>15</v>
      </c>
      <c r="B21" s="11" t="s">
        <v>35</v>
      </c>
      <c r="C21" s="11" t="s">
        <v>61</v>
      </c>
      <c r="D21" s="6" t="s">
        <v>76</v>
      </c>
      <c r="E21" s="6">
        <v>158.1</v>
      </c>
      <c r="F21" s="6">
        <v>327.10000000000002</v>
      </c>
      <c r="G21" s="6">
        <v>311.2</v>
      </c>
      <c r="H21" s="6">
        <v>15.8</v>
      </c>
      <c r="I21" s="6">
        <v>25</v>
      </c>
      <c r="J21" s="8">
        <v>15.2</v>
      </c>
      <c r="K21" s="8">
        <v>246.7</v>
      </c>
      <c r="L21" s="6">
        <v>38747</v>
      </c>
      <c r="M21" s="6">
        <v>12569</v>
      </c>
      <c r="N21" s="6">
        <v>13.9</v>
      </c>
      <c r="O21" s="6">
        <v>7.9</v>
      </c>
      <c r="P21" s="6">
        <v>2369</v>
      </c>
      <c r="Q21" s="6">
        <v>808</v>
      </c>
      <c r="R21" s="6">
        <v>2680</v>
      </c>
      <c r="S21" s="6">
        <v>1230</v>
      </c>
      <c r="T21" s="6">
        <v>0.85099999999999998</v>
      </c>
      <c r="U21" s="6">
        <v>12.5</v>
      </c>
      <c r="V21" s="6">
        <v>2.87</v>
      </c>
      <c r="W21" s="6">
        <v>378</v>
      </c>
      <c r="X21" s="6">
        <v>201</v>
      </c>
    </row>
    <row r="22" spans="1:24" s="2" customFormat="1">
      <c r="A22" s="11">
        <v>16</v>
      </c>
      <c r="B22" s="11" t="s">
        <v>35</v>
      </c>
      <c r="C22" s="11" t="s">
        <v>61</v>
      </c>
      <c r="D22" s="6" t="s">
        <v>77</v>
      </c>
      <c r="E22" s="6">
        <v>136.9</v>
      </c>
      <c r="F22" s="6">
        <v>320.5</v>
      </c>
      <c r="G22" s="6">
        <v>309.2</v>
      </c>
      <c r="H22" s="6">
        <v>13.8</v>
      </c>
      <c r="I22" s="6">
        <v>21.7</v>
      </c>
      <c r="J22" s="8">
        <v>15.2</v>
      </c>
      <c r="K22" s="8">
        <v>246.7</v>
      </c>
      <c r="L22" s="6">
        <v>32814</v>
      </c>
      <c r="M22" s="6">
        <v>10700</v>
      </c>
      <c r="N22" s="6">
        <v>13.7</v>
      </c>
      <c r="O22" s="6">
        <v>7.83</v>
      </c>
      <c r="P22" s="6">
        <v>2048</v>
      </c>
      <c r="Q22" s="6">
        <v>692</v>
      </c>
      <c r="R22" s="6">
        <v>2297</v>
      </c>
      <c r="S22" s="6">
        <v>1053</v>
      </c>
      <c r="T22" s="6">
        <v>0.85099999999999998</v>
      </c>
      <c r="U22" s="6">
        <v>14.2</v>
      </c>
      <c r="V22" s="6">
        <v>2.39</v>
      </c>
      <c r="W22" s="6">
        <v>249</v>
      </c>
      <c r="X22" s="6">
        <v>174</v>
      </c>
    </row>
    <row r="23" spans="1:24" s="2" customFormat="1">
      <c r="A23" s="11">
        <v>17</v>
      </c>
      <c r="B23" s="11" t="s">
        <v>35</v>
      </c>
      <c r="C23" s="11" t="s">
        <v>61</v>
      </c>
      <c r="D23" s="6" t="s">
        <v>78</v>
      </c>
      <c r="E23" s="6">
        <v>117.9</v>
      </c>
      <c r="F23" s="6">
        <v>314.5</v>
      </c>
      <c r="G23" s="6">
        <v>307.39999999999998</v>
      </c>
      <c r="H23" s="6">
        <v>12</v>
      </c>
      <c r="I23" s="6">
        <v>18.7</v>
      </c>
      <c r="J23" s="8">
        <v>15.2</v>
      </c>
      <c r="K23" s="8">
        <v>246.7</v>
      </c>
      <c r="L23" s="6">
        <v>27672</v>
      </c>
      <c r="M23" s="6">
        <v>9059</v>
      </c>
      <c r="N23" s="6">
        <v>13.6</v>
      </c>
      <c r="O23" s="6">
        <v>7.77</v>
      </c>
      <c r="P23" s="6">
        <v>1760</v>
      </c>
      <c r="Q23" s="6">
        <v>589</v>
      </c>
      <c r="R23" s="6">
        <v>1958</v>
      </c>
      <c r="S23" s="6">
        <v>895</v>
      </c>
      <c r="T23" s="6">
        <v>0.85</v>
      </c>
      <c r="U23" s="6">
        <v>16.2</v>
      </c>
      <c r="V23" s="6">
        <v>1.98</v>
      </c>
      <c r="W23" s="6">
        <v>161</v>
      </c>
      <c r="X23" s="6">
        <v>150</v>
      </c>
    </row>
    <row r="24" spans="1:24" s="2" customFormat="1">
      <c r="A24" s="11">
        <v>18</v>
      </c>
      <c r="B24" s="11" t="s">
        <v>35</v>
      </c>
      <c r="C24" s="11" t="s">
        <v>61</v>
      </c>
      <c r="D24" s="6" t="s">
        <v>79</v>
      </c>
      <c r="E24" s="6">
        <v>96.9</v>
      </c>
      <c r="F24" s="6">
        <v>307.89999999999998</v>
      </c>
      <c r="G24" s="6">
        <v>305.3</v>
      </c>
      <c r="H24" s="6">
        <v>9.9</v>
      </c>
      <c r="I24" s="6">
        <v>15.4</v>
      </c>
      <c r="J24" s="8">
        <v>15.2</v>
      </c>
      <c r="K24" s="8">
        <v>246.7</v>
      </c>
      <c r="L24" s="6">
        <v>22249</v>
      </c>
      <c r="M24" s="6">
        <v>7308</v>
      </c>
      <c r="N24" s="6">
        <v>13.4</v>
      </c>
      <c r="O24" s="6">
        <v>7.69</v>
      </c>
      <c r="P24" s="6">
        <v>1445</v>
      </c>
      <c r="Q24" s="6">
        <v>479</v>
      </c>
      <c r="R24" s="6">
        <v>1592</v>
      </c>
      <c r="S24" s="6">
        <v>726</v>
      </c>
      <c r="T24" s="6">
        <v>0.85</v>
      </c>
      <c r="U24" s="6">
        <v>19.3</v>
      </c>
      <c r="V24" s="6">
        <v>1.56</v>
      </c>
      <c r="W24" s="6">
        <v>91.2</v>
      </c>
      <c r="X24" s="6">
        <v>123</v>
      </c>
    </row>
    <row r="25" spans="1:24" s="2" customFormat="1">
      <c r="A25" s="11">
        <v>19</v>
      </c>
      <c r="B25" s="11" t="s">
        <v>35</v>
      </c>
      <c r="C25" s="11" t="s">
        <v>61</v>
      </c>
      <c r="D25" s="6" t="s">
        <v>80</v>
      </c>
      <c r="E25" s="6">
        <v>167.1</v>
      </c>
      <c r="F25" s="6">
        <v>289.10000000000002</v>
      </c>
      <c r="G25" s="6">
        <v>265.2</v>
      </c>
      <c r="H25" s="6">
        <v>19.2</v>
      </c>
      <c r="I25" s="6">
        <v>31.7</v>
      </c>
      <c r="J25" s="8">
        <v>12.7</v>
      </c>
      <c r="K25" s="8">
        <v>200.3</v>
      </c>
      <c r="L25" s="6">
        <v>29998</v>
      </c>
      <c r="M25" s="6">
        <v>9870</v>
      </c>
      <c r="N25" s="6">
        <v>11.9</v>
      </c>
      <c r="O25" s="6">
        <v>6.81</v>
      </c>
      <c r="P25" s="6">
        <v>2075</v>
      </c>
      <c r="Q25" s="6">
        <v>744</v>
      </c>
      <c r="R25" s="6">
        <v>2424</v>
      </c>
      <c r="S25" s="6">
        <v>1137</v>
      </c>
      <c r="T25" s="6">
        <v>0.85099999999999998</v>
      </c>
      <c r="U25" s="6">
        <v>8.49</v>
      </c>
      <c r="V25" s="6">
        <v>1.63</v>
      </c>
      <c r="W25" s="6">
        <v>626</v>
      </c>
      <c r="X25" s="6">
        <v>213</v>
      </c>
    </row>
    <row r="26" spans="1:24" s="2" customFormat="1">
      <c r="A26" s="11">
        <v>20</v>
      </c>
      <c r="B26" s="11" t="s">
        <v>35</v>
      </c>
      <c r="C26" s="11" t="s">
        <v>61</v>
      </c>
      <c r="D26" s="6" t="s">
        <v>81</v>
      </c>
      <c r="E26" s="6">
        <v>132</v>
      </c>
      <c r="F26" s="6">
        <v>276.3</v>
      </c>
      <c r="G26" s="6">
        <v>261.3</v>
      </c>
      <c r="H26" s="6">
        <v>15.3</v>
      </c>
      <c r="I26" s="6">
        <v>25.3</v>
      </c>
      <c r="J26" s="8">
        <v>12.7</v>
      </c>
      <c r="K26" s="8">
        <v>200.3</v>
      </c>
      <c r="L26" s="6">
        <v>22529</v>
      </c>
      <c r="M26" s="6">
        <v>7531</v>
      </c>
      <c r="N26" s="6">
        <v>11.6</v>
      </c>
      <c r="O26" s="6">
        <v>6.69</v>
      </c>
      <c r="P26" s="6">
        <v>1631</v>
      </c>
      <c r="Q26" s="6">
        <v>576</v>
      </c>
      <c r="R26" s="6">
        <v>1869</v>
      </c>
      <c r="S26" s="6">
        <v>878</v>
      </c>
      <c r="T26" s="6">
        <v>0.85</v>
      </c>
      <c r="U26" s="6">
        <v>10.3</v>
      </c>
      <c r="V26" s="6">
        <v>1.19</v>
      </c>
      <c r="W26" s="6">
        <v>319</v>
      </c>
      <c r="X26" s="6">
        <v>168</v>
      </c>
    </row>
    <row r="27" spans="1:24" s="2" customFormat="1">
      <c r="A27" s="11">
        <v>21</v>
      </c>
      <c r="B27" s="11" t="s">
        <v>35</v>
      </c>
      <c r="C27" s="11" t="s">
        <v>61</v>
      </c>
      <c r="D27" s="6" t="s">
        <v>82</v>
      </c>
      <c r="E27" s="6">
        <v>107.1</v>
      </c>
      <c r="F27" s="6">
        <v>266.7</v>
      </c>
      <c r="G27" s="6">
        <v>258.8</v>
      </c>
      <c r="H27" s="6">
        <v>12.8</v>
      </c>
      <c r="I27" s="6">
        <v>20.5</v>
      </c>
      <c r="J27" s="8">
        <v>12.7</v>
      </c>
      <c r="K27" s="8">
        <v>200.3</v>
      </c>
      <c r="L27" s="6">
        <v>17510</v>
      </c>
      <c r="M27" s="6">
        <v>5928</v>
      </c>
      <c r="N27" s="6">
        <v>11.3</v>
      </c>
      <c r="O27" s="6">
        <v>6.59</v>
      </c>
      <c r="P27" s="6">
        <v>1313</v>
      </c>
      <c r="Q27" s="6">
        <v>458</v>
      </c>
      <c r="R27" s="6">
        <v>1484</v>
      </c>
      <c r="S27" s="6">
        <v>697</v>
      </c>
      <c r="T27" s="6">
        <v>0.84799999999999998</v>
      </c>
      <c r="U27" s="6">
        <v>12.4</v>
      </c>
      <c r="V27" s="6">
        <v>0.89800000000000002</v>
      </c>
      <c r="W27" s="6">
        <v>172</v>
      </c>
      <c r="X27" s="6">
        <v>136</v>
      </c>
    </row>
    <row r="28" spans="1:24" s="2" customFormat="1">
      <c r="A28" s="11">
        <v>22</v>
      </c>
      <c r="B28" s="11" t="s">
        <v>35</v>
      </c>
      <c r="C28" s="11" t="s">
        <v>61</v>
      </c>
      <c r="D28" s="6" t="s">
        <v>83</v>
      </c>
      <c r="E28" s="6">
        <v>88.9</v>
      </c>
      <c r="F28" s="6">
        <v>260.3</v>
      </c>
      <c r="G28" s="6">
        <v>256.3</v>
      </c>
      <c r="H28" s="6">
        <v>10.3</v>
      </c>
      <c r="I28" s="6">
        <v>17.3</v>
      </c>
      <c r="J28" s="8">
        <v>12.7</v>
      </c>
      <c r="K28" s="8">
        <v>200.3</v>
      </c>
      <c r="L28" s="6">
        <v>14268</v>
      </c>
      <c r="M28" s="6">
        <v>4857</v>
      </c>
      <c r="N28" s="6">
        <v>11.2</v>
      </c>
      <c r="O28" s="6">
        <v>6.55</v>
      </c>
      <c r="P28" s="6">
        <v>1096</v>
      </c>
      <c r="Q28" s="6">
        <v>379</v>
      </c>
      <c r="R28" s="6">
        <v>1224</v>
      </c>
      <c r="S28" s="6">
        <v>575</v>
      </c>
      <c r="T28" s="6">
        <v>0.85</v>
      </c>
      <c r="U28" s="6">
        <v>14.5</v>
      </c>
      <c r="V28" s="6">
        <v>0.71699999999999997</v>
      </c>
      <c r="W28" s="6">
        <v>102</v>
      </c>
      <c r="X28" s="6">
        <v>113</v>
      </c>
    </row>
    <row r="29" spans="1:24" s="2" customFormat="1">
      <c r="A29" s="11">
        <v>23</v>
      </c>
      <c r="B29" s="11" t="s">
        <v>35</v>
      </c>
      <c r="C29" s="11" t="s">
        <v>61</v>
      </c>
      <c r="D29" s="6" t="s">
        <v>84</v>
      </c>
      <c r="E29" s="6">
        <v>73.099999999999994</v>
      </c>
      <c r="F29" s="6">
        <v>254.1</v>
      </c>
      <c r="G29" s="6">
        <v>254.6</v>
      </c>
      <c r="H29" s="6">
        <v>8.6</v>
      </c>
      <c r="I29" s="6">
        <v>14.2</v>
      </c>
      <c r="J29" s="8">
        <v>12.7</v>
      </c>
      <c r="K29" s="8">
        <v>200.3</v>
      </c>
      <c r="L29" s="6">
        <v>11407</v>
      </c>
      <c r="M29" s="6">
        <v>3908</v>
      </c>
      <c r="N29" s="6">
        <v>11.1</v>
      </c>
      <c r="O29" s="6">
        <v>6.48</v>
      </c>
      <c r="P29" s="6">
        <v>898</v>
      </c>
      <c r="Q29" s="6">
        <v>307</v>
      </c>
      <c r="R29" s="6">
        <v>992</v>
      </c>
      <c r="S29" s="6">
        <v>465</v>
      </c>
      <c r="T29" s="6">
        <v>0.84899999999999998</v>
      </c>
      <c r="U29" s="6">
        <v>17.3</v>
      </c>
      <c r="V29" s="6">
        <v>0.56200000000000006</v>
      </c>
      <c r="W29" s="6">
        <v>57.6</v>
      </c>
      <c r="X29" s="6">
        <v>93.1</v>
      </c>
    </row>
    <row r="30" spans="1:24" s="2" customFormat="1">
      <c r="A30" s="11">
        <v>24</v>
      </c>
      <c r="B30" s="11" t="s">
        <v>35</v>
      </c>
      <c r="C30" s="11" t="s">
        <v>61</v>
      </c>
      <c r="D30" s="6" t="s">
        <v>85</v>
      </c>
      <c r="E30" s="6">
        <v>86.1</v>
      </c>
      <c r="F30" s="6">
        <v>222.2</v>
      </c>
      <c r="G30" s="6">
        <v>209.1</v>
      </c>
      <c r="H30" s="6">
        <v>12.7</v>
      </c>
      <c r="I30" s="6">
        <v>20.5</v>
      </c>
      <c r="J30" s="8">
        <v>10.199999999999999</v>
      </c>
      <c r="K30" s="8">
        <v>160.80000000000001</v>
      </c>
      <c r="L30" s="6">
        <v>9449</v>
      </c>
      <c r="M30" s="6">
        <v>3127</v>
      </c>
      <c r="N30" s="6">
        <v>9.2799999999999994</v>
      </c>
      <c r="O30" s="6">
        <v>5.34</v>
      </c>
      <c r="P30" s="6">
        <v>850</v>
      </c>
      <c r="Q30" s="6">
        <v>299</v>
      </c>
      <c r="R30" s="6">
        <v>977</v>
      </c>
      <c r="S30" s="6">
        <v>456</v>
      </c>
      <c r="T30" s="6">
        <v>0.85</v>
      </c>
      <c r="U30" s="6">
        <v>10.199999999999999</v>
      </c>
      <c r="V30" s="6">
        <v>0.318</v>
      </c>
      <c r="W30" s="6">
        <v>137</v>
      </c>
      <c r="X30" s="6">
        <v>110</v>
      </c>
    </row>
    <row r="31" spans="1:24" s="2" customFormat="1">
      <c r="A31" s="11">
        <v>25</v>
      </c>
      <c r="B31" s="11" t="s">
        <v>35</v>
      </c>
      <c r="C31" s="11" t="s">
        <v>61</v>
      </c>
      <c r="D31" s="6" t="s">
        <v>86</v>
      </c>
      <c r="E31" s="6">
        <v>71</v>
      </c>
      <c r="F31" s="6">
        <v>215.8</v>
      </c>
      <c r="G31" s="6">
        <v>206.4</v>
      </c>
      <c r="H31" s="6">
        <v>10</v>
      </c>
      <c r="I31" s="6">
        <v>17.3</v>
      </c>
      <c r="J31" s="8">
        <v>10.199999999999999</v>
      </c>
      <c r="K31" s="8">
        <v>160.80000000000001</v>
      </c>
      <c r="L31" s="6">
        <v>7618</v>
      </c>
      <c r="M31" s="6">
        <v>2537</v>
      </c>
      <c r="N31" s="6">
        <v>9.18</v>
      </c>
      <c r="O31" s="6">
        <v>5.3</v>
      </c>
      <c r="P31" s="6">
        <v>706</v>
      </c>
      <c r="Q31" s="6">
        <v>246</v>
      </c>
      <c r="R31" s="6">
        <v>799</v>
      </c>
      <c r="S31" s="6">
        <v>374</v>
      </c>
      <c r="T31" s="6">
        <v>0.85299999999999998</v>
      </c>
      <c r="U31" s="6">
        <v>11.9</v>
      </c>
      <c r="V31" s="6">
        <v>0.25</v>
      </c>
      <c r="W31" s="6">
        <v>80.2</v>
      </c>
      <c r="X31" s="6">
        <v>90.4</v>
      </c>
    </row>
    <row r="32" spans="1:24" s="2" customFormat="1">
      <c r="A32" s="11">
        <v>26</v>
      </c>
      <c r="B32" s="11" t="s">
        <v>35</v>
      </c>
      <c r="C32" s="11" t="s">
        <v>61</v>
      </c>
      <c r="D32" s="6" t="s">
        <v>87</v>
      </c>
      <c r="E32" s="6">
        <v>60</v>
      </c>
      <c r="F32" s="6">
        <v>209.6</v>
      </c>
      <c r="G32" s="6">
        <v>205.8</v>
      </c>
      <c r="H32" s="6">
        <v>9.4</v>
      </c>
      <c r="I32" s="6">
        <v>14.2</v>
      </c>
      <c r="J32" s="8">
        <v>10.199999999999999</v>
      </c>
      <c r="K32" s="8">
        <v>160.80000000000001</v>
      </c>
      <c r="L32" s="6">
        <v>6125</v>
      </c>
      <c r="M32" s="6">
        <v>2065</v>
      </c>
      <c r="N32" s="6">
        <v>8.9600000000000009</v>
      </c>
      <c r="O32" s="6">
        <v>5.2</v>
      </c>
      <c r="P32" s="6">
        <v>584</v>
      </c>
      <c r="Q32" s="6">
        <v>201</v>
      </c>
      <c r="R32" s="6">
        <v>656</v>
      </c>
      <c r="S32" s="6">
        <v>305</v>
      </c>
      <c r="T32" s="6">
        <v>0.84599999999999997</v>
      </c>
      <c r="U32" s="6">
        <v>14.1</v>
      </c>
      <c r="V32" s="6">
        <v>0.19700000000000001</v>
      </c>
      <c r="W32" s="6">
        <v>47.2</v>
      </c>
      <c r="X32" s="6">
        <v>76.400000000000006</v>
      </c>
    </row>
    <row r="33" spans="1:24" s="2" customFormat="1">
      <c r="A33" s="11">
        <v>27</v>
      </c>
      <c r="B33" s="11" t="s">
        <v>35</v>
      </c>
      <c r="C33" s="11" t="s">
        <v>61</v>
      </c>
      <c r="D33" s="6" t="s">
        <v>88</v>
      </c>
      <c r="E33" s="6">
        <v>52</v>
      </c>
      <c r="F33" s="6">
        <v>206.2</v>
      </c>
      <c r="G33" s="6">
        <v>204.3</v>
      </c>
      <c r="H33" s="6">
        <v>7.9</v>
      </c>
      <c r="I33" s="6">
        <v>12.5</v>
      </c>
      <c r="J33" s="8">
        <v>10.199999999999999</v>
      </c>
      <c r="K33" s="8">
        <v>160.80000000000001</v>
      </c>
      <c r="L33" s="6">
        <v>5259</v>
      </c>
      <c r="M33" s="6">
        <v>1778</v>
      </c>
      <c r="N33" s="6">
        <v>8.91</v>
      </c>
      <c r="O33" s="6">
        <v>5.18</v>
      </c>
      <c r="P33" s="6">
        <v>510</v>
      </c>
      <c r="Q33" s="6">
        <v>174</v>
      </c>
      <c r="R33" s="6">
        <v>567</v>
      </c>
      <c r="S33" s="6">
        <v>264</v>
      </c>
      <c r="T33" s="6">
        <v>0.84799999999999998</v>
      </c>
      <c r="U33" s="6">
        <v>15.8</v>
      </c>
      <c r="V33" s="6">
        <v>0.16700000000000001</v>
      </c>
      <c r="W33" s="6">
        <v>31.8</v>
      </c>
      <c r="X33" s="6">
        <v>66.3</v>
      </c>
    </row>
    <row r="34" spans="1:24" s="2" customFormat="1">
      <c r="A34" s="11">
        <v>28</v>
      </c>
      <c r="B34" s="11" t="s">
        <v>35</v>
      </c>
      <c r="C34" s="11" t="s">
        <v>61</v>
      </c>
      <c r="D34" s="6" t="s">
        <v>89</v>
      </c>
      <c r="E34" s="6">
        <v>46.1</v>
      </c>
      <c r="F34" s="6">
        <v>203.2</v>
      </c>
      <c r="G34" s="6">
        <v>203.6</v>
      </c>
      <c r="H34" s="6">
        <v>7.2</v>
      </c>
      <c r="I34" s="6">
        <v>11</v>
      </c>
      <c r="J34" s="8">
        <v>10.199999999999999</v>
      </c>
      <c r="K34" s="8">
        <v>160.80000000000001</v>
      </c>
      <c r="L34" s="6">
        <v>4568</v>
      </c>
      <c r="M34" s="6">
        <v>1548</v>
      </c>
      <c r="N34" s="6">
        <v>8.82</v>
      </c>
      <c r="O34" s="6">
        <v>5.13</v>
      </c>
      <c r="P34" s="6">
        <v>450</v>
      </c>
      <c r="Q34" s="6">
        <v>152</v>
      </c>
      <c r="R34" s="6">
        <v>497</v>
      </c>
      <c r="S34" s="6">
        <v>231</v>
      </c>
      <c r="T34" s="6">
        <v>0.84699999999999998</v>
      </c>
      <c r="U34" s="6">
        <v>17.7</v>
      </c>
      <c r="V34" s="6">
        <v>0.14299999999999999</v>
      </c>
      <c r="W34" s="6">
        <v>22.2</v>
      </c>
      <c r="X34" s="6">
        <v>58.7</v>
      </c>
    </row>
    <row r="35" spans="1:24" s="2" customFormat="1">
      <c r="A35" s="11">
        <v>29</v>
      </c>
      <c r="B35" s="11" t="s">
        <v>35</v>
      </c>
      <c r="C35" s="11" t="s">
        <v>61</v>
      </c>
      <c r="D35" s="6" t="s">
        <v>90</v>
      </c>
      <c r="E35" s="6">
        <v>37</v>
      </c>
      <c r="F35" s="6">
        <v>161.80000000000001</v>
      </c>
      <c r="G35" s="6">
        <v>154.4</v>
      </c>
      <c r="H35" s="6">
        <v>8</v>
      </c>
      <c r="I35" s="6">
        <v>11.5</v>
      </c>
      <c r="J35" s="8">
        <v>7.6</v>
      </c>
      <c r="K35" s="8">
        <v>123.6</v>
      </c>
      <c r="L35" s="6">
        <v>2210</v>
      </c>
      <c r="M35" s="6">
        <v>706</v>
      </c>
      <c r="N35" s="6">
        <v>6.85</v>
      </c>
      <c r="O35" s="6">
        <v>3.87</v>
      </c>
      <c r="P35" s="6">
        <v>273</v>
      </c>
      <c r="Q35" s="6">
        <v>91.5</v>
      </c>
      <c r="R35" s="6">
        <v>309</v>
      </c>
      <c r="S35" s="6">
        <v>140</v>
      </c>
      <c r="T35" s="6">
        <v>0.84799999999999998</v>
      </c>
      <c r="U35" s="6">
        <v>13.3</v>
      </c>
      <c r="V35" s="6">
        <v>3.9899999999999998E-2</v>
      </c>
      <c r="W35" s="6">
        <v>19.2</v>
      </c>
      <c r="X35" s="6">
        <v>47.1</v>
      </c>
    </row>
    <row r="36" spans="1:24" s="2" customFormat="1">
      <c r="A36" s="11">
        <v>30</v>
      </c>
      <c r="B36" s="11" t="s">
        <v>35</v>
      </c>
      <c r="C36" s="11" t="s">
        <v>61</v>
      </c>
      <c r="D36" s="6" t="s">
        <v>91</v>
      </c>
      <c r="E36" s="6">
        <v>30</v>
      </c>
      <c r="F36" s="6">
        <v>157.6</v>
      </c>
      <c r="G36" s="6">
        <v>152.9</v>
      </c>
      <c r="H36" s="6">
        <v>6.5</v>
      </c>
      <c r="I36" s="6">
        <v>9.4</v>
      </c>
      <c r="J36" s="8">
        <v>7.6</v>
      </c>
      <c r="K36" s="8">
        <v>123.6</v>
      </c>
      <c r="L36" s="6">
        <v>1748</v>
      </c>
      <c r="M36" s="6">
        <v>560</v>
      </c>
      <c r="N36" s="6">
        <v>6.76</v>
      </c>
      <c r="O36" s="6">
        <v>3.83</v>
      </c>
      <c r="P36" s="6">
        <v>222</v>
      </c>
      <c r="Q36" s="6">
        <v>73.3</v>
      </c>
      <c r="R36" s="6">
        <v>248</v>
      </c>
      <c r="S36" s="6">
        <v>112</v>
      </c>
      <c r="T36" s="6">
        <v>0.84899999999999998</v>
      </c>
      <c r="U36" s="6">
        <v>16</v>
      </c>
      <c r="V36" s="6">
        <v>3.0800000000000001E-2</v>
      </c>
      <c r="W36" s="6">
        <v>10.5</v>
      </c>
      <c r="X36" s="6">
        <v>38.299999999999997</v>
      </c>
    </row>
    <row r="37" spans="1:24" s="2" customFormat="1">
      <c r="A37" s="11">
        <v>31</v>
      </c>
      <c r="B37" s="11" t="s">
        <v>35</v>
      </c>
      <c r="C37" s="11" t="s">
        <v>61</v>
      </c>
      <c r="D37" s="6" t="s">
        <v>92</v>
      </c>
      <c r="E37" s="6">
        <v>23</v>
      </c>
      <c r="F37" s="6">
        <v>152.4</v>
      </c>
      <c r="G37" s="6">
        <v>152.19999999999999</v>
      </c>
      <c r="H37" s="6">
        <v>5.8</v>
      </c>
      <c r="I37" s="6">
        <v>6.8</v>
      </c>
      <c r="J37" s="8">
        <v>7.6</v>
      </c>
      <c r="K37" s="8">
        <v>123.6</v>
      </c>
      <c r="L37" s="6">
        <v>1250</v>
      </c>
      <c r="M37" s="6">
        <v>400</v>
      </c>
      <c r="N37" s="6">
        <v>6.54</v>
      </c>
      <c r="O37" s="6">
        <v>3.7</v>
      </c>
      <c r="P37" s="6">
        <v>164</v>
      </c>
      <c r="Q37" s="6">
        <v>52.6</v>
      </c>
      <c r="R37" s="6">
        <v>182</v>
      </c>
      <c r="S37" s="6">
        <v>80.2</v>
      </c>
      <c r="T37" s="6">
        <v>0.84</v>
      </c>
      <c r="U37" s="6">
        <v>20.7</v>
      </c>
      <c r="V37" s="6">
        <v>2.12E-2</v>
      </c>
      <c r="W37" s="6">
        <v>4.63</v>
      </c>
      <c r="X37" s="6">
        <v>29.2</v>
      </c>
    </row>
    <row r="38" spans="1:24" s="12" customFormat="1"/>
    <row r="39" spans="1:24" s="12" customFormat="1"/>
    <row r="40" spans="1:24" s="2" customFormat="1" ht="15.75">
      <c r="A40" s="1" t="s">
        <v>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s="2" customFormat="1">
      <c r="A41" s="3" t="s">
        <v>1</v>
      </c>
      <c r="B41" s="4"/>
      <c r="C41" s="4"/>
      <c r="D41" s="5" t="s">
        <v>2</v>
      </c>
      <c r="E41" s="6" t="s">
        <v>3</v>
      </c>
      <c r="F41" s="6" t="s">
        <v>4</v>
      </c>
      <c r="G41" s="6" t="s">
        <v>5</v>
      </c>
      <c r="H41" s="7" t="s">
        <v>6</v>
      </c>
      <c r="I41" s="7"/>
      <c r="J41" s="6" t="s">
        <v>7</v>
      </c>
      <c r="K41" s="6" t="s">
        <v>4</v>
      </c>
      <c r="L41" s="7" t="s">
        <v>8</v>
      </c>
      <c r="M41" s="7"/>
      <c r="N41" s="7" t="s">
        <v>9</v>
      </c>
      <c r="O41" s="7"/>
      <c r="P41" s="7" t="s">
        <v>10</v>
      </c>
      <c r="Q41" s="7"/>
      <c r="R41" s="7" t="s">
        <v>11</v>
      </c>
      <c r="S41" s="7"/>
      <c r="T41" s="6" t="s">
        <v>12</v>
      </c>
      <c r="U41" s="6" t="s">
        <v>13</v>
      </c>
      <c r="V41" s="8" t="s">
        <v>14</v>
      </c>
      <c r="W41" s="8" t="s">
        <v>13</v>
      </c>
      <c r="X41" s="6" t="s">
        <v>15</v>
      </c>
    </row>
    <row r="42" spans="1:24" s="2" customFormat="1">
      <c r="A42" s="9"/>
      <c r="B42" s="4"/>
      <c r="C42" s="4"/>
      <c r="D42" s="5"/>
      <c r="E42" s="6" t="s">
        <v>16</v>
      </c>
      <c r="F42" s="6" t="s">
        <v>17</v>
      </c>
      <c r="G42" s="6" t="s">
        <v>17</v>
      </c>
      <c r="H42" s="6" t="s">
        <v>18</v>
      </c>
      <c r="I42" s="6" t="s">
        <v>19</v>
      </c>
      <c r="J42" s="6" t="s">
        <v>9</v>
      </c>
      <c r="K42" s="6" t="s">
        <v>20</v>
      </c>
      <c r="L42" s="7" t="s">
        <v>21</v>
      </c>
      <c r="M42" s="7"/>
      <c r="N42" s="7" t="s">
        <v>22</v>
      </c>
      <c r="O42" s="7"/>
      <c r="P42" s="7" t="s">
        <v>23</v>
      </c>
      <c r="Q42" s="7"/>
      <c r="R42" s="7" t="s">
        <v>23</v>
      </c>
      <c r="S42" s="7"/>
      <c r="T42" s="6" t="s">
        <v>24</v>
      </c>
      <c r="U42" s="6" t="s">
        <v>25</v>
      </c>
      <c r="V42" s="8" t="s">
        <v>26</v>
      </c>
      <c r="W42" s="8" t="s">
        <v>26</v>
      </c>
      <c r="X42" s="6" t="s">
        <v>17</v>
      </c>
    </row>
    <row r="43" spans="1:24" s="2" customFormat="1">
      <c r="A43" s="9"/>
      <c r="B43" s="4"/>
      <c r="C43" s="4"/>
      <c r="D43" s="5"/>
      <c r="E43" s="6" t="s">
        <v>27</v>
      </c>
      <c r="F43" s="6" t="s">
        <v>28</v>
      </c>
      <c r="G43" s="6" t="s">
        <v>28</v>
      </c>
      <c r="H43" s="8"/>
      <c r="I43" s="8"/>
      <c r="J43" s="8"/>
      <c r="K43" s="6" t="s">
        <v>29</v>
      </c>
      <c r="L43" s="6" t="s">
        <v>30</v>
      </c>
      <c r="M43" s="6" t="s">
        <v>31</v>
      </c>
      <c r="N43" s="6" t="s">
        <v>30</v>
      </c>
      <c r="O43" s="6" t="s">
        <v>31</v>
      </c>
      <c r="P43" s="6" t="s">
        <v>30</v>
      </c>
      <c r="Q43" s="6" t="s">
        <v>31</v>
      </c>
      <c r="R43" s="6" t="s">
        <v>30</v>
      </c>
      <c r="S43" s="6" t="s">
        <v>31</v>
      </c>
      <c r="T43" s="6"/>
      <c r="U43" s="6"/>
      <c r="V43" s="8"/>
      <c r="W43" s="6" t="s">
        <v>32</v>
      </c>
      <c r="X43" s="6" t="s">
        <v>28</v>
      </c>
    </row>
    <row r="44" spans="1:24" s="2" customFormat="1" ht="15.75">
      <c r="A44" s="9"/>
      <c r="B44" s="4"/>
      <c r="C44" s="4"/>
      <c r="D44" s="5"/>
      <c r="E44" s="6" t="s">
        <v>33</v>
      </c>
      <c r="F44" s="6" t="s">
        <v>34</v>
      </c>
      <c r="G44" s="6" t="s">
        <v>35</v>
      </c>
      <c r="H44" s="6" t="s">
        <v>36</v>
      </c>
      <c r="I44" s="6" t="s">
        <v>37</v>
      </c>
      <c r="J44" s="6" t="s">
        <v>38</v>
      </c>
      <c r="K44" s="6" t="s">
        <v>39</v>
      </c>
      <c r="L44" s="6" t="s">
        <v>40</v>
      </c>
      <c r="M44" s="6" t="s">
        <v>41</v>
      </c>
      <c r="N44" s="6" t="s">
        <v>42</v>
      </c>
      <c r="O44" s="6" t="s">
        <v>43</v>
      </c>
      <c r="P44" s="6" t="s">
        <v>44</v>
      </c>
      <c r="Q44" s="6" t="s">
        <v>45</v>
      </c>
      <c r="R44" s="6" t="s">
        <v>46</v>
      </c>
      <c r="S44" s="6" t="s">
        <v>47</v>
      </c>
      <c r="T44" s="6" t="s">
        <v>48</v>
      </c>
      <c r="U44" s="6" t="s">
        <v>49</v>
      </c>
      <c r="V44" s="6" t="s">
        <v>50</v>
      </c>
      <c r="W44" s="6" t="s">
        <v>51</v>
      </c>
      <c r="X44" s="6" t="s">
        <v>52</v>
      </c>
    </row>
    <row r="45" spans="1:24" s="2" customFormat="1" ht="14.25">
      <c r="A45" s="9"/>
      <c r="B45" s="10"/>
      <c r="C45" s="10"/>
      <c r="D45" s="5"/>
      <c r="E45" s="6" t="s">
        <v>53</v>
      </c>
      <c r="F45" s="6" t="s">
        <v>54</v>
      </c>
      <c r="G45" s="6" t="s">
        <v>54</v>
      </c>
      <c r="H45" s="6" t="s">
        <v>54</v>
      </c>
      <c r="I45" s="6" t="s">
        <v>54</v>
      </c>
      <c r="J45" s="6" t="s">
        <v>54</v>
      </c>
      <c r="K45" s="6" t="s">
        <v>54</v>
      </c>
      <c r="L45" s="6" t="s">
        <v>93</v>
      </c>
      <c r="M45" s="6" t="s">
        <v>93</v>
      </c>
      <c r="N45" s="6" t="s">
        <v>54</v>
      </c>
      <c r="O45" s="6" t="s">
        <v>54</v>
      </c>
      <c r="P45" s="6" t="s">
        <v>94</v>
      </c>
      <c r="Q45" s="6" t="s">
        <v>94</v>
      </c>
      <c r="R45" s="6" t="s">
        <v>94</v>
      </c>
      <c r="S45" s="6" t="s">
        <v>94</v>
      </c>
      <c r="T45" s="6" t="s">
        <v>58</v>
      </c>
      <c r="U45" s="6" t="s">
        <v>58</v>
      </c>
      <c r="V45" s="6" t="s">
        <v>95</v>
      </c>
      <c r="W45" s="6" t="s">
        <v>93</v>
      </c>
      <c r="X45" s="6" t="s">
        <v>96</v>
      </c>
    </row>
    <row r="46" spans="1:24" s="2" customFormat="1">
      <c r="A46" s="11">
        <v>1</v>
      </c>
      <c r="B46" s="11" t="s">
        <v>35</v>
      </c>
      <c r="C46" s="11" t="s">
        <v>61</v>
      </c>
      <c r="D46" s="6" t="str">
        <f>CONCATENATE("UC",D7)</f>
        <v>UC356x406x634</v>
      </c>
      <c r="E46" s="6">
        <v>633.9</v>
      </c>
      <c r="F46" s="6">
        <v>474.6</v>
      </c>
      <c r="G46" s="6">
        <v>424</v>
      </c>
      <c r="H46" s="6">
        <v>47.6</v>
      </c>
      <c r="I46" s="6">
        <v>77</v>
      </c>
      <c r="J46" s="8">
        <v>15.2</v>
      </c>
      <c r="K46" s="8">
        <v>290.2</v>
      </c>
      <c r="L46" s="6">
        <f>L7*10^4</f>
        <v>2748450000</v>
      </c>
      <c r="M46" s="6">
        <f>M7*10^4</f>
        <v>981250000</v>
      </c>
      <c r="N46" s="6">
        <f>N7*10</f>
        <v>184</v>
      </c>
      <c r="O46" s="6">
        <f>O7*10</f>
        <v>110</v>
      </c>
      <c r="P46" s="6">
        <f>P7*10^3</f>
        <v>11582000</v>
      </c>
      <c r="Q46" s="6">
        <f>Q7*10^3</f>
        <v>4629000</v>
      </c>
      <c r="R46" s="6">
        <f>R7*10^3</f>
        <v>14235000</v>
      </c>
      <c r="S46" s="6">
        <f>S7*10^3</f>
        <v>7108000</v>
      </c>
      <c r="T46" s="6">
        <v>0.84299999999999997</v>
      </c>
      <c r="U46" s="6">
        <v>5.46</v>
      </c>
      <c r="V46" s="6">
        <f>V7*10^12</f>
        <v>38800000000000</v>
      </c>
      <c r="W46" s="6">
        <f>W7*10^4</f>
        <v>137230000</v>
      </c>
      <c r="X46" s="6">
        <f>X7*100</f>
        <v>80800</v>
      </c>
    </row>
    <row r="47" spans="1:24" s="2" customFormat="1">
      <c r="A47" s="11">
        <v>2</v>
      </c>
      <c r="B47" s="11" t="s">
        <v>35</v>
      </c>
      <c r="C47" s="11" t="s">
        <v>61</v>
      </c>
      <c r="D47" s="6" t="str">
        <f t="shared" ref="D47:D76" si="0">CONCATENATE("UC",D8)</f>
        <v>UC356x406x551</v>
      </c>
      <c r="E47" s="6">
        <v>551</v>
      </c>
      <c r="F47" s="6">
        <v>455.6</v>
      </c>
      <c r="G47" s="6">
        <v>418.5</v>
      </c>
      <c r="H47" s="6">
        <v>42.1</v>
      </c>
      <c r="I47" s="6">
        <v>67.5</v>
      </c>
      <c r="J47" s="8">
        <v>15.2</v>
      </c>
      <c r="K47" s="8">
        <v>290.2</v>
      </c>
      <c r="L47" s="6">
        <f t="shared" ref="L47:M62" si="1">L8*10^4</f>
        <v>2269380000</v>
      </c>
      <c r="M47" s="6">
        <f t="shared" si="1"/>
        <v>826710000</v>
      </c>
      <c r="N47" s="6">
        <f t="shared" ref="N47:O62" si="2">N8*10</f>
        <v>180</v>
      </c>
      <c r="O47" s="6">
        <f t="shared" si="2"/>
        <v>109</v>
      </c>
      <c r="P47" s="6">
        <f t="shared" ref="P47:S62" si="3">P8*10^3</f>
        <v>9962000</v>
      </c>
      <c r="Q47" s="6">
        <f t="shared" si="3"/>
        <v>3951000</v>
      </c>
      <c r="R47" s="6">
        <f t="shared" si="3"/>
        <v>12076000</v>
      </c>
      <c r="S47" s="6">
        <f t="shared" si="3"/>
        <v>6058000</v>
      </c>
      <c r="T47" s="6">
        <v>0.84099999999999997</v>
      </c>
      <c r="U47" s="6">
        <v>6.05</v>
      </c>
      <c r="V47" s="6">
        <f t="shared" ref="V47:V76" si="4">V8*10^12</f>
        <v>31100000000000</v>
      </c>
      <c r="W47" s="6">
        <f t="shared" ref="W47:W76" si="5">W8*10^4</f>
        <v>92400000</v>
      </c>
      <c r="X47" s="6">
        <f t="shared" ref="X47:X76" si="6">X8*100</f>
        <v>70200</v>
      </c>
    </row>
    <row r="48" spans="1:24" s="2" customFormat="1">
      <c r="A48" s="11">
        <v>3</v>
      </c>
      <c r="B48" s="11" t="s">
        <v>35</v>
      </c>
      <c r="C48" s="11" t="s">
        <v>61</v>
      </c>
      <c r="D48" s="6" t="str">
        <f t="shared" si="0"/>
        <v>UC356x406x467</v>
      </c>
      <c r="E48" s="6">
        <v>467</v>
      </c>
      <c r="F48" s="6">
        <v>436.6</v>
      </c>
      <c r="G48" s="6">
        <v>412.2</v>
      </c>
      <c r="H48" s="6">
        <v>35.799999999999997</v>
      </c>
      <c r="I48" s="6">
        <v>58</v>
      </c>
      <c r="J48" s="8">
        <v>15.2</v>
      </c>
      <c r="K48" s="8">
        <v>290.2</v>
      </c>
      <c r="L48" s="6">
        <f t="shared" si="1"/>
        <v>1830030000</v>
      </c>
      <c r="M48" s="6">
        <f t="shared" si="1"/>
        <v>678340000</v>
      </c>
      <c r="N48" s="6">
        <f t="shared" si="2"/>
        <v>175</v>
      </c>
      <c r="O48" s="6">
        <f t="shared" si="2"/>
        <v>107</v>
      </c>
      <c r="P48" s="6">
        <f t="shared" si="3"/>
        <v>8383000</v>
      </c>
      <c r="Q48" s="6">
        <f t="shared" si="3"/>
        <v>3291000</v>
      </c>
      <c r="R48" s="6">
        <f t="shared" si="3"/>
        <v>10002000</v>
      </c>
      <c r="S48" s="6">
        <f t="shared" si="3"/>
        <v>5034000</v>
      </c>
      <c r="T48" s="6">
        <v>0.83899999999999997</v>
      </c>
      <c r="U48" s="6">
        <v>6.86</v>
      </c>
      <c r="V48" s="6">
        <f t="shared" si="4"/>
        <v>24300000000000</v>
      </c>
      <c r="W48" s="6">
        <f t="shared" si="5"/>
        <v>58080000</v>
      </c>
      <c r="X48" s="6">
        <f t="shared" si="6"/>
        <v>59500</v>
      </c>
    </row>
    <row r="49" spans="1:24" s="2" customFormat="1">
      <c r="A49" s="11">
        <v>4</v>
      </c>
      <c r="B49" s="11" t="s">
        <v>35</v>
      </c>
      <c r="C49" s="11" t="s">
        <v>61</v>
      </c>
      <c r="D49" s="6" t="str">
        <f t="shared" si="0"/>
        <v>UC356x406x393</v>
      </c>
      <c r="E49" s="6">
        <v>393</v>
      </c>
      <c r="F49" s="6">
        <v>419</v>
      </c>
      <c r="G49" s="6">
        <v>407</v>
      </c>
      <c r="H49" s="6">
        <v>30.6</v>
      </c>
      <c r="I49" s="6">
        <v>49.2</v>
      </c>
      <c r="J49" s="8">
        <v>15.2</v>
      </c>
      <c r="K49" s="8">
        <v>290.2</v>
      </c>
      <c r="L49" s="6">
        <f t="shared" si="1"/>
        <v>1466180000</v>
      </c>
      <c r="M49" s="6">
        <f t="shared" si="1"/>
        <v>553670000</v>
      </c>
      <c r="N49" s="6">
        <f t="shared" si="2"/>
        <v>171</v>
      </c>
      <c r="O49" s="6">
        <f t="shared" si="2"/>
        <v>105</v>
      </c>
      <c r="P49" s="6">
        <f t="shared" si="3"/>
        <v>6998000</v>
      </c>
      <c r="Q49" s="6">
        <f t="shared" si="3"/>
        <v>2721000</v>
      </c>
      <c r="R49" s="6">
        <f t="shared" si="3"/>
        <v>8222000</v>
      </c>
      <c r="S49" s="6">
        <f t="shared" si="3"/>
        <v>4154000</v>
      </c>
      <c r="T49" s="6">
        <v>0.83699999999999997</v>
      </c>
      <c r="U49" s="6">
        <v>7.87</v>
      </c>
      <c r="V49" s="6">
        <f t="shared" si="4"/>
        <v>18900000000000</v>
      </c>
      <c r="W49" s="6">
        <f t="shared" si="5"/>
        <v>35450000</v>
      </c>
      <c r="X49" s="6">
        <f t="shared" si="6"/>
        <v>50100</v>
      </c>
    </row>
    <row r="50" spans="1:24" s="2" customFormat="1">
      <c r="A50" s="11">
        <v>5</v>
      </c>
      <c r="B50" s="11" t="s">
        <v>35</v>
      </c>
      <c r="C50" s="11" t="s">
        <v>61</v>
      </c>
      <c r="D50" s="6" t="str">
        <f t="shared" si="0"/>
        <v>UC356x406x340</v>
      </c>
      <c r="E50" s="6">
        <v>339.9</v>
      </c>
      <c r="F50" s="6">
        <v>406.4</v>
      </c>
      <c r="G50" s="6">
        <v>403</v>
      </c>
      <c r="H50" s="6">
        <v>26.6</v>
      </c>
      <c r="I50" s="6">
        <v>42.9</v>
      </c>
      <c r="J50" s="8">
        <v>15.2</v>
      </c>
      <c r="K50" s="8">
        <v>290.2</v>
      </c>
      <c r="L50" s="6">
        <f t="shared" si="1"/>
        <v>1225430000</v>
      </c>
      <c r="M50" s="6">
        <f t="shared" si="1"/>
        <v>468530000</v>
      </c>
      <c r="N50" s="6">
        <f t="shared" si="2"/>
        <v>168</v>
      </c>
      <c r="O50" s="6">
        <f t="shared" si="2"/>
        <v>104</v>
      </c>
      <c r="P50" s="6">
        <f t="shared" si="3"/>
        <v>6031000</v>
      </c>
      <c r="Q50" s="6">
        <f t="shared" si="3"/>
        <v>2325000</v>
      </c>
      <c r="R50" s="6">
        <f t="shared" si="3"/>
        <v>6999000</v>
      </c>
      <c r="S50" s="6">
        <f t="shared" si="3"/>
        <v>3544000</v>
      </c>
      <c r="T50" s="6">
        <v>0.83599999999999997</v>
      </c>
      <c r="U50" s="6">
        <v>8.85</v>
      </c>
      <c r="V50" s="6">
        <f t="shared" si="4"/>
        <v>15500000000000</v>
      </c>
      <c r="W50" s="6">
        <f t="shared" si="5"/>
        <v>23430000</v>
      </c>
      <c r="X50" s="6">
        <f t="shared" si="6"/>
        <v>43300</v>
      </c>
    </row>
    <row r="51" spans="1:24" s="2" customFormat="1">
      <c r="A51" s="11">
        <v>6</v>
      </c>
      <c r="B51" s="11" t="s">
        <v>35</v>
      </c>
      <c r="C51" s="11" t="s">
        <v>61</v>
      </c>
      <c r="D51" s="6" t="str">
        <f t="shared" si="0"/>
        <v>UC356x406x287</v>
      </c>
      <c r="E51" s="6">
        <v>287.10000000000002</v>
      </c>
      <c r="F51" s="6">
        <v>393.6</v>
      </c>
      <c r="G51" s="6">
        <v>399</v>
      </c>
      <c r="H51" s="6">
        <v>22.6</v>
      </c>
      <c r="I51" s="6">
        <v>36.5</v>
      </c>
      <c r="J51" s="8">
        <v>15.2</v>
      </c>
      <c r="K51" s="8">
        <v>290.2</v>
      </c>
      <c r="L51" s="6">
        <f t="shared" si="1"/>
        <v>998750000</v>
      </c>
      <c r="M51" s="6">
        <f t="shared" si="1"/>
        <v>386770000</v>
      </c>
      <c r="N51" s="6">
        <f t="shared" si="2"/>
        <v>165</v>
      </c>
      <c r="O51" s="6">
        <f t="shared" si="2"/>
        <v>103</v>
      </c>
      <c r="P51" s="6">
        <f t="shared" si="3"/>
        <v>5075000</v>
      </c>
      <c r="Q51" s="6">
        <f t="shared" si="3"/>
        <v>1939000</v>
      </c>
      <c r="R51" s="6">
        <f t="shared" si="3"/>
        <v>5812000</v>
      </c>
      <c r="S51" s="6">
        <f t="shared" si="3"/>
        <v>2949000</v>
      </c>
      <c r="T51" s="6">
        <v>0.83499999999999996</v>
      </c>
      <c r="U51" s="6">
        <v>10.199999999999999</v>
      </c>
      <c r="V51" s="6">
        <f t="shared" si="4"/>
        <v>12300000000000</v>
      </c>
      <c r="W51" s="6">
        <f t="shared" si="5"/>
        <v>14410000</v>
      </c>
      <c r="X51" s="6">
        <f t="shared" si="6"/>
        <v>36600</v>
      </c>
    </row>
    <row r="52" spans="1:24" s="2" customFormat="1">
      <c r="A52" s="11">
        <v>7</v>
      </c>
      <c r="B52" s="11" t="s">
        <v>35</v>
      </c>
      <c r="C52" s="11" t="s">
        <v>61</v>
      </c>
      <c r="D52" s="6" t="str">
        <f t="shared" si="0"/>
        <v>UC356x406x235</v>
      </c>
      <c r="E52" s="6">
        <v>235.1</v>
      </c>
      <c r="F52" s="6">
        <v>381</v>
      </c>
      <c r="G52" s="6">
        <v>394.8</v>
      </c>
      <c r="H52" s="6">
        <v>18.399999999999999</v>
      </c>
      <c r="I52" s="6">
        <v>30.2</v>
      </c>
      <c r="J52" s="8">
        <v>15.2</v>
      </c>
      <c r="K52" s="8">
        <v>290.2</v>
      </c>
      <c r="L52" s="6">
        <f t="shared" si="1"/>
        <v>790850000</v>
      </c>
      <c r="M52" s="6">
        <f t="shared" si="1"/>
        <v>309930000</v>
      </c>
      <c r="N52" s="6">
        <f t="shared" si="2"/>
        <v>163</v>
      </c>
      <c r="O52" s="6">
        <f t="shared" si="2"/>
        <v>102</v>
      </c>
      <c r="P52" s="6">
        <f t="shared" si="3"/>
        <v>4151000</v>
      </c>
      <c r="Q52" s="6">
        <f t="shared" si="3"/>
        <v>1570000</v>
      </c>
      <c r="R52" s="6">
        <f t="shared" si="3"/>
        <v>4687000</v>
      </c>
      <c r="S52" s="6">
        <f t="shared" si="3"/>
        <v>2383000</v>
      </c>
      <c r="T52" s="6">
        <v>0.83399999999999996</v>
      </c>
      <c r="U52" s="6">
        <v>12.1</v>
      </c>
      <c r="V52" s="6">
        <f t="shared" si="4"/>
        <v>9540000000000</v>
      </c>
      <c r="W52" s="6">
        <f t="shared" si="5"/>
        <v>8120000</v>
      </c>
      <c r="X52" s="6">
        <f t="shared" si="6"/>
        <v>29900</v>
      </c>
    </row>
    <row r="53" spans="1:24" s="2" customFormat="1">
      <c r="A53" s="11">
        <v>8</v>
      </c>
      <c r="B53" s="11" t="s">
        <v>35</v>
      </c>
      <c r="C53" s="11" t="s">
        <v>61</v>
      </c>
      <c r="D53" s="6" t="str">
        <f t="shared" si="0"/>
        <v>UC356x368x202</v>
      </c>
      <c r="E53" s="6">
        <v>201.9</v>
      </c>
      <c r="F53" s="6">
        <v>374.6</v>
      </c>
      <c r="G53" s="6">
        <v>374.7</v>
      </c>
      <c r="H53" s="6">
        <v>16.5</v>
      </c>
      <c r="I53" s="6">
        <v>27</v>
      </c>
      <c r="J53" s="8">
        <v>15.2</v>
      </c>
      <c r="K53" s="8">
        <v>290.2</v>
      </c>
      <c r="L53" s="6">
        <f t="shared" si="1"/>
        <v>662610000</v>
      </c>
      <c r="M53" s="6">
        <f t="shared" si="1"/>
        <v>236880000</v>
      </c>
      <c r="N53" s="6">
        <f t="shared" si="2"/>
        <v>161</v>
      </c>
      <c r="O53" s="6">
        <f t="shared" si="2"/>
        <v>96</v>
      </c>
      <c r="P53" s="6">
        <f t="shared" si="3"/>
        <v>3538000</v>
      </c>
      <c r="Q53" s="6">
        <f t="shared" si="3"/>
        <v>1264000</v>
      </c>
      <c r="R53" s="6">
        <f t="shared" si="3"/>
        <v>3972000</v>
      </c>
      <c r="S53" s="6">
        <f t="shared" si="3"/>
        <v>1920000</v>
      </c>
      <c r="T53" s="6">
        <v>0.84399999999999997</v>
      </c>
      <c r="U53" s="6">
        <v>13.4</v>
      </c>
      <c r="V53" s="6">
        <f t="shared" si="4"/>
        <v>7160000000000</v>
      </c>
      <c r="W53" s="6">
        <f t="shared" si="5"/>
        <v>5580000</v>
      </c>
      <c r="X53" s="6">
        <f t="shared" si="6"/>
        <v>25700</v>
      </c>
    </row>
    <row r="54" spans="1:24" s="2" customFormat="1">
      <c r="A54" s="11">
        <v>9</v>
      </c>
      <c r="B54" s="11" t="s">
        <v>35</v>
      </c>
      <c r="C54" s="11" t="s">
        <v>61</v>
      </c>
      <c r="D54" s="6" t="str">
        <f t="shared" si="0"/>
        <v>UC356x368x177</v>
      </c>
      <c r="E54" s="6">
        <v>177</v>
      </c>
      <c r="F54" s="6">
        <v>368.2</v>
      </c>
      <c r="G54" s="6">
        <v>372.6</v>
      </c>
      <c r="H54" s="6">
        <v>14.4</v>
      </c>
      <c r="I54" s="6">
        <v>23.8</v>
      </c>
      <c r="J54" s="8">
        <v>15.2</v>
      </c>
      <c r="K54" s="8">
        <v>290.2</v>
      </c>
      <c r="L54" s="6">
        <f t="shared" si="1"/>
        <v>571180000</v>
      </c>
      <c r="M54" s="6">
        <f t="shared" si="1"/>
        <v>205290000</v>
      </c>
      <c r="N54" s="6">
        <f t="shared" si="2"/>
        <v>159</v>
      </c>
      <c r="O54" s="6">
        <f t="shared" si="2"/>
        <v>95.399999999999991</v>
      </c>
      <c r="P54" s="6">
        <f t="shared" si="3"/>
        <v>3103000</v>
      </c>
      <c r="Q54" s="6">
        <f t="shared" si="3"/>
        <v>1102000</v>
      </c>
      <c r="R54" s="6">
        <f t="shared" si="3"/>
        <v>3455000</v>
      </c>
      <c r="S54" s="6">
        <f t="shared" si="3"/>
        <v>1671000</v>
      </c>
      <c r="T54" s="6">
        <v>0.84399999999999997</v>
      </c>
      <c r="U54" s="6">
        <v>15</v>
      </c>
      <c r="V54" s="6">
        <f t="shared" si="4"/>
        <v>6090000000000</v>
      </c>
      <c r="W54" s="6">
        <f t="shared" si="5"/>
        <v>3810000</v>
      </c>
      <c r="X54" s="6">
        <f t="shared" si="6"/>
        <v>22600</v>
      </c>
    </row>
    <row r="55" spans="1:24" s="2" customFormat="1">
      <c r="A55" s="11">
        <v>10</v>
      </c>
      <c r="B55" s="11" t="s">
        <v>35</v>
      </c>
      <c r="C55" s="11" t="s">
        <v>61</v>
      </c>
      <c r="D55" s="6" t="str">
        <f t="shared" si="0"/>
        <v>UC356x368x153</v>
      </c>
      <c r="E55" s="6">
        <v>152.9</v>
      </c>
      <c r="F55" s="6">
        <v>362</v>
      </c>
      <c r="G55" s="6">
        <v>370.5</v>
      </c>
      <c r="H55" s="6">
        <v>12.3</v>
      </c>
      <c r="I55" s="6">
        <v>20.7</v>
      </c>
      <c r="J55" s="8">
        <v>15.2</v>
      </c>
      <c r="K55" s="8">
        <v>290.2</v>
      </c>
      <c r="L55" s="6">
        <f t="shared" si="1"/>
        <v>485890000</v>
      </c>
      <c r="M55" s="6">
        <f t="shared" si="1"/>
        <v>175530000</v>
      </c>
      <c r="N55" s="6">
        <f t="shared" si="2"/>
        <v>158</v>
      </c>
      <c r="O55" s="6">
        <f t="shared" si="2"/>
        <v>94.9</v>
      </c>
      <c r="P55" s="6">
        <f t="shared" si="3"/>
        <v>2684000</v>
      </c>
      <c r="Q55" s="6">
        <f t="shared" si="3"/>
        <v>948000</v>
      </c>
      <c r="R55" s="6">
        <f t="shared" si="3"/>
        <v>2965000</v>
      </c>
      <c r="S55" s="6">
        <f t="shared" si="3"/>
        <v>1435000</v>
      </c>
      <c r="T55" s="6">
        <v>0.84399999999999997</v>
      </c>
      <c r="U55" s="6">
        <v>17</v>
      </c>
      <c r="V55" s="6">
        <f t="shared" si="4"/>
        <v>5110000000000</v>
      </c>
      <c r="W55" s="6">
        <f t="shared" si="5"/>
        <v>2510000</v>
      </c>
      <c r="X55" s="6">
        <f t="shared" si="6"/>
        <v>19500</v>
      </c>
    </row>
    <row r="56" spans="1:24" s="2" customFormat="1">
      <c r="A56" s="11">
        <v>11</v>
      </c>
      <c r="B56" s="11" t="s">
        <v>35</v>
      </c>
      <c r="C56" s="11" t="s">
        <v>61</v>
      </c>
      <c r="D56" s="6" t="str">
        <f t="shared" si="0"/>
        <v>UC356x368x129</v>
      </c>
      <c r="E56" s="6">
        <v>129</v>
      </c>
      <c r="F56" s="6">
        <v>355.6</v>
      </c>
      <c r="G56" s="6">
        <v>368.6</v>
      </c>
      <c r="H56" s="6">
        <v>10.4</v>
      </c>
      <c r="I56" s="6">
        <v>17.5</v>
      </c>
      <c r="J56" s="8">
        <v>15.2</v>
      </c>
      <c r="K56" s="8">
        <v>290.2</v>
      </c>
      <c r="L56" s="6">
        <f t="shared" si="1"/>
        <v>402460000</v>
      </c>
      <c r="M56" s="6">
        <f t="shared" si="1"/>
        <v>146110000</v>
      </c>
      <c r="N56" s="6">
        <f t="shared" si="2"/>
        <v>156</v>
      </c>
      <c r="O56" s="6">
        <f t="shared" si="2"/>
        <v>94.3</v>
      </c>
      <c r="P56" s="6">
        <f t="shared" si="3"/>
        <v>2264000</v>
      </c>
      <c r="Q56" s="6">
        <f t="shared" si="3"/>
        <v>793000</v>
      </c>
      <c r="R56" s="6">
        <f t="shared" si="3"/>
        <v>2479000</v>
      </c>
      <c r="S56" s="6">
        <f t="shared" si="3"/>
        <v>1199000</v>
      </c>
      <c r="T56" s="6">
        <v>0.84399999999999997</v>
      </c>
      <c r="U56" s="6">
        <v>19.899999999999999</v>
      </c>
      <c r="V56" s="6">
        <f t="shared" si="4"/>
        <v>4179999999999.9995</v>
      </c>
      <c r="W56" s="6">
        <f t="shared" si="5"/>
        <v>1530000</v>
      </c>
      <c r="X56" s="6">
        <f t="shared" si="6"/>
        <v>16400</v>
      </c>
    </row>
    <row r="57" spans="1:24" s="2" customFormat="1">
      <c r="A57" s="11">
        <v>12</v>
      </c>
      <c r="B57" s="11" t="s">
        <v>35</v>
      </c>
      <c r="C57" s="11" t="s">
        <v>61</v>
      </c>
      <c r="D57" s="6" t="str">
        <f t="shared" si="0"/>
        <v>UC305x305x283</v>
      </c>
      <c r="E57" s="6">
        <v>282.89999999999998</v>
      </c>
      <c r="F57" s="6">
        <v>365.3</v>
      </c>
      <c r="G57" s="6">
        <v>322.2</v>
      </c>
      <c r="H57" s="6">
        <v>26.8</v>
      </c>
      <c r="I57" s="6">
        <v>44.1</v>
      </c>
      <c r="J57" s="8">
        <v>15.2</v>
      </c>
      <c r="K57" s="8">
        <v>246.7</v>
      </c>
      <c r="L57" s="6">
        <f t="shared" si="1"/>
        <v>788720000</v>
      </c>
      <c r="M57" s="6">
        <f t="shared" si="1"/>
        <v>246350000</v>
      </c>
      <c r="N57" s="6">
        <f t="shared" si="2"/>
        <v>148</v>
      </c>
      <c r="O57" s="6">
        <f t="shared" si="2"/>
        <v>82.699999999999989</v>
      </c>
      <c r="P57" s="6">
        <f t="shared" si="3"/>
        <v>4318000</v>
      </c>
      <c r="Q57" s="6">
        <f t="shared" si="3"/>
        <v>1529000</v>
      </c>
      <c r="R57" s="6">
        <f t="shared" si="3"/>
        <v>5105000</v>
      </c>
      <c r="S57" s="6">
        <f t="shared" si="3"/>
        <v>2342000</v>
      </c>
      <c r="T57" s="6">
        <v>0.85499999999999998</v>
      </c>
      <c r="U57" s="6">
        <v>7.65</v>
      </c>
      <c r="V57" s="6">
        <f t="shared" si="4"/>
        <v>6350000000000</v>
      </c>
      <c r="W57" s="6">
        <f t="shared" si="5"/>
        <v>20340000</v>
      </c>
      <c r="X57" s="6">
        <f t="shared" si="6"/>
        <v>36000</v>
      </c>
    </row>
    <row r="58" spans="1:24" s="2" customFormat="1">
      <c r="A58" s="11">
        <v>13</v>
      </c>
      <c r="B58" s="11" t="s">
        <v>35</v>
      </c>
      <c r="C58" s="11" t="s">
        <v>61</v>
      </c>
      <c r="D58" s="6" t="str">
        <f t="shared" si="0"/>
        <v>UC305x305x240</v>
      </c>
      <c r="E58" s="6">
        <v>240</v>
      </c>
      <c r="F58" s="6">
        <v>352.5</v>
      </c>
      <c r="G58" s="6">
        <v>318.39999999999998</v>
      </c>
      <c r="H58" s="6">
        <v>23</v>
      </c>
      <c r="I58" s="6">
        <v>37.700000000000003</v>
      </c>
      <c r="J58" s="8">
        <v>15.2</v>
      </c>
      <c r="K58" s="8">
        <v>246.7</v>
      </c>
      <c r="L58" s="6">
        <f t="shared" si="1"/>
        <v>642030000</v>
      </c>
      <c r="M58" s="6">
        <f t="shared" si="1"/>
        <v>203150000</v>
      </c>
      <c r="N58" s="6">
        <f t="shared" si="2"/>
        <v>145</v>
      </c>
      <c r="O58" s="6">
        <f t="shared" si="2"/>
        <v>81.5</v>
      </c>
      <c r="P58" s="6">
        <f t="shared" si="3"/>
        <v>3643000</v>
      </c>
      <c r="Q58" s="6">
        <f t="shared" si="3"/>
        <v>1276000</v>
      </c>
      <c r="R58" s="6">
        <f t="shared" si="3"/>
        <v>4247000</v>
      </c>
      <c r="S58" s="6">
        <f t="shared" si="3"/>
        <v>1951000</v>
      </c>
      <c r="T58" s="6">
        <v>0.85399999999999998</v>
      </c>
      <c r="U58" s="6">
        <v>8.74</v>
      </c>
      <c r="V58" s="6">
        <f t="shared" si="4"/>
        <v>5030000000000</v>
      </c>
      <c r="W58" s="6">
        <f t="shared" si="5"/>
        <v>12710000</v>
      </c>
      <c r="X58" s="6">
        <f t="shared" si="6"/>
        <v>30600</v>
      </c>
    </row>
    <row r="59" spans="1:24" s="2" customFormat="1">
      <c r="A59" s="11">
        <v>14</v>
      </c>
      <c r="B59" s="11" t="s">
        <v>35</v>
      </c>
      <c r="C59" s="11" t="s">
        <v>61</v>
      </c>
      <c r="D59" s="6" t="str">
        <f t="shared" si="0"/>
        <v>UC305x305x198</v>
      </c>
      <c r="E59" s="6">
        <v>198.1</v>
      </c>
      <c r="F59" s="6">
        <v>339.9</v>
      </c>
      <c r="G59" s="6">
        <v>314.5</v>
      </c>
      <c r="H59" s="6">
        <v>19.100000000000001</v>
      </c>
      <c r="I59" s="6">
        <v>31.4</v>
      </c>
      <c r="J59" s="8">
        <v>15.2</v>
      </c>
      <c r="K59" s="8">
        <v>246.7</v>
      </c>
      <c r="L59" s="6">
        <f t="shared" si="1"/>
        <v>509040000</v>
      </c>
      <c r="M59" s="6">
        <f t="shared" si="1"/>
        <v>162990000</v>
      </c>
      <c r="N59" s="6">
        <f t="shared" si="2"/>
        <v>142</v>
      </c>
      <c r="O59" s="6">
        <f t="shared" si="2"/>
        <v>80.399999999999991</v>
      </c>
      <c r="P59" s="6">
        <f t="shared" si="3"/>
        <v>2995000</v>
      </c>
      <c r="Q59" s="6">
        <f t="shared" si="3"/>
        <v>1037000</v>
      </c>
      <c r="R59" s="6">
        <f t="shared" si="3"/>
        <v>3440000</v>
      </c>
      <c r="S59" s="6">
        <f t="shared" si="3"/>
        <v>1581000</v>
      </c>
      <c r="T59" s="6">
        <v>0.85399999999999998</v>
      </c>
      <c r="U59" s="6">
        <v>10.199999999999999</v>
      </c>
      <c r="V59" s="6">
        <f t="shared" si="4"/>
        <v>3880000000000</v>
      </c>
      <c r="W59" s="6">
        <f t="shared" si="5"/>
        <v>7340000</v>
      </c>
      <c r="X59" s="6">
        <f t="shared" si="6"/>
        <v>25200</v>
      </c>
    </row>
    <row r="60" spans="1:24" s="2" customFormat="1">
      <c r="A60" s="11">
        <v>15</v>
      </c>
      <c r="B60" s="11" t="s">
        <v>35</v>
      </c>
      <c r="C60" s="11" t="s">
        <v>61</v>
      </c>
      <c r="D60" s="6" t="str">
        <f t="shared" si="0"/>
        <v>UC305x305x158</v>
      </c>
      <c r="E60" s="6">
        <v>158.1</v>
      </c>
      <c r="F60" s="6">
        <v>327.10000000000002</v>
      </c>
      <c r="G60" s="6">
        <v>311.2</v>
      </c>
      <c r="H60" s="6">
        <v>15.8</v>
      </c>
      <c r="I60" s="6">
        <v>25</v>
      </c>
      <c r="J60" s="8">
        <v>15.2</v>
      </c>
      <c r="K60" s="8">
        <v>246.7</v>
      </c>
      <c r="L60" s="6">
        <f t="shared" si="1"/>
        <v>387470000</v>
      </c>
      <c r="M60" s="6">
        <f t="shared" si="1"/>
        <v>125690000</v>
      </c>
      <c r="N60" s="6">
        <f t="shared" si="2"/>
        <v>139</v>
      </c>
      <c r="O60" s="6">
        <f t="shared" si="2"/>
        <v>79</v>
      </c>
      <c r="P60" s="6">
        <f t="shared" si="3"/>
        <v>2369000</v>
      </c>
      <c r="Q60" s="6">
        <f t="shared" si="3"/>
        <v>808000</v>
      </c>
      <c r="R60" s="6">
        <f t="shared" si="3"/>
        <v>2680000</v>
      </c>
      <c r="S60" s="6">
        <f t="shared" si="3"/>
        <v>1230000</v>
      </c>
      <c r="T60" s="6">
        <v>0.85099999999999998</v>
      </c>
      <c r="U60" s="6">
        <v>12.5</v>
      </c>
      <c r="V60" s="6">
        <f t="shared" si="4"/>
        <v>2870000000000</v>
      </c>
      <c r="W60" s="6">
        <f t="shared" si="5"/>
        <v>3780000</v>
      </c>
      <c r="X60" s="6">
        <f t="shared" si="6"/>
        <v>20100</v>
      </c>
    </row>
    <row r="61" spans="1:24" s="2" customFormat="1">
      <c r="A61" s="11">
        <v>16</v>
      </c>
      <c r="B61" s="11" t="s">
        <v>35</v>
      </c>
      <c r="C61" s="11" t="s">
        <v>61</v>
      </c>
      <c r="D61" s="6" t="str">
        <f t="shared" si="0"/>
        <v>UC305x305x137</v>
      </c>
      <c r="E61" s="6">
        <v>136.9</v>
      </c>
      <c r="F61" s="6">
        <v>320.5</v>
      </c>
      <c r="G61" s="6">
        <v>309.2</v>
      </c>
      <c r="H61" s="6">
        <v>13.8</v>
      </c>
      <c r="I61" s="6">
        <v>21.7</v>
      </c>
      <c r="J61" s="8">
        <v>15.2</v>
      </c>
      <c r="K61" s="8">
        <v>246.7</v>
      </c>
      <c r="L61" s="6">
        <f t="shared" si="1"/>
        <v>328140000</v>
      </c>
      <c r="M61" s="6">
        <f t="shared" si="1"/>
        <v>107000000</v>
      </c>
      <c r="N61" s="6">
        <f t="shared" si="2"/>
        <v>137</v>
      </c>
      <c r="O61" s="6">
        <f t="shared" si="2"/>
        <v>78.3</v>
      </c>
      <c r="P61" s="6">
        <f t="shared" si="3"/>
        <v>2048000</v>
      </c>
      <c r="Q61" s="6">
        <f t="shared" si="3"/>
        <v>692000</v>
      </c>
      <c r="R61" s="6">
        <f t="shared" si="3"/>
        <v>2297000</v>
      </c>
      <c r="S61" s="6">
        <f t="shared" si="3"/>
        <v>1053000</v>
      </c>
      <c r="T61" s="6">
        <v>0.85099999999999998</v>
      </c>
      <c r="U61" s="6">
        <v>14.2</v>
      </c>
      <c r="V61" s="6">
        <f t="shared" si="4"/>
        <v>2390000000000</v>
      </c>
      <c r="W61" s="6">
        <f t="shared" si="5"/>
        <v>2490000</v>
      </c>
      <c r="X61" s="6">
        <f t="shared" si="6"/>
        <v>17400</v>
      </c>
    </row>
    <row r="62" spans="1:24" s="2" customFormat="1">
      <c r="A62" s="11">
        <v>17</v>
      </c>
      <c r="B62" s="11" t="s">
        <v>35</v>
      </c>
      <c r="C62" s="11" t="s">
        <v>61</v>
      </c>
      <c r="D62" s="6" t="str">
        <f t="shared" si="0"/>
        <v>UC305x305x118</v>
      </c>
      <c r="E62" s="6">
        <v>117.9</v>
      </c>
      <c r="F62" s="6">
        <v>314.5</v>
      </c>
      <c r="G62" s="6">
        <v>307.39999999999998</v>
      </c>
      <c r="H62" s="6">
        <v>12</v>
      </c>
      <c r="I62" s="6">
        <v>18.7</v>
      </c>
      <c r="J62" s="8">
        <v>15.2</v>
      </c>
      <c r="K62" s="8">
        <v>246.7</v>
      </c>
      <c r="L62" s="6">
        <f t="shared" si="1"/>
        <v>276720000</v>
      </c>
      <c r="M62" s="6">
        <f t="shared" si="1"/>
        <v>90590000</v>
      </c>
      <c r="N62" s="6">
        <f t="shared" si="2"/>
        <v>136</v>
      </c>
      <c r="O62" s="6">
        <f t="shared" si="2"/>
        <v>77.699999999999989</v>
      </c>
      <c r="P62" s="6">
        <f t="shared" si="3"/>
        <v>1760000</v>
      </c>
      <c r="Q62" s="6">
        <f t="shared" si="3"/>
        <v>589000</v>
      </c>
      <c r="R62" s="6">
        <f t="shared" si="3"/>
        <v>1958000</v>
      </c>
      <c r="S62" s="6">
        <f t="shared" si="3"/>
        <v>895000</v>
      </c>
      <c r="T62" s="6">
        <v>0.85</v>
      </c>
      <c r="U62" s="6">
        <v>16.2</v>
      </c>
      <c r="V62" s="6">
        <f t="shared" si="4"/>
        <v>1980000000000</v>
      </c>
      <c r="W62" s="6">
        <f t="shared" si="5"/>
        <v>1610000</v>
      </c>
      <c r="X62" s="6">
        <f t="shared" si="6"/>
        <v>15000</v>
      </c>
    </row>
    <row r="63" spans="1:24" s="2" customFormat="1">
      <c r="A63" s="11">
        <v>18</v>
      </c>
      <c r="B63" s="11" t="s">
        <v>35</v>
      </c>
      <c r="C63" s="11" t="s">
        <v>61</v>
      </c>
      <c r="D63" s="6" t="str">
        <f t="shared" si="0"/>
        <v>UC305x305x97</v>
      </c>
      <c r="E63" s="6">
        <v>96.9</v>
      </c>
      <c r="F63" s="6">
        <v>307.89999999999998</v>
      </c>
      <c r="G63" s="6">
        <v>305.3</v>
      </c>
      <c r="H63" s="6">
        <v>9.9</v>
      </c>
      <c r="I63" s="6">
        <v>15.4</v>
      </c>
      <c r="J63" s="8">
        <v>15.2</v>
      </c>
      <c r="K63" s="8">
        <v>246.7</v>
      </c>
      <c r="L63" s="6">
        <f t="shared" ref="L63:M76" si="7">L24*10^4</f>
        <v>222490000</v>
      </c>
      <c r="M63" s="6">
        <f t="shared" si="7"/>
        <v>73080000</v>
      </c>
      <c r="N63" s="6">
        <f t="shared" ref="N63:O76" si="8">N24*10</f>
        <v>134</v>
      </c>
      <c r="O63" s="6">
        <f t="shared" si="8"/>
        <v>76.900000000000006</v>
      </c>
      <c r="P63" s="6">
        <f t="shared" ref="P63:S76" si="9">P24*10^3</f>
        <v>1445000</v>
      </c>
      <c r="Q63" s="6">
        <f t="shared" si="9"/>
        <v>479000</v>
      </c>
      <c r="R63" s="6">
        <f t="shared" si="9"/>
        <v>1592000</v>
      </c>
      <c r="S63" s="6">
        <f t="shared" si="9"/>
        <v>726000</v>
      </c>
      <c r="T63" s="6">
        <v>0.85</v>
      </c>
      <c r="U63" s="6">
        <v>19.3</v>
      </c>
      <c r="V63" s="6">
        <f t="shared" si="4"/>
        <v>1560000000000</v>
      </c>
      <c r="W63" s="6">
        <f t="shared" si="5"/>
        <v>912000</v>
      </c>
      <c r="X63" s="6">
        <f t="shared" si="6"/>
        <v>12300</v>
      </c>
    </row>
    <row r="64" spans="1:24" s="2" customFormat="1">
      <c r="A64" s="11">
        <v>19</v>
      </c>
      <c r="B64" s="11" t="s">
        <v>35</v>
      </c>
      <c r="C64" s="11" t="s">
        <v>61</v>
      </c>
      <c r="D64" s="6" t="str">
        <f t="shared" si="0"/>
        <v>UC254x254x167</v>
      </c>
      <c r="E64" s="6">
        <v>167.1</v>
      </c>
      <c r="F64" s="6">
        <v>289.10000000000002</v>
      </c>
      <c r="G64" s="6">
        <v>265.2</v>
      </c>
      <c r="H64" s="6">
        <v>19.2</v>
      </c>
      <c r="I64" s="6">
        <v>31.7</v>
      </c>
      <c r="J64" s="8">
        <v>12.7</v>
      </c>
      <c r="K64" s="8">
        <v>200.3</v>
      </c>
      <c r="L64" s="6">
        <f t="shared" si="7"/>
        <v>299980000</v>
      </c>
      <c r="M64" s="6">
        <f t="shared" si="7"/>
        <v>98700000</v>
      </c>
      <c r="N64" s="6">
        <f t="shared" si="8"/>
        <v>119</v>
      </c>
      <c r="O64" s="6">
        <f t="shared" si="8"/>
        <v>68.099999999999994</v>
      </c>
      <c r="P64" s="6">
        <f t="shared" si="9"/>
        <v>2075000</v>
      </c>
      <c r="Q64" s="6">
        <f t="shared" si="9"/>
        <v>744000</v>
      </c>
      <c r="R64" s="6">
        <f t="shared" si="9"/>
        <v>2424000</v>
      </c>
      <c r="S64" s="6">
        <f t="shared" si="9"/>
        <v>1137000</v>
      </c>
      <c r="T64" s="6">
        <v>0.85099999999999998</v>
      </c>
      <c r="U64" s="6">
        <v>8.49</v>
      </c>
      <c r="V64" s="6">
        <f t="shared" si="4"/>
        <v>1630000000000</v>
      </c>
      <c r="W64" s="6">
        <f t="shared" si="5"/>
        <v>6260000</v>
      </c>
      <c r="X64" s="6">
        <f t="shared" si="6"/>
        <v>21300</v>
      </c>
    </row>
    <row r="65" spans="1:24" s="2" customFormat="1">
      <c r="A65" s="11">
        <v>20</v>
      </c>
      <c r="B65" s="11" t="s">
        <v>35</v>
      </c>
      <c r="C65" s="11" t="s">
        <v>61</v>
      </c>
      <c r="D65" s="6" t="str">
        <f t="shared" si="0"/>
        <v>UC254x254x132</v>
      </c>
      <c r="E65" s="6">
        <v>132</v>
      </c>
      <c r="F65" s="6">
        <v>276.3</v>
      </c>
      <c r="G65" s="6">
        <v>261.3</v>
      </c>
      <c r="H65" s="6">
        <v>15.3</v>
      </c>
      <c r="I65" s="6">
        <v>25.3</v>
      </c>
      <c r="J65" s="8">
        <v>12.7</v>
      </c>
      <c r="K65" s="8">
        <v>200.3</v>
      </c>
      <c r="L65" s="6">
        <f t="shared" si="7"/>
        <v>225290000</v>
      </c>
      <c r="M65" s="6">
        <f t="shared" si="7"/>
        <v>75310000</v>
      </c>
      <c r="N65" s="6">
        <f t="shared" si="8"/>
        <v>116</v>
      </c>
      <c r="O65" s="6">
        <f t="shared" si="8"/>
        <v>66.900000000000006</v>
      </c>
      <c r="P65" s="6">
        <f t="shared" si="9"/>
        <v>1631000</v>
      </c>
      <c r="Q65" s="6">
        <f t="shared" si="9"/>
        <v>576000</v>
      </c>
      <c r="R65" s="6">
        <f t="shared" si="9"/>
        <v>1869000</v>
      </c>
      <c r="S65" s="6">
        <f t="shared" si="9"/>
        <v>878000</v>
      </c>
      <c r="T65" s="6">
        <v>0.85</v>
      </c>
      <c r="U65" s="6">
        <v>10.3</v>
      </c>
      <c r="V65" s="6">
        <f t="shared" si="4"/>
        <v>1190000000000</v>
      </c>
      <c r="W65" s="6">
        <f t="shared" si="5"/>
        <v>3190000</v>
      </c>
      <c r="X65" s="6">
        <f t="shared" si="6"/>
        <v>16800</v>
      </c>
    </row>
    <row r="66" spans="1:24" s="2" customFormat="1">
      <c r="A66" s="11">
        <v>21</v>
      </c>
      <c r="B66" s="11" t="s">
        <v>35</v>
      </c>
      <c r="C66" s="11" t="s">
        <v>61</v>
      </c>
      <c r="D66" s="6" t="str">
        <f t="shared" si="0"/>
        <v>UC254x254x107</v>
      </c>
      <c r="E66" s="6">
        <v>107.1</v>
      </c>
      <c r="F66" s="6">
        <v>266.7</v>
      </c>
      <c r="G66" s="6">
        <v>258.8</v>
      </c>
      <c r="H66" s="6">
        <v>12.8</v>
      </c>
      <c r="I66" s="6">
        <v>20.5</v>
      </c>
      <c r="J66" s="8">
        <v>12.7</v>
      </c>
      <c r="K66" s="8">
        <v>200.3</v>
      </c>
      <c r="L66" s="6">
        <f t="shared" si="7"/>
        <v>175100000</v>
      </c>
      <c r="M66" s="6">
        <f t="shared" si="7"/>
        <v>59280000</v>
      </c>
      <c r="N66" s="6">
        <f t="shared" si="8"/>
        <v>113</v>
      </c>
      <c r="O66" s="6">
        <f t="shared" si="8"/>
        <v>65.900000000000006</v>
      </c>
      <c r="P66" s="6">
        <f t="shared" si="9"/>
        <v>1313000</v>
      </c>
      <c r="Q66" s="6">
        <f t="shared" si="9"/>
        <v>458000</v>
      </c>
      <c r="R66" s="6">
        <f t="shared" si="9"/>
        <v>1484000</v>
      </c>
      <c r="S66" s="6">
        <f t="shared" si="9"/>
        <v>697000</v>
      </c>
      <c r="T66" s="6">
        <v>0.84799999999999998</v>
      </c>
      <c r="U66" s="6">
        <v>12.4</v>
      </c>
      <c r="V66" s="6">
        <f t="shared" si="4"/>
        <v>898000000000</v>
      </c>
      <c r="W66" s="6">
        <f t="shared" si="5"/>
        <v>1720000</v>
      </c>
      <c r="X66" s="6">
        <f t="shared" si="6"/>
        <v>13600</v>
      </c>
    </row>
    <row r="67" spans="1:24" s="2" customFormat="1">
      <c r="A67" s="11">
        <v>22</v>
      </c>
      <c r="B67" s="11" t="s">
        <v>35</v>
      </c>
      <c r="C67" s="11" t="s">
        <v>61</v>
      </c>
      <c r="D67" s="6" t="str">
        <f t="shared" si="0"/>
        <v>UC254x254x89</v>
      </c>
      <c r="E67" s="6">
        <v>88.9</v>
      </c>
      <c r="F67" s="6">
        <v>260.3</v>
      </c>
      <c r="G67" s="6">
        <v>256.3</v>
      </c>
      <c r="H67" s="6">
        <v>10.3</v>
      </c>
      <c r="I67" s="6">
        <v>17.3</v>
      </c>
      <c r="J67" s="8">
        <v>12.7</v>
      </c>
      <c r="K67" s="8">
        <v>200.3</v>
      </c>
      <c r="L67" s="6">
        <f t="shared" si="7"/>
        <v>142680000</v>
      </c>
      <c r="M67" s="6">
        <f t="shared" si="7"/>
        <v>48570000</v>
      </c>
      <c r="N67" s="6">
        <f t="shared" si="8"/>
        <v>112</v>
      </c>
      <c r="O67" s="6">
        <f t="shared" si="8"/>
        <v>65.5</v>
      </c>
      <c r="P67" s="6">
        <f t="shared" si="9"/>
        <v>1096000</v>
      </c>
      <c r="Q67" s="6">
        <f t="shared" si="9"/>
        <v>379000</v>
      </c>
      <c r="R67" s="6">
        <f t="shared" si="9"/>
        <v>1224000</v>
      </c>
      <c r="S67" s="6">
        <f t="shared" si="9"/>
        <v>575000</v>
      </c>
      <c r="T67" s="6">
        <v>0.85</v>
      </c>
      <c r="U67" s="6">
        <v>14.5</v>
      </c>
      <c r="V67" s="6">
        <f t="shared" si="4"/>
        <v>717000000000</v>
      </c>
      <c r="W67" s="6">
        <f t="shared" si="5"/>
        <v>1020000</v>
      </c>
      <c r="X67" s="6">
        <f t="shared" si="6"/>
        <v>11300</v>
      </c>
    </row>
    <row r="68" spans="1:24" s="2" customFormat="1">
      <c r="A68" s="11">
        <v>23</v>
      </c>
      <c r="B68" s="11" t="s">
        <v>35</v>
      </c>
      <c r="C68" s="11" t="s">
        <v>61</v>
      </c>
      <c r="D68" s="6" t="str">
        <f t="shared" si="0"/>
        <v>UC254x254x73</v>
      </c>
      <c r="E68" s="6">
        <v>73.099999999999994</v>
      </c>
      <c r="F68" s="6">
        <v>254.1</v>
      </c>
      <c r="G68" s="6">
        <v>254.6</v>
      </c>
      <c r="H68" s="6">
        <v>8.6</v>
      </c>
      <c r="I68" s="6">
        <v>14.2</v>
      </c>
      <c r="J68" s="8">
        <v>12.7</v>
      </c>
      <c r="K68" s="8">
        <v>200.3</v>
      </c>
      <c r="L68" s="6">
        <f t="shared" si="7"/>
        <v>114070000</v>
      </c>
      <c r="M68" s="6">
        <f t="shared" si="7"/>
        <v>39080000</v>
      </c>
      <c r="N68" s="6">
        <f t="shared" si="8"/>
        <v>111</v>
      </c>
      <c r="O68" s="6">
        <f t="shared" si="8"/>
        <v>64.800000000000011</v>
      </c>
      <c r="P68" s="6">
        <f t="shared" si="9"/>
        <v>898000</v>
      </c>
      <c r="Q68" s="6">
        <f t="shared" si="9"/>
        <v>307000</v>
      </c>
      <c r="R68" s="6">
        <f t="shared" si="9"/>
        <v>992000</v>
      </c>
      <c r="S68" s="6">
        <f t="shared" si="9"/>
        <v>465000</v>
      </c>
      <c r="T68" s="6">
        <v>0.84899999999999998</v>
      </c>
      <c r="U68" s="6">
        <v>17.3</v>
      </c>
      <c r="V68" s="6">
        <f t="shared" si="4"/>
        <v>562000000000</v>
      </c>
      <c r="W68" s="6">
        <f t="shared" si="5"/>
        <v>576000</v>
      </c>
      <c r="X68" s="6">
        <f t="shared" si="6"/>
        <v>9310</v>
      </c>
    </row>
    <row r="69" spans="1:24" s="2" customFormat="1">
      <c r="A69" s="11">
        <v>24</v>
      </c>
      <c r="B69" s="11" t="s">
        <v>35</v>
      </c>
      <c r="C69" s="11" t="s">
        <v>61</v>
      </c>
      <c r="D69" s="6" t="str">
        <f t="shared" si="0"/>
        <v>UC203x203x86</v>
      </c>
      <c r="E69" s="6">
        <v>86.1</v>
      </c>
      <c r="F69" s="6">
        <v>222.2</v>
      </c>
      <c r="G69" s="6">
        <v>209.1</v>
      </c>
      <c r="H69" s="6">
        <v>12.7</v>
      </c>
      <c r="I69" s="6">
        <v>20.5</v>
      </c>
      <c r="J69" s="8">
        <v>10.199999999999999</v>
      </c>
      <c r="K69" s="8">
        <v>160.80000000000001</v>
      </c>
      <c r="L69" s="6">
        <f t="shared" si="7"/>
        <v>94490000</v>
      </c>
      <c r="M69" s="6">
        <f t="shared" si="7"/>
        <v>31270000</v>
      </c>
      <c r="N69" s="6">
        <f t="shared" si="8"/>
        <v>92.8</v>
      </c>
      <c r="O69" s="6">
        <f t="shared" si="8"/>
        <v>53.4</v>
      </c>
      <c r="P69" s="6">
        <f t="shared" si="9"/>
        <v>850000</v>
      </c>
      <c r="Q69" s="6">
        <f t="shared" si="9"/>
        <v>299000</v>
      </c>
      <c r="R69" s="6">
        <f t="shared" si="9"/>
        <v>977000</v>
      </c>
      <c r="S69" s="6">
        <f t="shared" si="9"/>
        <v>456000</v>
      </c>
      <c r="T69" s="6">
        <v>0.85</v>
      </c>
      <c r="U69" s="6">
        <v>10.199999999999999</v>
      </c>
      <c r="V69" s="6">
        <f t="shared" si="4"/>
        <v>318000000000</v>
      </c>
      <c r="W69" s="6">
        <f t="shared" si="5"/>
        <v>1370000</v>
      </c>
      <c r="X69" s="6">
        <f t="shared" si="6"/>
        <v>11000</v>
      </c>
    </row>
    <row r="70" spans="1:24" s="2" customFormat="1">
      <c r="A70" s="11">
        <v>25</v>
      </c>
      <c r="B70" s="11" t="s">
        <v>35</v>
      </c>
      <c r="C70" s="11" t="s">
        <v>61</v>
      </c>
      <c r="D70" s="6" t="str">
        <f t="shared" si="0"/>
        <v>UC203x203x71</v>
      </c>
      <c r="E70" s="6">
        <v>71</v>
      </c>
      <c r="F70" s="6">
        <v>215.8</v>
      </c>
      <c r="G70" s="6">
        <v>206.4</v>
      </c>
      <c r="H70" s="6">
        <v>10</v>
      </c>
      <c r="I70" s="6">
        <v>17.3</v>
      </c>
      <c r="J70" s="8">
        <v>10.199999999999999</v>
      </c>
      <c r="K70" s="8">
        <v>160.80000000000001</v>
      </c>
      <c r="L70" s="6">
        <f t="shared" si="7"/>
        <v>76180000</v>
      </c>
      <c r="M70" s="6">
        <f t="shared" si="7"/>
        <v>25370000</v>
      </c>
      <c r="N70" s="6">
        <f t="shared" si="8"/>
        <v>91.8</v>
      </c>
      <c r="O70" s="6">
        <f t="shared" si="8"/>
        <v>53</v>
      </c>
      <c r="P70" s="6">
        <f t="shared" si="9"/>
        <v>706000</v>
      </c>
      <c r="Q70" s="6">
        <f t="shared" si="9"/>
        <v>246000</v>
      </c>
      <c r="R70" s="6">
        <f t="shared" si="9"/>
        <v>799000</v>
      </c>
      <c r="S70" s="6">
        <f t="shared" si="9"/>
        <v>374000</v>
      </c>
      <c r="T70" s="6">
        <v>0.85299999999999998</v>
      </c>
      <c r="U70" s="6">
        <v>11.9</v>
      </c>
      <c r="V70" s="6">
        <f t="shared" si="4"/>
        <v>250000000000</v>
      </c>
      <c r="W70" s="6">
        <f t="shared" si="5"/>
        <v>802000</v>
      </c>
      <c r="X70" s="6">
        <f t="shared" si="6"/>
        <v>9040</v>
      </c>
    </row>
    <row r="71" spans="1:24" s="2" customFormat="1">
      <c r="A71" s="11">
        <v>26</v>
      </c>
      <c r="B71" s="11" t="s">
        <v>35</v>
      </c>
      <c r="C71" s="11" t="s">
        <v>61</v>
      </c>
      <c r="D71" s="6" t="str">
        <f t="shared" si="0"/>
        <v>UC203x203x60</v>
      </c>
      <c r="E71" s="6">
        <v>60</v>
      </c>
      <c r="F71" s="6">
        <v>209.6</v>
      </c>
      <c r="G71" s="6">
        <v>205.8</v>
      </c>
      <c r="H71" s="6">
        <v>9.4</v>
      </c>
      <c r="I71" s="6">
        <v>14.2</v>
      </c>
      <c r="J71" s="8">
        <v>10.199999999999999</v>
      </c>
      <c r="K71" s="8">
        <v>160.80000000000001</v>
      </c>
      <c r="L71" s="6">
        <f t="shared" si="7"/>
        <v>61250000</v>
      </c>
      <c r="M71" s="6">
        <f t="shared" si="7"/>
        <v>20650000</v>
      </c>
      <c r="N71" s="6">
        <f t="shared" si="8"/>
        <v>89.600000000000009</v>
      </c>
      <c r="O71" s="6">
        <f t="shared" si="8"/>
        <v>52</v>
      </c>
      <c r="P71" s="6">
        <f t="shared" si="9"/>
        <v>584000</v>
      </c>
      <c r="Q71" s="6">
        <f t="shared" si="9"/>
        <v>201000</v>
      </c>
      <c r="R71" s="6">
        <f t="shared" si="9"/>
        <v>656000</v>
      </c>
      <c r="S71" s="6">
        <f t="shared" si="9"/>
        <v>305000</v>
      </c>
      <c r="T71" s="6">
        <v>0.84599999999999997</v>
      </c>
      <c r="U71" s="6">
        <v>14.1</v>
      </c>
      <c r="V71" s="6">
        <f t="shared" si="4"/>
        <v>197000000000</v>
      </c>
      <c r="W71" s="6">
        <f t="shared" si="5"/>
        <v>472000</v>
      </c>
      <c r="X71" s="6">
        <f t="shared" si="6"/>
        <v>7640.0000000000009</v>
      </c>
    </row>
    <row r="72" spans="1:24" s="2" customFormat="1">
      <c r="A72" s="11">
        <v>27</v>
      </c>
      <c r="B72" s="11" t="s">
        <v>35</v>
      </c>
      <c r="C72" s="11" t="s">
        <v>61</v>
      </c>
      <c r="D72" s="6" t="str">
        <f t="shared" si="0"/>
        <v>UC203x203x52</v>
      </c>
      <c r="E72" s="6">
        <v>52</v>
      </c>
      <c r="F72" s="6">
        <v>206.2</v>
      </c>
      <c r="G72" s="6">
        <v>204.3</v>
      </c>
      <c r="H72" s="6">
        <v>7.9</v>
      </c>
      <c r="I72" s="6">
        <v>12.5</v>
      </c>
      <c r="J72" s="8">
        <v>10.199999999999999</v>
      </c>
      <c r="K72" s="8">
        <v>160.80000000000001</v>
      </c>
      <c r="L72" s="6">
        <f t="shared" si="7"/>
        <v>52590000</v>
      </c>
      <c r="M72" s="6">
        <f t="shared" si="7"/>
        <v>17780000</v>
      </c>
      <c r="N72" s="6">
        <f t="shared" si="8"/>
        <v>89.1</v>
      </c>
      <c r="O72" s="6">
        <f t="shared" si="8"/>
        <v>51.8</v>
      </c>
      <c r="P72" s="6">
        <f t="shared" si="9"/>
        <v>510000</v>
      </c>
      <c r="Q72" s="6">
        <f t="shared" si="9"/>
        <v>174000</v>
      </c>
      <c r="R72" s="6">
        <f t="shared" si="9"/>
        <v>567000</v>
      </c>
      <c r="S72" s="6">
        <f t="shared" si="9"/>
        <v>264000</v>
      </c>
      <c r="T72" s="6">
        <v>0.84799999999999998</v>
      </c>
      <c r="U72" s="6">
        <v>15.8</v>
      </c>
      <c r="V72" s="6">
        <f t="shared" si="4"/>
        <v>167000000000</v>
      </c>
      <c r="W72" s="6">
        <f t="shared" si="5"/>
        <v>318000</v>
      </c>
      <c r="X72" s="6">
        <f t="shared" si="6"/>
        <v>6630</v>
      </c>
    </row>
    <row r="73" spans="1:24" s="2" customFormat="1">
      <c r="A73" s="11">
        <v>28</v>
      </c>
      <c r="B73" s="11" t="s">
        <v>35</v>
      </c>
      <c r="C73" s="11" t="s">
        <v>61</v>
      </c>
      <c r="D73" s="6" t="str">
        <f t="shared" si="0"/>
        <v>UC203x203x46</v>
      </c>
      <c r="E73" s="6">
        <v>46.1</v>
      </c>
      <c r="F73" s="6">
        <v>203.2</v>
      </c>
      <c r="G73" s="6">
        <v>203.6</v>
      </c>
      <c r="H73" s="6">
        <v>7.2</v>
      </c>
      <c r="I73" s="6">
        <v>11</v>
      </c>
      <c r="J73" s="8">
        <v>10.199999999999999</v>
      </c>
      <c r="K73" s="8">
        <v>160.80000000000001</v>
      </c>
      <c r="L73" s="6">
        <f t="shared" si="7"/>
        <v>45680000</v>
      </c>
      <c r="M73" s="6">
        <f t="shared" si="7"/>
        <v>15480000</v>
      </c>
      <c r="N73" s="6">
        <f t="shared" si="8"/>
        <v>88.2</v>
      </c>
      <c r="O73" s="6">
        <f t="shared" si="8"/>
        <v>51.3</v>
      </c>
      <c r="P73" s="6">
        <f t="shared" si="9"/>
        <v>450000</v>
      </c>
      <c r="Q73" s="6">
        <f t="shared" si="9"/>
        <v>152000</v>
      </c>
      <c r="R73" s="6">
        <f t="shared" si="9"/>
        <v>497000</v>
      </c>
      <c r="S73" s="6">
        <f t="shared" si="9"/>
        <v>231000</v>
      </c>
      <c r="T73" s="6">
        <v>0.84699999999999998</v>
      </c>
      <c r="U73" s="6">
        <v>17.7</v>
      </c>
      <c r="V73" s="6">
        <f t="shared" si="4"/>
        <v>143000000000</v>
      </c>
      <c r="W73" s="6">
        <f t="shared" si="5"/>
        <v>222000</v>
      </c>
      <c r="X73" s="6">
        <f t="shared" si="6"/>
        <v>5870</v>
      </c>
    </row>
    <row r="74" spans="1:24" s="2" customFormat="1">
      <c r="A74" s="11">
        <v>29</v>
      </c>
      <c r="B74" s="11" t="s">
        <v>35</v>
      </c>
      <c r="C74" s="11" t="s">
        <v>61</v>
      </c>
      <c r="D74" s="6" t="str">
        <f t="shared" si="0"/>
        <v>UC152x152x37</v>
      </c>
      <c r="E74" s="6">
        <v>37</v>
      </c>
      <c r="F74" s="6">
        <v>161.80000000000001</v>
      </c>
      <c r="G74" s="6">
        <v>154.4</v>
      </c>
      <c r="H74" s="6">
        <v>8</v>
      </c>
      <c r="I74" s="6">
        <v>11.5</v>
      </c>
      <c r="J74" s="8">
        <v>7.6</v>
      </c>
      <c r="K74" s="8">
        <v>123.6</v>
      </c>
      <c r="L74" s="6">
        <f t="shared" si="7"/>
        <v>22100000</v>
      </c>
      <c r="M74" s="6">
        <f t="shared" si="7"/>
        <v>7060000</v>
      </c>
      <c r="N74" s="6">
        <f t="shared" si="8"/>
        <v>68.5</v>
      </c>
      <c r="O74" s="6">
        <f t="shared" si="8"/>
        <v>38.700000000000003</v>
      </c>
      <c r="P74" s="6">
        <f t="shared" si="9"/>
        <v>273000</v>
      </c>
      <c r="Q74" s="6">
        <f t="shared" si="9"/>
        <v>91500</v>
      </c>
      <c r="R74" s="6">
        <f t="shared" si="9"/>
        <v>309000</v>
      </c>
      <c r="S74" s="6">
        <f t="shared" si="9"/>
        <v>140000</v>
      </c>
      <c r="T74" s="6">
        <v>0.84799999999999998</v>
      </c>
      <c r="U74" s="6">
        <v>13.3</v>
      </c>
      <c r="V74" s="6">
        <f t="shared" si="4"/>
        <v>39900000000</v>
      </c>
      <c r="W74" s="6">
        <f t="shared" si="5"/>
        <v>192000</v>
      </c>
      <c r="X74" s="6">
        <f t="shared" si="6"/>
        <v>4710</v>
      </c>
    </row>
    <row r="75" spans="1:24" s="2" customFormat="1">
      <c r="A75" s="11">
        <v>30</v>
      </c>
      <c r="B75" s="11" t="s">
        <v>35</v>
      </c>
      <c r="C75" s="11" t="s">
        <v>61</v>
      </c>
      <c r="D75" s="6" t="str">
        <f t="shared" si="0"/>
        <v>UC152x152x30</v>
      </c>
      <c r="E75" s="6">
        <v>30</v>
      </c>
      <c r="F75" s="6">
        <v>157.6</v>
      </c>
      <c r="G75" s="6">
        <v>152.9</v>
      </c>
      <c r="H75" s="6">
        <v>6.5</v>
      </c>
      <c r="I75" s="6">
        <v>9.4</v>
      </c>
      <c r="J75" s="8">
        <v>7.6</v>
      </c>
      <c r="K75" s="8">
        <v>123.6</v>
      </c>
      <c r="L75" s="6">
        <f t="shared" si="7"/>
        <v>17480000</v>
      </c>
      <c r="M75" s="6">
        <f t="shared" si="7"/>
        <v>5600000</v>
      </c>
      <c r="N75" s="6">
        <f t="shared" si="8"/>
        <v>67.599999999999994</v>
      </c>
      <c r="O75" s="6">
        <f t="shared" si="8"/>
        <v>38.299999999999997</v>
      </c>
      <c r="P75" s="6">
        <f t="shared" si="9"/>
        <v>222000</v>
      </c>
      <c r="Q75" s="6">
        <f t="shared" si="9"/>
        <v>73300</v>
      </c>
      <c r="R75" s="6">
        <f t="shared" si="9"/>
        <v>248000</v>
      </c>
      <c r="S75" s="6">
        <f t="shared" si="9"/>
        <v>112000</v>
      </c>
      <c r="T75" s="6">
        <v>0.84899999999999998</v>
      </c>
      <c r="U75" s="6">
        <v>16</v>
      </c>
      <c r="V75" s="6">
        <f t="shared" si="4"/>
        <v>30800000000</v>
      </c>
      <c r="W75" s="6">
        <f t="shared" si="5"/>
        <v>105000</v>
      </c>
      <c r="X75" s="6">
        <f t="shared" si="6"/>
        <v>3829.9999999999995</v>
      </c>
    </row>
    <row r="76" spans="1:24" s="2" customFormat="1">
      <c r="A76" s="11">
        <v>31</v>
      </c>
      <c r="B76" s="11" t="s">
        <v>35</v>
      </c>
      <c r="C76" s="11" t="s">
        <v>61</v>
      </c>
      <c r="D76" s="6" t="str">
        <f t="shared" si="0"/>
        <v>UC152x152x23</v>
      </c>
      <c r="E76" s="6">
        <v>23</v>
      </c>
      <c r="F76" s="6">
        <v>152.4</v>
      </c>
      <c r="G76" s="6">
        <v>152.19999999999999</v>
      </c>
      <c r="H76" s="6">
        <v>5.8</v>
      </c>
      <c r="I76" s="6">
        <v>6.8</v>
      </c>
      <c r="J76" s="8">
        <v>7.6</v>
      </c>
      <c r="K76" s="8">
        <v>123.6</v>
      </c>
      <c r="L76" s="6">
        <f t="shared" si="7"/>
        <v>12500000</v>
      </c>
      <c r="M76" s="6">
        <f t="shared" si="7"/>
        <v>4000000</v>
      </c>
      <c r="N76" s="6">
        <f t="shared" si="8"/>
        <v>65.400000000000006</v>
      </c>
      <c r="O76" s="6">
        <f t="shared" si="8"/>
        <v>37</v>
      </c>
      <c r="P76" s="6">
        <f t="shared" si="9"/>
        <v>164000</v>
      </c>
      <c r="Q76" s="6">
        <f t="shared" si="9"/>
        <v>52600</v>
      </c>
      <c r="R76" s="6">
        <f t="shared" si="9"/>
        <v>182000</v>
      </c>
      <c r="S76" s="6">
        <f t="shared" si="9"/>
        <v>80200</v>
      </c>
      <c r="T76" s="6">
        <v>0.84</v>
      </c>
      <c r="U76" s="6">
        <v>20.7</v>
      </c>
      <c r="V76" s="6">
        <f t="shared" si="4"/>
        <v>21200000000</v>
      </c>
      <c r="W76" s="6">
        <f t="shared" si="5"/>
        <v>46300</v>
      </c>
      <c r="X76" s="6">
        <f t="shared" si="6"/>
        <v>2920</v>
      </c>
    </row>
    <row r="77" spans="1:24">
      <c r="D77" s="13" t="s">
        <v>97</v>
      </c>
      <c r="F77" s="13">
        <v>42.4</v>
      </c>
      <c r="G77">
        <f>F77-(2*H77)</f>
        <v>34.4</v>
      </c>
      <c r="H77">
        <v>4</v>
      </c>
      <c r="L77" s="14">
        <f>(PI()/64)*(F77^4-G77^4)</f>
        <v>89908.461038108202</v>
      </c>
      <c r="M77" s="14">
        <f>L77</f>
        <v>89908.461038108202</v>
      </c>
      <c r="N77" s="14">
        <f>SQRT(M77/X77)</f>
        <v>13.649908424601243</v>
      </c>
      <c r="O77" s="14">
        <f>N77</f>
        <v>13.649908424601243</v>
      </c>
      <c r="P77" s="14">
        <f>L77/(F77/2)</f>
        <v>4240.9651433069912</v>
      </c>
      <c r="Q77" s="14">
        <f>P77</f>
        <v>4240.9651433069912</v>
      </c>
      <c r="R77" s="14">
        <f>(F77^3-G77^3)/6</f>
        <v>5919.5733333333328</v>
      </c>
      <c r="S77" s="14">
        <f>R77</f>
        <v>5919.5733333333328</v>
      </c>
      <c r="T77" s="14">
        <v>0</v>
      </c>
      <c r="U77" s="14">
        <v>0</v>
      </c>
      <c r="V77">
        <v>0</v>
      </c>
      <c r="W77" s="14">
        <f>2*L77</f>
        <v>179816.9220762164</v>
      </c>
      <c r="X77">
        <f>(PI()/4)*(F77^2-G77^2)</f>
        <v>482.54863159139228</v>
      </c>
    </row>
    <row r="78" spans="1:24">
      <c r="D78" s="13" t="s">
        <v>98</v>
      </c>
      <c r="F78" s="13">
        <v>48.3</v>
      </c>
      <c r="G78">
        <f t="shared" ref="G78:G141" si="10">F78-(2*H78)</f>
        <v>40.299999999999997</v>
      </c>
      <c r="H78">
        <v>4</v>
      </c>
      <c r="L78" s="14">
        <f t="shared" ref="L78:L141" si="11">(PI()/64)*(F78^4-G78^4)</f>
        <v>137675.75372979927</v>
      </c>
      <c r="M78" s="14">
        <f t="shared" ref="M78:M141" si="12">L78</f>
        <v>137675.75372979927</v>
      </c>
      <c r="N78" s="14">
        <f t="shared" ref="N78:N141" si="13">SQRT(M78/X78)</f>
        <v>15.726132709601554</v>
      </c>
      <c r="O78" s="14">
        <f t="shared" ref="O78:O141" si="14">N78</f>
        <v>15.726132709601554</v>
      </c>
      <c r="P78" s="14">
        <f t="shared" ref="P78:P141" si="15">L78/(F78/2)</f>
        <v>5700.8593676935516</v>
      </c>
      <c r="Q78" s="14">
        <f t="shared" ref="Q78:Q141" si="16">P78</f>
        <v>5700.8593676935516</v>
      </c>
      <c r="R78" s="14">
        <f t="shared" ref="R78:R141" si="17">(F78^3-G78^3)/6</f>
        <v>7871.293333333334</v>
      </c>
      <c r="S78" s="14">
        <f t="shared" ref="S78:S141" si="18">R78</f>
        <v>7871.293333333334</v>
      </c>
      <c r="T78" s="14">
        <v>0</v>
      </c>
      <c r="U78" s="14">
        <v>0</v>
      </c>
      <c r="V78">
        <v>0</v>
      </c>
      <c r="W78" s="14">
        <f t="shared" ref="W78:W141" si="19">2*L78</f>
        <v>275351.50745959854</v>
      </c>
      <c r="X78">
        <f t="shared" ref="X78:X141" si="20">(PI()/4)*(F78^2-G78^2)</f>
        <v>556.69021821611148</v>
      </c>
    </row>
    <row r="79" spans="1:24">
      <c r="D79" s="13" t="s">
        <v>99</v>
      </c>
      <c r="F79" s="13">
        <v>60.3</v>
      </c>
      <c r="G79">
        <f t="shared" si="10"/>
        <v>51.3</v>
      </c>
      <c r="H79">
        <v>4.5000000000000009</v>
      </c>
      <c r="L79" s="14">
        <f t="shared" si="11"/>
        <v>309022.67458386294</v>
      </c>
      <c r="M79" s="14">
        <f t="shared" si="12"/>
        <v>309022.67458386294</v>
      </c>
      <c r="N79" s="14">
        <f t="shared" si="13"/>
        <v>19.792328059124323</v>
      </c>
      <c r="O79" s="14">
        <f t="shared" si="14"/>
        <v>19.792328059124323</v>
      </c>
      <c r="P79" s="14">
        <f t="shared" si="15"/>
        <v>10249.50827807174</v>
      </c>
      <c r="Q79" s="14">
        <f t="shared" si="16"/>
        <v>10249.50827807174</v>
      </c>
      <c r="R79" s="14">
        <f t="shared" si="17"/>
        <v>14041.754999999999</v>
      </c>
      <c r="S79" s="14">
        <f t="shared" si="18"/>
        <v>14041.754999999999</v>
      </c>
      <c r="T79" s="14">
        <v>0</v>
      </c>
      <c r="U79" s="14">
        <v>0</v>
      </c>
      <c r="V79">
        <v>0</v>
      </c>
      <c r="W79" s="14">
        <f t="shared" si="19"/>
        <v>618045.34916772589</v>
      </c>
      <c r="X79">
        <f t="shared" si="20"/>
        <v>788.85391531639709</v>
      </c>
    </row>
    <row r="80" spans="1:24">
      <c r="D80" s="13" t="s">
        <v>100</v>
      </c>
      <c r="F80" s="13">
        <v>76.099999999999994</v>
      </c>
      <c r="G80">
        <f t="shared" si="10"/>
        <v>67.099999999999994</v>
      </c>
      <c r="H80">
        <v>4.5000000000000036</v>
      </c>
      <c r="L80" s="14">
        <f t="shared" si="11"/>
        <v>651213.74405039055</v>
      </c>
      <c r="M80" s="14">
        <f t="shared" si="12"/>
        <v>651213.74405039055</v>
      </c>
      <c r="N80" s="14">
        <f t="shared" si="13"/>
        <v>25.364369694514387</v>
      </c>
      <c r="O80" s="14">
        <f t="shared" si="14"/>
        <v>25.364369694514387</v>
      </c>
      <c r="P80" s="14">
        <f t="shared" si="15"/>
        <v>17114.684469129847</v>
      </c>
      <c r="Q80" s="14">
        <f t="shared" si="16"/>
        <v>17114.684469129847</v>
      </c>
      <c r="R80" s="14">
        <f t="shared" si="17"/>
        <v>23099.895</v>
      </c>
      <c r="S80" s="14">
        <f t="shared" si="18"/>
        <v>23099.895</v>
      </c>
      <c r="T80" s="14">
        <v>0</v>
      </c>
      <c r="U80" s="14">
        <v>0</v>
      </c>
      <c r="V80">
        <v>0</v>
      </c>
      <c r="W80" s="14">
        <f t="shared" si="19"/>
        <v>1302427.4881007811</v>
      </c>
      <c r="X80">
        <f t="shared" si="20"/>
        <v>1012.2211529866315</v>
      </c>
    </row>
    <row r="81" spans="4:24">
      <c r="D81" s="13" t="s">
        <v>101</v>
      </c>
      <c r="F81" s="13">
        <v>88.9</v>
      </c>
      <c r="G81">
        <f t="shared" si="10"/>
        <v>79.3</v>
      </c>
      <c r="H81">
        <v>4.800000000000006</v>
      </c>
      <c r="L81" s="14">
        <f t="shared" si="11"/>
        <v>1124867.9558550061</v>
      </c>
      <c r="M81" s="14">
        <f t="shared" si="12"/>
        <v>1124867.9558550061</v>
      </c>
      <c r="N81" s="14">
        <f t="shared" si="13"/>
        <v>29.782230440314574</v>
      </c>
      <c r="O81" s="14">
        <f t="shared" si="14"/>
        <v>29.782230440314574</v>
      </c>
      <c r="P81" s="14">
        <f t="shared" si="15"/>
        <v>25306.365711023758</v>
      </c>
      <c r="Q81" s="14">
        <f t="shared" si="16"/>
        <v>25306.365711023758</v>
      </c>
      <c r="R81" s="14">
        <f t="shared" si="17"/>
        <v>33986.352000000035</v>
      </c>
      <c r="S81" s="14">
        <f t="shared" si="18"/>
        <v>33986.352000000035</v>
      </c>
      <c r="T81" s="14">
        <v>0</v>
      </c>
      <c r="U81" s="14">
        <v>0</v>
      </c>
      <c r="V81">
        <v>0</v>
      </c>
      <c r="W81" s="14">
        <f t="shared" si="19"/>
        <v>2249735.9117100122</v>
      </c>
      <c r="X81">
        <f t="shared" si="20"/>
        <v>1268.1981224011286</v>
      </c>
    </row>
    <row r="82" spans="4:24">
      <c r="D82" s="13" t="s">
        <v>102</v>
      </c>
      <c r="F82" s="13">
        <v>114.3</v>
      </c>
      <c r="G82">
        <f t="shared" si="10"/>
        <v>103.5</v>
      </c>
      <c r="H82">
        <v>5.4000000000000021</v>
      </c>
      <c r="L82" s="14">
        <f t="shared" si="11"/>
        <v>2745388.6784729743</v>
      </c>
      <c r="M82" s="14">
        <f t="shared" si="12"/>
        <v>2745388.6784729743</v>
      </c>
      <c r="N82" s="14">
        <f t="shared" si="13"/>
        <v>38.549270421111736</v>
      </c>
      <c r="O82" s="14">
        <f t="shared" si="14"/>
        <v>38.549270421111736</v>
      </c>
      <c r="P82" s="14">
        <f t="shared" si="15"/>
        <v>48038.297086141283</v>
      </c>
      <c r="Q82" s="14">
        <f t="shared" si="16"/>
        <v>48038.297086141283</v>
      </c>
      <c r="R82" s="14">
        <f t="shared" si="17"/>
        <v>64092.221999999987</v>
      </c>
      <c r="S82" s="14">
        <f t="shared" si="18"/>
        <v>64092.221999999987</v>
      </c>
      <c r="T82" s="14">
        <v>0</v>
      </c>
      <c r="U82" s="14">
        <v>0</v>
      </c>
      <c r="V82">
        <v>0</v>
      </c>
      <c r="W82" s="14">
        <f t="shared" si="19"/>
        <v>5490777.3569459487</v>
      </c>
      <c r="X82">
        <f t="shared" si="20"/>
        <v>1847.4449758700136</v>
      </c>
    </row>
    <row r="83" spans="4:24">
      <c r="D83" s="13" t="s">
        <v>103</v>
      </c>
      <c r="F83" s="13">
        <v>139.69999999999999</v>
      </c>
      <c r="G83">
        <f t="shared" si="10"/>
        <v>128.9</v>
      </c>
      <c r="H83">
        <v>5.3999999999999879</v>
      </c>
      <c r="L83" s="14">
        <f t="shared" si="11"/>
        <v>5144974.7799520036</v>
      </c>
      <c r="M83" s="14">
        <f t="shared" si="12"/>
        <v>5144974.7799520036</v>
      </c>
      <c r="N83" s="14">
        <f t="shared" si="13"/>
        <v>47.520587643672911</v>
      </c>
      <c r="O83" s="14">
        <f t="shared" si="14"/>
        <v>47.520587643672911</v>
      </c>
      <c r="P83" s="14">
        <f t="shared" si="15"/>
        <v>73657.477164667202</v>
      </c>
      <c r="Q83" s="14">
        <f t="shared" si="16"/>
        <v>73657.477164667202</v>
      </c>
      <c r="R83" s="14">
        <f t="shared" si="17"/>
        <v>97449.533999999752</v>
      </c>
      <c r="S83" s="14">
        <f t="shared" si="18"/>
        <v>97449.533999999752</v>
      </c>
      <c r="T83" s="14">
        <v>0</v>
      </c>
      <c r="U83" s="14">
        <v>0</v>
      </c>
      <c r="V83">
        <v>0</v>
      </c>
      <c r="W83" s="14">
        <f t="shared" si="19"/>
        <v>10289949.559904007</v>
      </c>
      <c r="X83">
        <f t="shared" si="20"/>
        <v>2278.3458242363849</v>
      </c>
    </row>
    <row r="84" spans="4:24">
      <c r="D84" s="13" t="s">
        <v>104</v>
      </c>
      <c r="F84" s="13">
        <v>168.3</v>
      </c>
      <c r="G84">
        <f t="shared" si="10"/>
        <v>157.5</v>
      </c>
      <c r="H84">
        <v>5.4000000000000021</v>
      </c>
      <c r="L84" s="14">
        <f t="shared" si="11"/>
        <v>9176854.9770659115</v>
      </c>
      <c r="M84" s="14">
        <f t="shared" si="12"/>
        <v>9176854.9770659115</v>
      </c>
      <c r="N84" s="14">
        <f t="shared" si="13"/>
        <v>57.625482644399611</v>
      </c>
      <c r="O84" s="14">
        <f t="shared" si="14"/>
        <v>57.625482644399611</v>
      </c>
      <c r="P84" s="14">
        <f t="shared" si="15"/>
        <v>109053.53508099716</v>
      </c>
      <c r="Q84" s="14">
        <f t="shared" si="16"/>
        <v>109053.53508099716</v>
      </c>
      <c r="R84" s="14">
        <f t="shared" si="17"/>
        <v>143349.1020000001</v>
      </c>
      <c r="S84" s="14">
        <f t="shared" si="18"/>
        <v>143349.1020000001</v>
      </c>
      <c r="T84" s="14">
        <v>0</v>
      </c>
      <c r="U84" s="14">
        <v>0</v>
      </c>
      <c r="V84">
        <v>0</v>
      </c>
      <c r="W84" s="14">
        <f t="shared" si="19"/>
        <v>18353709.954131823</v>
      </c>
      <c r="X84">
        <f t="shared" si="20"/>
        <v>2763.5333936567999</v>
      </c>
    </row>
    <row r="85" spans="4:24">
      <c r="D85" s="13" t="s">
        <v>105</v>
      </c>
      <c r="F85" s="13">
        <v>168.3</v>
      </c>
      <c r="G85">
        <f t="shared" si="10"/>
        <v>156.30000000000001</v>
      </c>
      <c r="H85">
        <v>6.0000000000000053</v>
      </c>
      <c r="L85" s="14">
        <f t="shared" si="11"/>
        <v>10086949.116610583</v>
      </c>
      <c r="M85" s="14">
        <f t="shared" si="12"/>
        <v>10086949.116610583</v>
      </c>
      <c r="N85" s="14">
        <f t="shared" si="13"/>
        <v>57.420913002145845</v>
      </c>
      <c r="O85" s="14">
        <f t="shared" si="14"/>
        <v>57.420913002145845</v>
      </c>
      <c r="P85" s="14">
        <f t="shared" si="15"/>
        <v>119868.67637089224</v>
      </c>
      <c r="Q85" s="14">
        <f t="shared" si="16"/>
        <v>119868.67637089224</v>
      </c>
      <c r="R85" s="14">
        <f t="shared" si="17"/>
        <v>158119.74</v>
      </c>
      <c r="S85" s="14">
        <f t="shared" si="18"/>
        <v>158119.74</v>
      </c>
      <c r="T85" s="14">
        <v>0</v>
      </c>
      <c r="U85" s="14">
        <v>0</v>
      </c>
      <c r="V85">
        <v>0</v>
      </c>
      <c r="W85" s="14">
        <f t="shared" si="19"/>
        <v>20173898.233221166</v>
      </c>
      <c r="X85">
        <f t="shared" si="20"/>
        <v>3059.2829260657413</v>
      </c>
    </row>
    <row r="86" spans="4:24">
      <c r="D86" s="13" t="s">
        <v>106</v>
      </c>
      <c r="F86" s="13">
        <v>168.3</v>
      </c>
      <c r="G86">
        <f t="shared" si="10"/>
        <v>152.30000000000001</v>
      </c>
      <c r="H86">
        <v>8.0000000000000071</v>
      </c>
      <c r="L86" s="14">
        <f t="shared" si="11"/>
        <v>12972711.832819849</v>
      </c>
      <c r="M86" s="14">
        <f t="shared" si="12"/>
        <v>12972711.832819849</v>
      </c>
      <c r="N86" s="14">
        <f t="shared" si="13"/>
        <v>56.745142963957733</v>
      </c>
      <c r="O86" s="14">
        <f t="shared" si="14"/>
        <v>56.745142963957733</v>
      </c>
      <c r="P86" s="14">
        <f t="shared" si="15"/>
        <v>154161.75677741948</v>
      </c>
      <c r="Q86" s="14">
        <f t="shared" si="16"/>
        <v>154161.75677741948</v>
      </c>
      <c r="R86" s="14">
        <f t="shared" si="17"/>
        <v>205739.38666666663</v>
      </c>
      <c r="S86" s="14">
        <f t="shared" si="18"/>
        <v>205739.38666666663</v>
      </c>
      <c r="T86" s="14">
        <v>0</v>
      </c>
      <c r="U86" s="14">
        <v>0</v>
      </c>
      <c r="V86">
        <v>0</v>
      </c>
      <c r="W86" s="14">
        <f t="shared" si="19"/>
        <v>25945423.665639699</v>
      </c>
      <c r="X86">
        <f t="shared" si="20"/>
        <v>4028.7784189635495</v>
      </c>
    </row>
    <row r="87" spans="4:24">
      <c r="D87" s="13" t="s">
        <v>107</v>
      </c>
      <c r="F87" s="13">
        <v>168.3</v>
      </c>
      <c r="G87">
        <f t="shared" si="10"/>
        <v>148.29999999999998</v>
      </c>
      <c r="H87">
        <v>10.000000000000009</v>
      </c>
      <c r="L87" s="14">
        <f t="shared" si="11"/>
        <v>15639838.958302256</v>
      </c>
      <c r="M87" s="14">
        <f t="shared" si="12"/>
        <v>15639838.958302256</v>
      </c>
      <c r="N87" s="14">
        <f t="shared" si="13"/>
        <v>56.079062492163686</v>
      </c>
      <c r="O87" s="14">
        <f t="shared" si="14"/>
        <v>56.079062492163686</v>
      </c>
      <c r="P87" s="14">
        <f t="shared" si="15"/>
        <v>185856.67211292044</v>
      </c>
      <c r="Q87" s="14">
        <f t="shared" si="16"/>
        <v>185856.67211292044</v>
      </c>
      <c r="R87" s="14">
        <f t="shared" si="17"/>
        <v>250922.23333333363</v>
      </c>
      <c r="S87" s="14">
        <f t="shared" si="18"/>
        <v>250922.23333333363</v>
      </c>
      <c r="T87" s="14">
        <v>0</v>
      </c>
      <c r="U87" s="14">
        <v>0</v>
      </c>
      <c r="V87">
        <v>0</v>
      </c>
      <c r="W87" s="14">
        <f t="shared" si="19"/>
        <v>31279677.916604511</v>
      </c>
      <c r="X87">
        <f t="shared" si="20"/>
        <v>4973.141170632648</v>
      </c>
    </row>
    <row r="88" spans="4:24">
      <c r="D88" s="13" t="s">
        <v>108</v>
      </c>
      <c r="F88" s="13">
        <v>219.1</v>
      </c>
      <c r="G88">
        <f t="shared" si="10"/>
        <v>207.3</v>
      </c>
      <c r="H88">
        <v>5.8999999999999888</v>
      </c>
      <c r="L88" s="14">
        <f t="shared" si="11"/>
        <v>22470149.647253443</v>
      </c>
      <c r="M88" s="14">
        <f t="shared" si="12"/>
        <v>22470149.647253443</v>
      </c>
      <c r="N88" s="14">
        <f t="shared" si="13"/>
        <v>75.406440374811496</v>
      </c>
      <c r="O88" s="14">
        <f t="shared" si="14"/>
        <v>75.406440374811496</v>
      </c>
      <c r="P88" s="14">
        <f t="shared" si="15"/>
        <v>205113.18710409349</v>
      </c>
      <c r="Q88" s="14">
        <f t="shared" si="16"/>
        <v>205113.18710409349</v>
      </c>
      <c r="R88" s="14">
        <f t="shared" si="17"/>
        <v>268248.47566666611</v>
      </c>
      <c r="S88" s="14">
        <f t="shared" si="18"/>
        <v>268248.47566666611</v>
      </c>
      <c r="T88" s="14">
        <v>0</v>
      </c>
      <c r="U88" s="14">
        <v>0</v>
      </c>
      <c r="V88">
        <v>0</v>
      </c>
      <c r="W88" s="14">
        <f t="shared" si="19"/>
        <v>44940299.294506885</v>
      </c>
      <c r="X88">
        <f t="shared" si="20"/>
        <v>3951.7465670975207</v>
      </c>
    </row>
    <row r="89" spans="4:24">
      <c r="D89" s="13" t="s">
        <v>109</v>
      </c>
      <c r="F89" s="13">
        <v>219.1</v>
      </c>
      <c r="G89">
        <f t="shared" si="10"/>
        <v>203.10000000000002</v>
      </c>
      <c r="H89">
        <v>7.9999999999999929</v>
      </c>
      <c r="L89" s="14">
        <f t="shared" si="11"/>
        <v>29596328.734698672</v>
      </c>
      <c r="M89" s="14">
        <f t="shared" si="12"/>
        <v>29596328.734698672</v>
      </c>
      <c r="N89" s="14">
        <f t="shared" si="13"/>
        <v>74.688695597125019</v>
      </c>
      <c r="O89" s="14">
        <f t="shared" si="14"/>
        <v>74.688695597125019</v>
      </c>
      <c r="P89" s="14">
        <f t="shared" si="15"/>
        <v>270162.74518209649</v>
      </c>
      <c r="Q89" s="14">
        <f t="shared" si="16"/>
        <v>270162.74518209649</v>
      </c>
      <c r="R89" s="14">
        <f t="shared" si="17"/>
        <v>356676.34666666604</v>
      </c>
      <c r="S89" s="14">
        <f t="shared" si="18"/>
        <v>356676.34666666604</v>
      </c>
      <c r="T89" s="14">
        <v>0</v>
      </c>
      <c r="U89" s="14">
        <v>0</v>
      </c>
      <c r="V89">
        <v>0</v>
      </c>
      <c r="W89" s="14">
        <f t="shared" si="19"/>
        <v>59192657.469397344</v>
      </c>
      <c r="X89">
        <f t="shared" si="20"/>
        <v>5305.5216733824345</v>
      </c>
    </row>
    <row r="90" spans="4:24">
      <c r="D90" s="13" t="s">
        <v>110</v>
      </c>
      <c r="F90" s="13">
        <v>219.1</v>
      </c>
      <c r="G90">
        <f t="shared" si="10"/>
        <v>199.1</v>
      </c>
      <c r="H90">
        <v>9.9999999999999947</v>
      </c>
      <c r="L90" s="14">
        <f t="shared" si="11"/>
        <v>35984389.618160978</v>
      </c>
      <c r="M90" s="14">
        <f t="shared" si="12"/>
        <v>35984389.618160978</v>
      </c>
      <c r="N90" s="14">
        <f t="shared" si="13"/>
        <v>74.012507388954205</v>
      </c>
      <c r="O90" s="14">
        <f t="shared" si="14"/>
        <v>74.012507388954205</v>
      </c>
      <c r="P90" s="14">
        <f t="shared" si="15"/>
        <v>328474.57433282502</v>
      </c>
      <c r="Q90" s="14">
        <f t="shared" si="16"/>
        <v>328474.57433282502</v>
      </c>
      <c r="R90" s="14">
        <f t="shared" si="17"/>
        <v>437561.43333333329</v>
      </c>
      <c r="S90" s="14">
        <f t="shared" si="18"/>
        <v>437561.43333333329</v>
      </c>
      <c r="T90" s="14">
        <v>0</v>
      </c>
      <c r="U90" s="14">
        <v>0</v>
      </c>
      <c r="V90">
        <v>0</v>
      </c>
      <c r="W90" s="14">
        <f t="shared" si="19"/>
        <v>71968779.236321956</v>
      </c>
      <c r="X90">
        <f t="shared" si="20"/>
        <v>6569.0702386562571</v>
      </c>
    </row>
    <row r="91" spans="4:24">
      <c r="D91" s="13" t="s">
        <v>111</v>
      </c>
      <c r="F91" s="13">
        <v>219.1</v>
      </c>
      <c r="G91">
        <f t="shared" si="10"/>
        <v>195.1</v>
      </c>
      <c r="H91">
        <v>11.999999999999996</v>
      </c>
      <c r="L91" s="14">
        <f t="shared" si="11"/>
        <v>41998819.536446981</v>
      </c>
      <c r="M91" s="14">
        <f t="shared" si="12"/>
        <v>41998819.536446981</v>
      </c>
      <c r="N91" s="14">
        <f t="shared" si="13"/>
        <v>73.343719908387513</v>
      </c>
      <c r="O91" s="14">
        <f t="shared" si="14"/>
        <v>73.343719908387513</v>
      </c>
      <c r="P91" s="14">
        <f t="shared" si="15"/>
        <v>383375.80590093089</v>
      </c>
      <c r="Q91" s="14">
        <f t="shared" si="16"/>
        <v>383375.80590093089</v>
      </c>
      <c r="R91" s="14">
        <f t="shared" si="17"/>
        <v>515260.9200000001</v>
      </c>
      <c r="S91" s="14">
        <f t="shared" si="18"/>
        <v>515260.9200000001</v>
      </c>
      <c r="T91" s="14">
        <v>0</v>
      </c>
      <c r="U91" s="14">
        <v>0</v>
      </c>
      <c r="V91">
        <v>0</v>
      </c>
      <c r="W91" s="14">
        <f t="shared" si="19"/>
        <v>83997639.072893962</v>
      </c>
      <c r="X91">
        <f t="shared" si="20"/>
        <v>7807.4860627013559</v>
      </c>
    </row>
    <row r="92" spans="4:24">
      <c r="D92" s="13" t="s">
        <v>112</v>
      </c>
      <c r="F92" s="13">
        <v>323.90000000000003</v>
      </c>
      <c r="G92">
        <f t="shared" si="10"/>
        <v>311.3</v>
      </c>
      <c r="H92">
        <v>6.3</v>
      </c>
      <c r="L92" s="14">
        <f t="shared" si="11"/>
        <v>79288968.50199458</v>
      </c>
      <c r="M92" s="14">
        <f t="shared" si="12"/>
        <v>79288968.50199458</v>
      </c>
      <c r="N92" s="14">
        <f t="shared" si="13"/>
        <v>112.31064620061626</v>
      </c>
      <c r="O92" s="14">
        <f t="shared" si="14"/>
        <v>112.31064620061626</v>
      </c>
      <c r="P92" s="14">
        <f t="shared" si="15"/>
        <v>489589.18494593748</v>
      </c>
      <c r="Q92" s="14">
        <f t="shared" si="16"/>
        <v>489589.18494593748</v>
      </c>
      <c r="R92" s="14">
        <f t="shared" si="17"/>
        <v>635562.83700000064</v>
      </c>
      <c r="S92" s="14">
        <f t="shared" si="18"/>
        <v>635562.83700000064</v>
      </c>
      <c r="T92" s="14">
        <v>0</v>
      </c>
      <c r="U92" s="14">
        <v>0</v>
      </c>
      <c r="V92">
        <v>0</v>
      </c>
      <c r="W92" s="14">
        <f t="shared" si="19"/>
        <v>158577937.00398916</v>
      </c>
      <c r="X92">
        <f t="shared" si="20"/>
        <v>6285.9499087147597</v>
      </c>
    </row>
    <row r="93" spans="4:24">
      <c r="D93" s="13" t="s">
        <v>113</v>
      </c>
      <c r="F93" s="13">
        <v>355.6</v>
      </c>
      <c r="G93">
        <f t="shared" si="10"/>
        <v>339.6</v>
      </c>
      <c r="H93">
        <v>8.0000000000000071</v>
      </c>
      <c r="L93" s="14">
        <f t="shared" si="11"/>
        <v>132013746.35199709</v>
      </c>
      <c r="M93" s="14">
        <f t="shared" si="12"/>
        <v>132013746.35199709</v>
      </c>
      <c r="N93" s="14">
        <f t="shared" si="13"/>
        <v>122.9277023294587</v>
      </c>
      <c r="O93" s="14">
        <f t="shared" si="14"/>
        <v>122.9277023294587</v>
      </c>
      <c r="P93" s="14">
        <f t="shared" si="15"/>
        <v>742484.5126659004</v>
      </c>
      <c r="Q93" s="14">
        <f t="shared" si="16"/>
        <v>742484.5126659004</v>
      </c>
      <c r="R93" s="14">
        <f t="shared" si="17"/>
        <v>966776.7466666674</v>
      </c>
      <c r="S93" s="14">
        <f t="shared" si="18"/>
        <v>966776.7466666674</v>
      </c>
      <c r="T93" s="14">
        <v>0</v>
      </c>
      <c r="U93" s="14">
        <v>0</v>
      </c>
      <c r="V93">
        <v>0</v>
      </c>
      <c r="W93" s="14">
        <f t="shared" si="19"/>
        <v>264027492.70399418</v>
      </c>
      <c r="X93">
        <f t="shared" si="20"/>
        <v>8736.1408511024947</v>
      </c>
    </row>
    <row r="94" spans="4:24">
      <c r="D94" s="13" t="s">
        <v>114</v>
      </c>
      <c r="F94" s="13">
        <v>355.6</v>
      </c>
      <c r="G94">
        <f t="shared" si="10"/>
        <v>335.6</v>
      </c>
      <c r="H94">
        <v>10.000000000000009</v>
      </c>
      <c r="L94" s="14">
        <f t="shared" si="11"/>
        <v>162234997.28243667</v>
      </c>
      <c r="M94" s="14">
        <f t="shared" si="12"/>
        <v>162234997.28243667</v>
      </c>
      <c r="N94" s="14">
        <f t="shared" si="13"/>
        <v>122.23919175125465</v>
      </c>
      <c r="O94" s="14">
        <f t="shared" si="14"/>
        <v>122.23919175125465</v>
      </c>
      <c r="P94" s="14">
        <f t="shared" si="15"/>
        <v>912457.80248839513</v>
      </c>
      <c r="Q94" s="14">
        <f t="shared" si="16"/>
        <v>912457.80248839513</v>
      </c>
      <c r="R94" s="14">
        <f t="shared" si="17"/>
        <v>1194726.9333333336</v>
      </c>
      <c r="S94" s="14">
        <f t="shared" si="18"/>
        <v>1194726.9333333336</v>
      </c>
      <c r="T94" s="14">
        <v>0</v>
      </c>
      <c r="U94" s="14">
        <v>0</v>
      </c>
      <c r="V94">
        <v>0</v>
      </c>
      <c r="W94" s="14">
        <f t="shared" si="19"/>
        <v>324469994.56487334</v>
      </c>
      <c r="X94">
        <f t="shared" si="20"/>
        <v>10857.344210806325</v>
      </c>
    </row>
    <row r="95" spans="4:24">
      <c r="D95" s="13" t="s">
        <v>115</v>
      </c>
      <c r="F95" s="13">
        <v>406.4</v>
      </c>
      <c r="G95">
        <f t="shared" si="10"/>
        <v>382.40000000000003</v>
      </c>
      <c r="H95">
        <v>11.999999999999982</v>
      </c>
      <c r="L95" s="14">
        <f t="shared" si="11"/>
        <v>289370135.75134844</v>
      </c>
      <c r="M95" s="14">
        <f t="shared" si="12"/>
        <v>289370135.75134844</v>
      </c>
      <c r="N95" s="14">
        <f t="shared" si="13"/>
        <v>139.50598553467159</v>
      </c>
      <c r="O95" s="14">
        <f t="shared" si="14"/>
        <v>139.50598553467159</v>
      </c>
      <c r="P95" s="14">
        <f t="shared" si="15"/>
        <v>1424065.6286975809</v>
      </c>
      <c r="Q95" s="14">
        <f t="shared" si="16"/>
        <v>1424065.6286975809</v>
      </c>
      <c r="R95" s="14">
        <f t="shared" si="17"/>
        <v>1867192.3199999954</v>
      </c>
      <c r="S95" s="14">
        <f t="shared" si="18"/>
        <v>1867192.3199999954</v>
      </c>
      <c r="T95" s="14">
        <v>0</v>
      </c>
      <c r="U95" s="14">
        <v>0</v>
      </c>
      <c r="V95">
        <v>0</v>
      </c>
      <c r="W95" s="14">
        <f t="shared" si="19"/>
        <v>578740271.50269687</v>
      </c>
      <c r="X95">
        <f t="shared" si="20"/>
        <v>14868.529710909736</v>
      </c>
    </row>
    <row r="96" spans="4:24">
      <c r="D96" s="13" t="s">
        <v>116</v>
      </c>
      <c r="F96" s="13">
        <v>406.4</v>
      </c>
      <c r="G96">
        <f t="shared" si="10"/>
        <v>374.4</v>
      </c>
      <c r="H96">
        <v>15.999999999999986</v>
      </c>
      <c r="L96" s="14">
        <f t="shared" si="11"/>
        <v>374488209.45250994</v>
      </c>
      <c r="M96" s="14">
        <f t="shared" si="12"/>
        <v>374488209.45250994</v>
      </c>
      <c r="N96" s="14">
        <f t="shared" si="13"/>
        <v>138.14311419683574</v>
      </c>
      <c r="O96" s="14">
        <f t="shared" si="14"/>
        <v>138.14311419683574</v>
      </c>
      <c r="P96" s="14">
        <f t="shared" si="15"/>
        <v>1842953.7866757379</v>
      </c>
      <c r="Q96" s="14">
        <f t="shared" si="16"/>
        <v>1842953.7866757379</v>
      </c>
      <c r="R96" s="14">
        <f t="shared" si="17"/>
        <v>2439959.8933333331</v>
      </c>
      <c r="S96" s="14">
        <f t="shared" si="18"/>
        <v>2439959.8933333331</v>
      </c>
      <c r="T96" s="14">
        <v>0</v>
      </c>
      <c r="U96" s="14">
        <v>0</v>
      </c>
      <c r="V96">
        <v>0</v>
      </c>
      <c r="W96" s="14">
        <f t="shared" si="19"/>
        <v>748976418.90501988</v>
      </c>
      <c r="X96">
        <f t="shared" si="20"/>
        <v>19623.644351383289</v>
      </c>
    </row>
    <row r="97" spans="4:24">
      <c r="D97" s="13" t="s">
        <v>117</v>
      </c>
      <c r="F97" s="13">
        <v>406.4</v>
      </c>
      <c r="G97">
        <f t="shared" si="10"/>
        <v>366.4</v>
      </c>
      <c r="H97">
        <v>19.999999999999989</v>
      </c>
      <c r="L97" s="14">
        <f t="shared" si="11"/>
        <v>454321394.45552742</v>
      </c>
      <c r="M97" s="14">
        <f t="shared" si="12"/>
        <v>454321394.45552742</v>
      </c>
      <c r="N97" s="14">
        <f t="shared" si="13"/>
        <v>136.79590637149931</v>
      </c>
      <c r="O97" s="14">
        <f t="shared" si="14"/>
        <v>136.79590637149931</v>
      </c>
      <c r="P97" s="14">
        <f t="shared" si="15"/>
        <v>2235833.6341315326</v>
      </c>
      <c r="Q97" s="14">
        <f t="shared" si="16"/>
        <v>2235833.6341315326</v>
      </c>
      <c r="R97" s="14">
        <f t="shared" si="17"/>
        <v>2988765.8666666672</v>
      </c>
      <c r="S97" s="14">
        <f t="shared" si="18"/>
        <v>2988765.8666666672</v>
      </c>
      <c r="T97" s="14">
        <v>0</v>
      </c>
      <c r="U97" s="14">
        <v>0</v>
      </c>
      <c r="V97">
        <v>0</v>
      </c>
      <c r="W97" s="14">
        <f t="shared" si="19"/>
        <v>908642788.91105485</v>
      </c>
      <c r="X97">
        <f t="shared" si="20"/>
        <v>24278.228026941921</v>
      </c>
    </row>
    <row r="98" spans="4:24">
      <c r="D98" s="13" t="s">
        <v>118</v>
      </c>
      <c r="F98" s="13">
        <v>508</v>
      </c>
      <c r="G98">
        <f t="shared" si="10"/>
        <v>484</v>
      </c>
      <c r="H98">
        <v>12.000000000000011</v>
      </c>
      <c r="L98" s="14">
        <f t="shared" si="11"/>
        <v>575360829.02010167</v>
      </c>
      <c r="M98" s="14">
        <f t="shared" si="12"/>
        <v>575360829.02010167</v>
      </c>
      <c r="N98" s="14">
        <f t="shared" si="13"/>
        <v>175.41379649275027</v>
      </c>
      <c r="O98" s="14">
        <f t="shared" si="14"/>
        <v>175.41379649275027</v>
      </c>
      <c r="P98" s="14">
        <f t="shared" si="15"/>
        <v>2265200.1142523689</v>
      </c>
      <c r="Q98" s="14">
        <f t="shared" si="16"/>
        <v>2265200.1142523689</v>
      </c>
      <c r="R98" s="14">
        <f t="shared" si="17"/>
        <v>2952768</v>
      </c>
      <c r="S98" s="14">
        <f t="shared" si="18"/>
        <v>2952768</v>
      </c>
      <c r="T98" s="14">
        <v>0</v>
      </c>
      <c r="U98" s="14">
        <v>0</v>
      </c>
      <c r="V98">
        <v>0</v>
      </c>
      <c r="W98" s="14">
        <f t="shared" si="19"/>
        <v>1150721658.0402033</v>
      </c>
      <c r="X98">
        <f t="shared" si="20"/>
        <v>18698.759474166447</v>
      </c>
    </row>
    <row r="99" spans="4:24">
      <c r="D99" s="13" t="s">
        <v>119</v>
      </c>
      <c r="F99" s="13">
        <v>508</v>
      </c>
      <c r="G99">
        <f t="shared" si="10"/>
        <v>476</v>
      </c>
      <c r="H99">
        <v>16.000000000000014</v>
      </c>
      <c r="L99" s="14">
        <f t="shared" si="11"/>
        <v>749090400.10879266</v>
      </c>
      <c r="M99" s="14">
        <f t="shared" si="12"/>
        <v>749090400.10879266</v>
      </c>
      <c r="N99" s="14">
        <f t="shared" si="13"/>
        <v>174.0402252354323</v>
      </c>
      <c r="O99" s="14">
        <f t="shared" si="14"/>
        <v>174.0402252354323</v>
      </c>
      <c r="P99" s="14">
        <f t="shared" si="15"/>
        <v>2949174.8035779237</v>
      </c>
      <c r="Q99" s="14">
        <f t="shared" si="16"/>
        <v>2949174.8035779237</v>
      </c>
      <c r="R99" s="14">
        <f t="shared" si="17"/>
        <v>3874389.3333333335</v>
      </c>
      <c r="S99" s="14">
        <f t="shared" si="18"/>
        <v>3874389.3333333335</v>
      </c>
      <c r="T99" s="14">
        <v>0</v>
      </c>
      <c r="U99" s="14">
        <v>0</v>
      </c>
      <c r="V99">
        <v>0</v>
      </c>
      <c r="W99" s="14">
        <f t="shared" si="19"/>
        <v>1498180800.2175853</v>
      </c>
      <c r="X99">
        <f t="shared" si="20"/>
        <v>24730.617369058851</v>
      </c>
    </row>
    <row r="100" spans="4:24">
      <c r="D100" s="13" t="s">
        <v>120</v>
      </c>
      <c r="F100" s="13">
        <v>509</v>
      </c>
      <c r="G100">
        <f t="shared" si="10"/>
        <v>468.99999999999994</v>
      </c>
      <c r="H100">
        <v>20.000000000000018</v>
      </c>
      <c r="L100" s="14">
        <f t="shared" si="11"/>
        <v>919903638.59113896</v>
      </c>
      <c r="M100" s="14">
        <f t="shared" si="12"/>
        <v>919903638.59113896</v>
      </c>
      <c r="N100" s="14">
        <f t="shared" si="13"/>
        <v>173.03215019180681</v>
      </c>
      <c r="O100" s="14">
        <f t="shared" si="14"/>
        <v>173.03215019180681</v>
      </c>
      <c r="P100" s="14">
        <f t="shared" si="15"/>
        <v>3614552.6074308013</v>
      </c>
      <c r="Q100" s="14">
        <f t="shared" si="16"/>
        <v>3614552.6074308013</v>
      </c>
      <c r="R100" s="14">
        <f t="shared" si="17"/>
        <v>4785086.6666666744</v>
      </c>
      <c r="S100" s="14">
        <f t="shared" si="18"/>
        <v>4785086.6666666744</v>
      </c>
      <c r="T100" s="14">
        <v>0</v>
      </c>
      <c r="U100" s="14">
        <v>0</v>
      </c>
      <c r="V100">
        <v>0</v>
      </c>
      <c r="W100" s="14">
        <f t="shared" si="19"/>
        <v>1839807277.1822779</v>
      </c>
      <c r="X100">
        <f t="shared" si="20"/>
        <v>30724.776152108221</v>
      </c>
    </row>
    <row r="101" spans="4:24">
      <c r="D101" s="13" t="s">
        <v>121</v>
      </c>
      <c r="F101" s="13">
        <v>508</v>
      </c>
      <c r="G101">
        <f t="shared" si="10"/>
        <v>458</v>
      </c>
      <c r="H101">
        <v>24.999999999999993</v>
      </c>
      <c r="L101" s="14">
        <f t="shared" si="11"/>
        <v>1109183091.93244</v>
      </c>
      <c r="M101" s="14">
        <f t="shared" si="12"/>
        <v>1109183091.93244</v>
      </c>
      <c r="N101" s="14">
        <f t="shared" si="13"/>
        <v>170.99488296437411</v>
      </c>
      <c r="O101" s="14">
        <f t="shared" si="14"/>
        <v>170.99488296437411</v>
      </c>
      <c r="P101" s="14">
        <f t="shared" si="15"/>
        <v>4366862.5666631497</v>
      </c>
      <c r="Q101" s="14">
        <f t="shared" si="16"/>
        <v>4366862.5666631497</v>
      </c>
      <c r="R101" s="14">
        <f t="shared" si="17"/>
        <v>5837433.333333333</v>
      </c>
      <c r="S101" s="14">
        <f t="shared" si="18"/>
        <v>5837433.333333333</v>
      </c>
      <c r="T101" s="14">
        <v>0</v>
      </c>
      <c r="U101" s="14">
        <v>0</v>
      </c>
      <c r="V101">
        <v>0</v>
      </c>
      <c r="W101" s="14">
        <f t="shared" si="19"/>
        <v>2218366183.8648801</v>
      </c>
      <c r="X101">
        <f t="shared" si="20"/>
        <v>37934.731292096752</v>
      </c>
    </row>
    <row r="102" spans="4:24">
      <c r="D102" s="15" t="s">
        <v>122</v>
      </c>
      <c r="F102" s="15">
        <v>406.4</v>
      </c>
      <c r="G102">
        <f t="shared" si="10"/>
        <v>382.40000000000003</v>
      </c>
      <c r="H102">
        <v>11.999999999999982</v>
      </c>
      <c r="L102" s="14">
        <f t="shared" si="11"/>
        <v>289370135.75134844</v>
      </c>
      <c r="M102" s="14">
        <f t="shared" si="12"/>
        <v>289370135.75134844</v>
      </c>
      <c r="N102" s="14">
        <f t="shared" si="13"/>
        <v>139.50598553467159</v>
      </c>
      <c r="O102" s="14">
        <f t="shared" si="14"/>
        <v>139.50598553467159</v>
      </c>
      <c r="P102" s="14">
        <f t="shared" si="15"/>
        <v>1424065.6286975809</v>
      </c>
      <c r="Q102" s="14">
        <f t="shared" si="16"/>
        <v>1424065.6286975809</v>
      </c>
      <c r="R102" s="14">
        <f t="shared" si="17"/>
        <v>1867192.3199999954</v>
      </c>
      <c r="S102" s="14">
        <f t="shared" si="18"/>
        <v>1867192.3199999954</v>
      </c>
      <c r="T102" s="14">
        <v>0</v>
      </c>
      <c r="U102" s="14">
        <v>0</v>
      </c>
      <c r="V102">
        <v>0</v>
      </c>
      <c r="W102" s="14">
        <f t="shared" si="19"/>
        <v>578740271.50269687</v>
      </c>
      <c r="X102">
        <f t="shared" si="20"/>
        <v>14868.529710909736</v>
      </c>
    </row>
    <row r="103" spans="4:24">
      <c r="D103" s="15" t="s">
        <v>123</v>
      </c>
      <c r="F103" s="15">
        <v>350</v>
      </c>
      <c r="G103">
        <f t="shared" si="10"/>
        <v>318</v>
      </c>
      <c r="H103">
        <v>15.999999999999986</v>
      </c>
      <c r="L103" s="14">
        <f t="shared" si="11"/>
        <v>234646862.19916555</v>
      </c>
      <c r="M103" s="14">
        <f t="shared" si="12"/>
        <v>234646862.19916555</v>
      </c>
      <c r="N103" s="14">
        <f t="shared" si="13"/>
        <v>118.22224832915335</v>
      </c>
      <c r="O103" s="14">
        <f t="shared" si="14"/>
        <v>118.22224832915335</v>
      </c>
      <c r="P103" s="14">
        <f t="shared" si="15"/>
        <v>1340839.2125666603</v>
      </c>
      <c r="Q103" s="14">
        <f t="shared" si="16"/>
        <v>1340839.2125666603</v>
      </c>
      <c r="R103" s="14">
        <f t="shared" si="17"/>
        <v>1786261.3333333333</v>
      </c>
      <c r="S103" s="14">
        <f t="shared" si="18"/>
        <v>1786261.3333333333</v>
      </c>
      <c r="T103" s="14">
        <v>0</v>
      </c>
      <c r="U103" s="14">
        <v>0</v>
      </c>
      <c r="V103">
        <v>0</v>
      </c>
      <c r="W103" s="14">
        <f t="shared" si="19"/>
        <v>469293724.39833111</v>
      </c>
      <c r="X103">
        <f t="shared" si="20"/>
        <v>16788.671140783856</v>
      </c>
    </row>
    <row r="104" spans="4:24">
      <c r="D104" s="15" t="s">
        <v>124</v>
      </c>
      <c r="F104" s="15">
        <v>450</v>
      </c>
      <c r="G104">
        <f t="shared" si="10"/>
        <v>409.99999999999994</v>
      </c>
      <c r="H104">
        <v>20.000000000000018</v>
      </c>
      <c r="L104" s="14">
        <f t="shared" si="11"/>
        <v>625797402.61345375</v>
      </c>
      <c r="M104" s="14">
        <f t="shared" si="12"/>
        <v>625797402.61345375</v>
      </c>
      <c r="N104" s="14">
        <f t="shared" si="13"/>
        <v>152.1923125522442</v>
      </c>
      <c r="O104" s="14">
        <f t="shared" si="14"/>
        <v>152.1923125522442</v>
      </c>
      <c r="P104" s="14">
        <f t="shared" si="15"/>
        <v>2781321.7893931279</v>
      </c>
      <c r="Q104" s="14">
        <f t="shared" si="16"/>
        <v>2781321.7893931279</v>
      </c>
      <c r="R104" s="14">
        <f t="shared" si="17"/>
        <v>3700666.6666666716</v>
      </c>
      <c r="S104" s="14">
        <f t="shared" si="18"/>
        <v>3700666.6666666716</v>
      </c>
      <c r="T104" s="14">
        <v>0</v>
      </c>
      <c r="U104" s="14">
        <v>0</v>
      </c>
      <c r="V104">
        <v>0</v>
      </c>
      <c r="W104" s="14">
        <f t="shared" si="19"/>
        <v>1251594805.2269075</v>
      </c>
      <c r="X104">
        <f t="shared" si="20"/>
        <v>27017.696820872268</v>
      </c>
    </row>
    <row r="105" spans="4:24">
      <c r="D105" s="13" t="s">
        <v>125</v>
      </c>
      <c r="F105" s="13">
        <v>273</v>
      </c>
      <c r="G105">
        <f t="shared" si="10"/>
        <v>261.20000000000005</v>
      </c>
      <c r="H105">
        <v>5.8999999999999888</v>
      </c>
      <c r="L105" s="14">
        <f t="shared" si="11"/>
        <v>44171832.272613071</v>
      </c>
      <c r="M105" s="14">
        <f t="shared" si="12"/>
        <v>44171832.272613071</v>
      </c>
      <c r="N105" s="14">
        <f t="shared" si="13"/>
        <v>94.457146368075271</v>
      </c>
      <c r="O105" s="14">
        <f t="shared" si="14"/>
        <v>94.457146368075271</v>
      </c>
      <c r="P105" s="14">
        <f t="shared" si="15"/>
        <v>323603.16683233017</v>
      </c>
      <c r="Q105" s="14">
        <f t="shared" si="16"/>
        <v>323603.16683233017</v>
      </c>
      <c r="R105" s="14">
        <f t="shared" si="17"/>
        <v>420988.67866666551</v>
      </c>
      <c r="S105" s="14">
        <f t="shared" si="18"/>
        <v>420988.67866666551</v>
      </c>
      <c r="T105" s="14">
        <v>0</v>
      </c>
      <c r="U105" s="14">
        <v>0</v>
      </c>
      <c r="V105">
        <v>0</v>
      </c>
      <c r="W105" s="14">
        <f t="shared" si="19"/>
        <v>88343664.545226142</v>
      </c>
      <c r="X105">
        <f t="shared" si="20"/>
        <v>4950.8044468656062</v>
      </c>
    </row>
    <row r="106" spans="4:24">
      <c r="D106" s="13" t="s">
        <v>126</v>
      </c>
      <c r="F106" s="13">
        <v>273</v>
      </c>
      <c r="G106">
        <f t="shared" si="10"/>
        <v>257</v>
      </c>
      <c r="H106">
        <v>8.0000000000000071</v>
      </c>
      <c r="L106" s="14">
        <f t="shared" si="11"/>
        <v>58517142.597465836</v>
      </c>
      <c r="M106" s="14">
        <f t="shared" si="12"/>
        <v>58517142.597465836</v>
      </c>
      <c r="N106" s="14">
        <f t="shared" si="13"/>
        <v>93.734332024077503</v>
      </c>
      <c r="O106" s="14">
        <f t="shared" si="14"/>
        <v>93.734332024077503</v>
      </c>
      <c r="P106" s="14">
        <f t="shared" si="15"/>
        <v>428697.01536605007</v>
      </c>
      <c r="Q106" s="14">
        <f t="shared" si="16"/>
        <v>428697.01536605007</v>
      </c>
      <c r="R106" s="14">
        <f t="shared" si="17"/>
        <v>561970.66666666663</v>
      </c>
      <c r="S106" s="14">
        <f t="shared" si="18"/>
        <v>561970.66666666663</v>
      </c>
      <c r="T106" s="14">
        <v>0</v>
      </c>
      <c r="U106" s="14">
        <v>0</v>
      </c>
      <c r="V106">
        <v>0</v>
      </c>
      <c r="W106" s="14">
        <f t="shared" si="19"/>
        <v>117034285.19493167</v>
      </c>
      <c r="X106">
        <f t="shared" si="20"/>
        <v>6660.1764256103615</v>
      </c>
    </row>
    <row r="107" spans="4:24">
      <c r="D107" s="13" t="s">
        <v>127</v>
      </c>
      <c r="F107" s="13">
        <v>273</v>
      </c>
      <c r="G107">
        <f t="shared" si="10"/>
        <v>252.99999999999997</v>
      </c>
      <c r="H107">
        <v>10.000000000000009</v>
      </c>
      <c r="L107" s="14">
        <f t="shared" si="11"/>
        <v>71540925.175196961</v>
      </c>
      <c r="M107" s="14">
        <f t="shared" si="12"/>
        <v>71540925.175196961</v>
      </c>
      <c r="N107" s="14">
        <f t="shared" si="13"/>
        <v>93.051732923143334</v>
      </c>
      <c r="O107" s="14">
        <f t="shared" si="14"/>
        <v>93.051732923143334</v>
      </c>
      <c r="P107" s="14">
        <f t="shared" si="15"/>
        <v>524109.3419428349</v>
      </c>
      <c r="Q107" s="14">
        <f t="shared" si="16"/>
        <v>524109.3419428349</v>
      </c>
      <c r="R107" s="14">
        <f t="shared" si="17"/>
        <v>692023.3333333343</v>
      </c>
      <c r="S107" s="14">
        <f t="shared" si="18"/>
        <v>692023.3333333343</v>
      </c>
      <c r="T107" s="14">
        <v>0</v>
      </c>
      <c r="U107" s="14">
        <v>0</v>
      </c>
      <c r="V107">
        <v>0</v>
      </c>
      <c r="W107" s="14">
        <f t="shared" si="19"/>
        <v>143081850.35039392</v>
      </c>
      <c r="X107">
        <f t="shared" si="20"/>
        <v>8262.3886789411681</v>
      </c>
    </row>
    <row r="108" spans="4:24">
      <c r="D108" s="13" t="s">
        <v>128</v>
      </c>
      <c r="F108" s="13">
        <v>273</v>
      </c>
      <c r="G108">
        <f t="shared" si="10"/>
        <v>248.99999999999997</v>
      </c>
      <c r="H108">
        <v>12.000000000000011</v>
      </c>
      <c r="L108" s="14">
        <f t="shared" si="11"/>
        <v>83961412.007695869</v>
      </c>
      <c r="M108" s="14">
        <f t="shared" si="12"/>
        <v>83961412.007695869</v>
      </c>
      <c r="N108" s="14">
        <f t="shared" si="13"/>
        <v>92.374915426212979</v>
      </c>
      <c r="O108" s="14">
        <f t="shared" si="14"/>
        <v>92.374915426212979</v>
      </c>
      <c r="P108" s="14">
        <f t="shared" si="15"/>
        <v>615101.91947029938</v>
      </c>
      <c r="Q108" s="14">
        <f t="shared" si="16"/>
        <v>615101.91947029938</v>
      </c>
      <c r="R108" s="14">
        <f t="shared" si="17"/>
        <v>818028.00000000093</v>
      </c>
      <c r="S108" s="14">
        <f t="shared" si="18"/>
        <v>818028.00000000093</v>
      </c>
      <c r="T108" s="14">
        <v>0</v>
      </c>
      <c r="U108" s="14">
        <v>0</v>
      </c>
      <c r="V108">
        <v>0</v>
      </c>
      <c r="W108" s="14">
        <f t="shared" si="19"/>
        <v>167922824.01539174</v>
      </c>
      <c r="X108">
        <f t="shared" si="20"/>
        <v>9839.4681910432428</v>
      </c>
    </row>
    <row r="109" spans="4:24">
      <c r="D109" s="13" t="s">
        <v>129</v>
      </c>
      <c r="F109" s="13">
        <v>406</v>
      </c>
      <c r="G109">
        <f t="shared" si="10"/>
        <v>380</v>
      </c>
      <c r="H109">
        <v>13.000000000000011</v>
      </c>
      <c r="L109" s="14">
        <f t="shared" si="11"/>
        <v>310210032.85140282</v>
      </c>
      <c r="M109" s="14">
        <f t="shared" si="12"/>
        <v>310210032.85140282</v>
      </c>
      <c r="N109" s="14">
        <f t="shared" si="13"/>
        <v>139.02248019654951</v>
      </c>
      <c r="O109" s="14">
        <f t="shared" si="14"/>
        <v>139.02248019654951</v>
      </c>
      <c r="P109" s="14">
        <f t="shared" si="15"/>
        <v>1528128.2406473046</v>
      </c>
      <c r="Q109" s="14">
        <f t="shared" si="16"/>
        <v>1528128.2406473046</v>
      </c>
      <c r="R109" s="14">
        <f t="shared" si="17"/>
        <v>2008569.3333333333</v>
      </c>
      <c r="S109" s="14">
        <f t="shared" si="18"/>
        <v>2008569.3333333333</v>
      </c>
      <c r="T109" s="14">
        <v>0</v>
      </c>
      <c r="U109" s="14">
        <v>0</v>
      </c>
      <c r="V109">
        <v>0</v>
      </c>
      <c r="W109" s="14">
        <f t="shared" si="19"/>
        <v>620420065.70280564</v>
      </c>
      <c r="X109">
        <f t="shared" si="20"/>
        <v>16050.396867190253</v>
      </c>
    </row>
    <row r="110" spans="4:24">
      <c r="D110" s="13" t="s">
        <v>97</v>
      </c>
      <c r="F110" s="13">
        <v>42.4</v>
      </c>
      <c r="G110">
        <f t="shared" si="10"/>
        <v>34.4</v>
      </c>
      <c r="H110">
        <v>4</v>
      </c>
      <c r="L110" s="14">
        <f t="shared" si="11"/>
        <v>89908.461038108202</v>
      </c>
      <c r="M110" s="14">
        <f t="shared" si="12"/>
        <v>89908.461038108202</v>
      </c>
      <c r="N110" s="14">
        <f t="shared" si="13"/>
        <v>13.649908424601243</v>
      </c>
      <c r="O110" s="14">
        <f t="shared" si="14"/>
        <v>13.649908424601243</v>
      </c>
      <c r="P110" s="14">
        <f t="shared" si="15"/>
        <v>4240.9651433069912</v>
      </c>
      <c r="Q110" s="14">
        <f t="shared" si="16"/>
        <v>4240.9651433069912</v>
      </c>
      <c r="R110" s="14">
        <f t="shared" si="17"/>
        <v>5919.5733333333328</v>
      </c>
      <c r="S110" s="14">
        <f t="shared" si="18"/>
        <v>5919.5733333333328</v>
      </c>
      <c r="T110" s="14">
        <v>0</v>
      </c>
      <c r="U110" s="14">
        <v>0</v>
      </c>
      <c r="V110">
        <v>0</v>
      </c>
      <c r="W110" s="14">
        <f t="shared" si="19"/>
        <v>179816.9220762164</v>
      </c>
      <c r="X110">
        <f t="shared" si="20"/>
        <v>482.54863159139228</v>
      </c>
    </row>
    <row r="111" spans="4:24">
      <c r="D111" s="13" t="s">
        <v>98</v>
      </c>
      <c r="F111" s="13">
        <v>48.3</v>
      </c>
      <c r="G111">
        <f t="shared" si="10"/>
        <v>40.299999999999997</v>
      </c>
      <c r="H111">
        <v>4</v>
      </c>
      <c r="L111" s="14">
        <f t="shared" si="11"/>
        <v>137675.75372979927</v>
      </c>
      <c r="M111" s="14">
        <f t="shared" si="12"/>
        <v>137675.75372979927</v>
      </c>
      <c r="N111" s="14">
        <f t="shared" si="13"/>
        <v>15.726132709601554</v>
      </c>
      <c r="O111" s="14">
        <f t="shared" si="14"/>
        <v>15.726132709601554</v>
      </c>
      <c r="P111" s="14">
        <f t="shared" si="15"/>
        <v>5700.8593676935516</v>
      </c>
      <c r="Q111" s="14">
        <f t="shared" si="16"/>
        <v>5700.8593676935516</v>
      </c>
      <c r="R111" s="14">
        <f t="shared" si="17"/>
        <v>7871.293333333334</v>
      </c>
      <c r="S111" s="14">
        <f t="shared" si="18"/>
        <v>7871.293333333334</v>
      </c>
      <c r="T111" s="14">
        <v>0</v>
      </c>
      <c r="U111" s="14">
        <v>0</v>
      </c>
      <c r="V111">
        <v>0</v>
      </c>
      <c r="W111" s="14">
        <f t="shared" si="19"/>
        <v>275351.50745959854</v>
      </c>
      <c r="X111">
        <f t="shared" si="20"/>
        <v>556.69021821611148</v>
      </c>
    </row>
    <row r="112" spans="4:24">
      <c r="D112" s="13" t="s">
        <v>99</v>
      </c>
      <c r="F112" s="13">
        <v>60.3</v>
      </c>
      <c r="G112">
        <f t="shared" si="10"/>
        <v>51.3</v>
      </c>
      <c r="H112">
        <v>4.5000000000000009</v>
      </c>
      <c r="L112" s="14">
        <f t="shared" si="11"/>
        <v>309022.67458386294</v>
      </c>
      <c r="M112" s="14">
        <f t="shared" si="12"/>
        <v>309022.67458386294</v>
      </c>
      <c r="N112" s="14">
        <f t="shared" si="13"/>
        <v>19.792328059124323</v>
      </c>
      <c r="O112" s="14">
        <f t="shared" si="14"/>
        <v>19.792328059124323</v>
      </c>
      <c r="P112" s="14">
        <f t="shared" si="15"/>
        <v>10249.50827807174</v>
      </c>
      <c r="Q112" s="14">
        <f t="shared" si="16"/>
        <v>10249.50827807174</v>
      </c>
      <c r="R112" s="14">
        <f t="shared" si="17"/>
        <v>14041.754999999999</v>
      </c>
      <c r="S112" s="14">
        <f t="shared" si="18"/>
        <v>14041.754999999999</v>
      </c>
      <c r="T112" s="14">
        <v>0</v>
      </c>
      <c r="U112" s="14">
        <v>0</v>
      </c>
      <c r="V112">
        <v>0</v>
      </c>
      <c r="W112" s="14">
        <f t="shared" si="19"/>
        <v>618045.34916772589</v>
      </c>
      <c r="X112">
        <f t="shared" si="20"/>
        <v>788.85391531639709</v>
      </c>
    </row>
    <row r="113" spans="4:24">
      <c r="D113" s="13" t="s">
        <v>100</v>
      </c>
      <c r="F113" s="13">
        <v>76.099999999999994</v>
      </c>
      <c r="G113">
        <f t="shared" si="10"/>
        <v>67.099999999999994</v>
      </c>
      <c r="H113">
        <v>4.5000000000000036</v>
      </c>
      <c r="L113" s="14">
        <f t="shared" si="11"/>
        <v>651213.74405039055</v>
      </c>
      <c r="M113" s="14">
        <f t="shared" si="12"/>
        <v>651213.74405039055</v>
      </c>
      <c r="N113" s="14">
        <f t="shared" si="13"/>
        <v>25.364369694514387</v>
      </c>
      <c r="O113" s="14">
        <f t="shared" si="14"/>
        <v>25.364369694514387</v>
      </c>
      <c r="P113" s="14">
        <f t="shared" si="15"/>
        <v>17114.684469129847</v>
      </c>
      <c r="Q113" s="14">
        <f t="shared" si="16"/>
        <v>17114.684469129847</v>
      </c>
      <c r="R113" s="14">
        <f t="shared" si="17"/>
        <v>23099.895</v>
      </c>
      <c r="S113" s="14">
        <f t="shared" si="18"/>
        <v>23099.895</v>
      </c>
      <c r="T113" s="14">
        <v>0</v>
      </c>
      <c r="U113" s="14">
        <v>0</v>
      </c>
      <c r="V113">
        <v>0</v>
      </c>
      <c r="W113" s="14">
        <f t="shared" si="19"/>
        <v>1302427.4881007811</v>
      </c>
      <c r="X113">
        <f t="shared" si="20"/>
        <v>1012.2211529866315</v>
      </c>
    </row>
    <row r="114" spans="4:24">
      <c r="D114" s="13" t="s">
        <v>101</v>
      </c>
      <c r="F114" s="13">
        <v>88.9</v>
      </c>
      <c r="G114">
        <f t="shared" si="10"/>
        <v>79.3</v>
      </c>
      <c r="H114">
        <v>4.800000000000006</v>
      </c>
      <c r="L114" s="14">
        <f t="shared" si="11"/>
        <v>1124867.9558550061</v>
      </c>
      <c r="M114" s="14">
        <f t="shared" si="12"/>
        <v>1124867.9558550061</v>
      </c>
      <c r="N114" s="14">
        <f t="shared" si="13"/>
        <v>29.782230440314574</v>
      </c>
      <c r="O114" s="14">
        <f t="shared" si="14"/>
        <v>29.782230440314574</v>
      </c>
      <c r="P114" s="14">
        <f t="shared" si="15"/>
        <v>25306.365711023758</v>
      </c>
      <c r="Q114" s="14">
        <f t="shared" si="16"/>
        <v>25306.365711023758</v>
      </c>
      <c r="R114" s="14">
        <f t="shared" si="17"/>
        <v>33986.352000000035</v>
      </c>
      <c r="S114" s="14">
        <f t="shared" si="18"/>
        <v>33986.352000000035</v>
      </c>
      <c r="T114" s="14">
        <v>0</v>
      </c>
      <c r="U114" s="14">
        <v>0</v>
      </c>
      <c r="V114">
        <v>0</v>
      </c>
      <c r="W114" s="14">
        <f t="shared" si="19"/>
        <v>2249735.9117100122</v>
      </c>
      <c r="X114">
        <f t="shared" si="20"/>
        <v>1268.1981224011286</v>
      </c>
    </row>
    <row r="115" spans="4:24">
      <c r="D115" s="13" t="s">
        <v>102</v>
      </c>
      <c r="F115" s="13">
        <v>114.3</v>
      </c>
      <c r="G115">
        <f t="shared" si="10"/>
        <v>103.5</v>
      </c>
      <c r="H115">
        <v>5.4000000000000021</v>
      </c>
      <c r="L115" s="14">
        <f t="shared" si="11"/>
        <v>2745388.6784729743</v>
      </c>
      <c r="M115" s="14">
        <f t="shared" si="12"/>
        <v>2745388.6784729743</v>
      </c>
      <c r="N115" s="14">
        <f t="shared" si="13"/>
        <v>38.549270421111736</v>
      </c>
      <c r="O115" s="14">
        <f t="shared" si="14"/>
        <v>38.549270421111736</v>
      </c>
      <c r="P115" s="14">
        <f t="shared" si="15"/>
        <v>48038.297086141283</v>
      </c>
      <c r="Q115" s="14">
        <f t="shared" si="16"/>
        <v>48038.297086141283</v>
      </c>
      <c r="R115" s="14">
        <f t="shared" si="17"/>
        <v>64092.221999999987</v>
      </c>
      <c r="S115" s="14">
        <f t="shared" si="18"/>
        <v>64092.221999999987</v>
      </c>
      <c r="T115" s="14">
        <v>0</v>
      </c>
      <c r="U115" s="14">
        <v>0</v>
      </c>
      <c r="V115">
        <v>0</v>
      </c>
      <c r="W115" s="14">
        <f t="shared" si="19"/>
        <v>5490777.3569459487</v>
      </c>
      <c r="X115">
        <f t="shared" si="20"/>
        <v>1847.4449758700136</v>
      </c>
    </row>
    <row r="116" spans="4:24">
      <c r="D116" s="13" t="s">
        <v>103</v>
      </c>
      <c r="F116" s="13">
        <v>139.69999999999999</v>
      </c>
      <c r="G116">
        <f t="shared" si="10"/>
        <v>128.9</v>
      </c>
      <c r="H116">
        <v>5.3999999999999879</v>
      </c>
      <c r="L116" s="14">
        <f t="shared" si="11"/>
        <v>5144974.7799520036</v>
      </c>
      <c r="M116" s="14">
        <f t="shared" si="12"/>
        <v>5144974.7799520036</v>
      </c>
      <c r="N116" s="14">
        <f t="shared" si="13"/>
        <v>47.520587643672911</v>
      </c>
      <c r="O116" s="14">
        <f t="shared" si="14"/>
        <v>47.520587643672911</v>
      </c>
      <c r="P116" s="14">
        <f t="shared" si="15"/>
        <v>73657.477164667202</v>
      </c>
      <c r="Q116" s="14">
        <f t="shared" si="16"/>
        <v>73657.477164667202</v>
      </c>
      <c r="R116" s="14">
        <f t="shared" si="17"/>
        <v>97449.533999999752</v>
      </c>
      <c r="S116" s="14">
        <f t="shared" si="18"/>
        <v>97449.533999999752</v>
      </c>
      <c r="T116" s="14">
        <v>0</v>
      </c>
      <c r="U116" s="14">
        <v>0</v>
      </c>
      <c r="V116">
        <v>0</v>
      </c>
      <c r="W116" s="14">
        <f t="shared" si="19"/>
        <v>10289949.559904007</v>
      </c>
      <c r="X116">
        <f t="shared" si="20"/>
        <v>2278.3458242363849</v>
      </c>
    </row>
    <row r="117" spans="4:24">
      <c r="D117" s="13" t="s">
        <v>104</v>
      </c>
      <c r="F117" s="13">
        <v>168.3</v>
      </c>
      <c r="G117">
        <f t="shared" si="10"/>
        <v>157.5</v>
      </c>
      <c r="H117">
        <v>5.4000000000000021</v>
      </c>
      <c r="L117" s="14">
        <f t="shared" si="11"/>
        <v>9176854.9770659115</v>
      </c>
      <c r="M117" s="14">
        <f t="shared" si="12"/>
        <v>9176854.9770659115</v>
      </c>
      <c r="N117" s="14">
        <f t="shared" si="13"/>
        <v>57.625482644399611</v>
      </c>
      <c r="O117" s="14">
        <f t="shared" si="14"/>
        <v>57.625482644399611</v>
      </c>
      <c r="P117" s="14">
        <f t="shared" si="15"/>
        <v>109053.53508099716</v>
      </c>
      <c r="Q117" s="14">
        <f t="shared" si="16"/>
        <v>109053.53508099716</v>
      </c>
      <c r="R117" s="14">
        <f t="shared" si="17"/>
        <v>143349.1020000001</v>
      </c>
      <c r="S117" s="14">
        <f t="shared" si="18"/>
        <v>143349.1020000001</v>
      </c>
      <c r="T117" s="14">
        <v>0</v>
      </c>
      <c r="U117" s="14">
        <v>0</v>
      </c>
      <c r="V117">
        <v>0</v>
      </c>
      <c r="W117" s="14">
        <f t="shared" si="19"/>
        <v>18353709.954131823</v>
      </c>
      <c r="X117">
        <f t="shared" si="20"/>
        <v>2763.5333936567999</v>
      </c>
    </row>
    <row r="118" spans="4:24">
      <c r="D118" s="13" t="s">
        <v>105</v>
      </c>
      <c r="F118" s="13">
        <v>168.3</v>
      </c>
      <c r="G118">
        <f t="shared" si="10"/>
        <v>156.30000000000001</v>
      </c>
      <c r="H118">
        <v>6.0000000000000053</v>
      </c>
      <c r="L118" s="14">
        <f t="shared" si="11"/>
        <v>10086949.116610583</v>
      </c>
      <c r="M118" s="14">
        <f t="shared" si="12"/>
        <v>10086949.116610583</v>
      </c>
      <c r="N118" s="14">
        <f t="shared" si="13"/>
        <v>57.420913002145845</v>
      </c>
      <c r="O118" s="14">
        <f t="shared" si="14"/>
        <v>57.420913002145845</v>
      </c>
      <c r="P118" s="14">
        <f t="shared" si="15"/>
        <v>119868.67637089224</v>
      </c>
      <c r="Q118" s="14">
        <f t="shared" si="16"/>
        <v>119868.67637089224</v>
      </c>
      <c r="R118" s="14">
        <f t="shared" si="17"/>
        <v>158119.74</v>
      </c>
      <c r="S118" s="14">
        <f t="shared" si="18"/>
        <v>158119.74</v>
      </c>
      <c r="T118" s="14">
        <v>0</v>
      </c>
      <c r="U118" s="14">
        <v>0</v>
      </c>
      <c r="V118">
        <v>0</v>
      </c>
      <c r="W118" s="14">
        <f t="shared" si="19"/>
        <v>20173898.233221166</v>
      </c>
      <c r="X118">
        <f t="shared" si="20"/>
        <v>3059.2829260657413</v>
      </c>
    </row>
    <row r="119" spans="4:24">
      <c r="D119" s="13" t="s">
        <v>106</v>
      </c>
      <c r="F119" s="13">
        <v>168.3</v>
      </c>
      <c r="G119">
        <f t="shared" si="10"/>
        <v>152.30000000000001</v>
      </c>
      <c r="H119">
        <v>8.0000000000000071</v>
      </c>
      <c r="L119" s="14">
        <f t="shared" si="11"/>
        <v>12972711.832819849</v>
      </c>
      <c r="M119" s="14">
        <f t="shared" si="12"/>
        <v>12972711.832819849</v>
      </c>
      <c r="N119" s="14">
        <f t="shared" si="13"/>
        <v>56.745142963957733</v>
      </c>
      <c r="O119" s="14">
        <f t="shared" si="14"/>
        <v>56.745142963957733</v>
      </c>
      <c r="P119" s="14">
        <f t="shared" si="15"/>
        <v>154161.75677741948</v>
      </c>
      <c r="Q119" s="14">
        <f t="shared" si="16"/>
        <v>154161.75677741948</v>
      </c>
      <c r="R119" s="14">
        <f t="shared" si="17"/>
        <v>205739.38666666663</v>
      </c>
      <c r="S119" s="14">
        <f t="shared" si="18"/>
        <v>205739.38666666663</v>
      </c>
      <c r="T119" s="14">
        <v>0</v>
      </c>
      <c r="U119" s="14">
        <v>0</v>
      </c>
      <c r="V119">
        <v>0</v>
      </c>
      <c r="W119" s="14">
        <f t="shared" si="19"/>
        <v>25945423.665639699</v>
      </c>
      <c r="X119">
        <f t="shared" si="20"/>
        <v>4028.7784189635495</v>
      </c>
    </row>
    <row r="120" spans="4:24">
      <c r="D120" s="13" t="s">
        <v>107</v>
      </c>
      <c r="F120" s="13">
        <v>168.3</v>
      </c>
      <c r="G120">
        <f t="shared" si="10"/>
        <v>148.29999999999998</v>
      </c>
      <c r="H120">
        <v>10.000000000000009</v>
      </c>
      <c r="L120" s="14">
        <f t="shared" si="11"/>
        <v>15639838.958302256</v>
      </c>
      <c r="M120" s="14">
        <f t="shared" si="12"/>
        <v>15639838.958302256</v>
      </c>
      <c r="N120" s="14">
        <f t="shared" si="13"/>
        <v>56.079062492163686</v>
      </c>
      <c r="O120" s="14">
        <f t="shared" si="14"/>
        <v>56.079062492163686</v>
      </c>
      <c r="P120" s="14">
        <f t="shared" si="15"/>
        <v>185856.67211292044</v>
      </c>
      <c r="Q120" s="14">
        <f t="shared" si="16"/>
        <v>185856.67211292044</v>
      </c>
      <c r="R120" s="14">
        <f t="shared" si="17"/>
        <v>250922.23333333363</v>
      </c>
      <c r="S120" s="14">
        <f t="shared" si="18"/>
        <v>250922.23333333363</v>
      </c>
      <c r="T120" s="14">
        <v>0</v>
      </c>
      <c r="U120" s="14">
        <v>0</v>
      </c>
      <c r="V120">
        <v>0</v>
      </c>
      <c r="W120" s="14">
        <f t="shared" si="19"/>
        <v>31279677.916604511</v>
      </c>
      <c r="X120">
        <f t="shared" si="20"/>
        <v>4973.141170632648</v>
      </c>
    </row>
    <row r="121" spans="4:24">
      <c r="D121" s="13" t="s">
        <v>108</v>
      </c>
      <c r="F121" s="13">
        <v>219.1</v>
      </c>
      <c r="G121">
        <f t="shared" si="10"/>
        <v>207.3</v>
      </c>
      <c r="H121">
        <v>5.8999999999999888</v>
      </c>
      <c r="L121" s="14">
        <f t="shared" si="11"/>
        <v>22470149.647253443</v>
      </c>
      <c r="M121" s="14">
        <f t="shared" si="12"/>
        <v>22470149.647253443</v>
      </c>
      <c r="N121" s="14">
        <f t="shared" si="13"/>
        <v>75.406440374811496</v>
      </c>
      <c r="O121" s="14">
        <f t="shared" si="14"/>
        <v>75.406440374811496</v>
      </c>
      <c r="P121" s="14">
        <f t="shared" si="15"/>
        <v>205113.18710409349</v>
      </c>
      <c r="Q121" s="14">
        <f t="shared" si="16"/>
        <v>205113.18710409349</v>
      </c>
      <c r="R121" s="14">
        <f t="shared" si="17"/>
        <v>268248.47566666611</v>
      </c>
      <c r="S121" s="14">
        <f t="shared" si="18"/>
        <v>268248.47566666611</v>
      </c>
      <c r="T121" s="14">
        <v>0</v>
      </c>
      <c r="U121" s="14">
        <v>0</v>
      </c>
      <c r="V121">
        <v>0</v>
      </c>
      <c r="W121" s="14">
        <f t="shared" si="19"/>
        <v>44940299.294506885</v>
      </c>
      <c r="X121">
        <f t="shared" si="20"/>
        <v>3951.7465670975207</v>
      </c>
    </row>
    <row r="122" spans="4:24">
      <c r="D122" s="13" t="s">
        <v>109</v>
      </c>
      <c r="F122" s="13">
        <v>219.1</v>
      </c>
      <c r="G122">
        <f t="shared" si="10"/>
        <v>203.10000000000002</v>
      </c>
      <c r="H122">
        <v>7.9999999999999929</v>
      </c>
      <c r="L122" s="14">
        <f t="shared" si="11"/>
        <v>29596328.734698672</v>
      </c>
      <c r="M122" s="14">
        <f t="shared" si="12"/>
        <v>29596328.734698672</v>
      </c>
      <c r="N122" s="14">
        <f t="shared" si="13"/>
        <v>74.688695597125019</v>
      </c>
      <c r="O122" s="14">
        <f t="shared" si="14"/>
        <v>74.688695597125019</v>
      </c>
      <c r="P122" s="14">
        <f t="shared" si="15"/>
        <v>270162.74518209649</v>
      </c>
      <c r="Q122" s="14">
        <f t="shared" si="16"/>
        <v>270162.74518209649</v>
      </c>
      <c r="R122" s="14">
        <f t="shared" si="17"/>
        <v>356676.34666666604</v>
      </c>
      <c r="S122" s="14">
        <f t="shared" si="18"/>
        <v>356676.34666666604</v>
      </c>
      <c r="T122" s="14">
        <v>0</v>
      </c>
      <c r="U122" s="14">
        <v>0</v>
      </c>
      <c r="V122">
        <v>0</v>
      </c>
      <c r="W122" s="14">
        <f t="shared" si="19"/>
        <v>59192657.469397344</v>
      </c>
      <c r="X122">
        <f t="shared" si="20"/>
        <v>5305.5216733824345</v>
      </c>
    </row>
    <row r="123" spans="4:24">
      <c r="D123" s="13" t="s">
        <v>110</v>
      </c>
      <c r="F123" s="13">
        <v>219.1</v>
      </c>
      <c r="G123">
        <f t="shared" si="10"/>
        <v>199.1</v>
      </c>
      <c r="H123">
        <v>9.9999999999999947</v>
      </c>
      <c r="L123" s="14">
        <f t="shared" si="11"/>
        <v>35984389.618160978</v>
      </c>
      <c r="M123" s="14">
        <f t="shared" si="12"/>
        <v>35984389.618160978</v>
      </c>
      <c r="N123" s="14">
        <f t="shared" si="13"/>
        <v>74.012507388954205</v>
      </c>
      <c r="O123" s="14">
        <f t="shared" si="14"/>
        <v>74.012507388954205</v>
      </c>
      <c r="P123" s="14">
        <f t="shared" si="15"/>
        <v>328474.57433282502</v>
      </c>
      <c r="Q123" s="14">
        <f t="shared" si="16"/>
        <v>328474.57433282502</v>
      </c>
      <c r="R123" s="14">
        <f t="shared" si="17"/>
        <v>437561.43333333329</v>
      </c>
      <c r="S123" s="14">
        <f t="shared" si="18"/>
        <v>437561.43333333329</v>
      </c>
      <c r="T123" s="14">
        <v>0</v>
      </c>
      <c r="U123" s="14">
        <v>0</v>
      </c>
      <c r="V123">
        <v>0</v>
      </c>
      <c r="W123" s="14">
        <f t="shared" si="19"/>
        <v>71968779.236321956</v>
      </c>
      <c r="X123">
        <f t="shared" si="20"/>
        <v>6569.0702386562571</v>
      </c>
    </row>
    <row r="124" spans="4:24">
      <c r="D124" s="13" t="s">
        <v>111</v>
      </c>
      <c r="F124" s="13">
        <v>219.1</v>
      </c>
      <c r="G124">
        <f t="shared" si="10"/>
        <v>195.1</v>
      </c>
      <c r="H124">
        <v>11.999999999999996</v>
      </c>
      <c r="L124" s="14">
        <f t="shared" si="11"/>
        <v>41998819.536446981</v>
      </c>
      <c r="M124" s="14">
        <f t="shared" si="12"/>
        <v>41998819.536446981</v>
      </c>
      <c r="N124" s="14">
        <f t="shared" si="13"/>
        <v>73.343719908387513</v>
      </c>
      <c r="O124" s="14">
        <f t="shared" si="14"/>
        <v>73.343719908387513</v>
      </c>
      <c r="P124" s="14">
        <f t="shared" si="15"/>
        <v>383375.80590093089</v>
      </c>
      <c r="Q124" s="14">
        <f t="shared" si="16"/>
        <v>383375.80590093089</v>
      </c>
      <c r="R124" s="14">
        <f t="shared" si="17"/>
        <v>515260.9200000001</v>
      </c>
      <c r="S124" s="14">
        <f t="shared" si="18"/>
        <v>515260.9200000001</v>
      </c>
      <c r="T124" s="14">
        <v>0</v>
      </c>
      <c r="U124" s="14">
        <v>0</v>
      </c>
      <c r="V124">
        <v>0</v>
      </c>
      <c r="W124" s="14">
        <f t="shared" si="19"/>
        <v>83997639.072893962</v>
      </c>
      <c r="X124">
        <f t="shared" si="20"/>
        <v>7807.4860627013559</v>
      </c>
    </row>
    <row r="125" spans="4:24">
      <c r="D125" s="13" t="s">
        <v>112</v>
      </c>
      <c r="F125" s="13">
        <v>323.90000000000003</v>
      </c>
      <c r="G125">
        <f t="shared" si="10"/>
        <v>311.3</v>
      </c>
      <c r="H125">
        <v>6.3</v>
      </c>
      <c r="L125" s="14">
        <f t="shared" si="11"/>
        <v>79288968.50199458</v>
      </c>
      <c r="M125" s="14">
        <f t="shared" si="12"/>
        <v>79288968.50199458</v>
      </c>
      <c r="N125" s="14">
        <f t="shared" si="13"/>
        <v>112.31064620061626</v>
      </c>
      <c r="O125" s="14">
        <f t="shared" si="14"/>
        <v>112.31064620061626</v>
      </c>
      <c r="P125" s="14">
        <f t="shared" si="15"/>
        <v>489589.18494593748</v>
      </c>
      <c r="Q125" s="14">
        <f t="shared" si="16"/>
        <v>489589.18494593748</v>
      </c>
      <c r="R125" s="14">
        <f t="shared" si="17"/>
        <v>635562.83700000064</v>
      </c>
      <c r="S125" s="14">
        <f t="shared" si="18"/>
        <v>635562.83700000064</v>
      </c>
      <c r="T125" s="14">
        <v>0</v>
      </c>
      <c r="U125" s="14">
        <v>0</v>
      </c>
      <c r="V125">
        <v>0</v>
      </c>
      <c r="W125" s="14">
        <f t="shared" si="19"/>
        <v>158577937.00398916</v>
      </c>
      <c r="X125">
        <f t="shared" si="20"/>
        <v>6285.9499087147597</v>
      </c>
    </row>
    <row r="126" spans="4:24">
      <c r="D126" s="13" t="s">
        <v>113</v>
      </c>
      <c r="F126" s="13">
        <v>355.6</v>
      </c>
      <c r="G126">
        <f t="shared" si="10"/>
        <v>339.6</v>
      </c>
      <c r="H126">
        <v>8.0000000000000071</v>
      </c>
      <c r="L126" s="14">
        <f t="shared" si="11"/>
        <v>132013746.35199709</v>
      </c>
      <c r="M126" s="14">
        <f t="shared" si="12"/>
        <v>132013746.35199709</v>
      </c>
      <c r="N126" s="14">
        <f t="shared" si="13"/>
        <v>122.9277023294587</v>
      </c>
      <c r="O126" s="14">
        <f t="shared" si="14"/>
        <v>122.9277023294587</v>
      </c>
      <c r="P126" s="14">
        <f t="shared" si="15"/>
        <v>742484.5126659004</v>
      </c>
      <c r="Q126" s="14">
        <f t="shared" si="16"/>
        <v>742484.5126659004</v>
      </c>
      <c r="R126" s="14">
        <f t="shared" si="17"/>
        <v>966776.7466666674</v>
      </c>
      <c r="S126" s="14">
        <f t="shared" si="18"/>
        <v>966776.7466666674</v>
      </c>
      <c r="T126" s="14">
        <v>0</v>
      </c>
      <c r="U126" s="14">
        <v>0</v>
      </c>
      <c r="V126">
        <v>0</v>
      </c>
      <c r="W126" s="14">
        <f t="shared" si="19"/>
        <v>264027492.70399418</v>
      </c>
      <c r="X126">
        <f t="shared" si="20"/>
        <v>8736.1408511024947</v>
      </c>
    </row>
    <row r="127" spans="4:24">
      <c r="D127" s="13" t="s">
        <v>114</v>
      </c>
      <c r="F127" s="13">
        <v>355.6</v>
      </c>
      <c r="G127">
        <f t="shared" si="10"/>
        <v>335.6</v>
      </c>
      <c r="H127">
        <v>10.000000000000009</v>
      </c>
      <c r="L127" s="14">
        <f t="shared" si="11"/>
        <v>162234997.28243667</v>
      </c>
      <c r="M127" s="14">
        <f t="shared" si="12"/>
        <v>162234997.28243667</v>
      </c>
      <c r="N127" s="14">
        <f t="shared" si="13"/>
        <v>122.23919175125465</v>
      </c>
      <c r="O127" s="14">
        <f t="shared" si="14"/>
        <v>122.23919175125465</v>
      </c>
      <c r="P127" s="14">
        <f t="shared" si="15"/>
        <v>912457.80248839513</v>
      </c>
      <c r="Q127" s="14">
        <f t="shared" si="16"/>
        <v>912457.80248839513</v>
      </c>
      <c r="R127" s="14">
        <f t="shared" si="17"/>
        <v>1194726.9333333336</v>
      </c>
      <c r="S127" s="14">
        <f t="shared" si="18"/>
        <v>1194726.9333333336</v>
      </c>
      <c r="T127" s="14">
        <v>0</v>
      </c>
      <c r="U127" s="14">
        <v>0</v>
      </c>
      <c r="V127">
        <v>0</v>
      </c>
      <c r="W127" s="14">
        <f t="shared" si="19"/>
        <v>324469994.56487334</v>
      </c>
      <c r="X127">
        <f t="shared" si="20"/>
        <v>10857.344210806325</v>
      </c>
    </row>
    <row r="128" spans="4:24">
      <c r="D128" s="13" t="s">
        <v>115</v>
      </c>
      <c r="F128" s="13">
        <v>406.4</v>
      </c>
      <c r="G128">
        <f t="shared" si="10"/>
        <v>382.40000000000003</v>
      </c>
      <c r="H128">
        <v>11.999999999999982</v>
      </c>
      <c r="L128" s="14">
        <f t="shared" si="11"/>
        <v>289370135.75134844</v>
      </c>
      <c r="M128" s="14">
        <f t="shared" si="12"/>
        <v>289370135.75134844</v>
      </c>
      <c r="N128" s="14">
        <f t="shared" si="13"/>
        <v>139.50598553467159</v>
      </c>
      <c r="O128" s="14">
        <f t="shared" si="14"/>
        <v>139.50598553467159</v>
      </c>
      <c r="P128" s="14">
        <f t="shared" si="15"/>
        <v>1424065.6286975809</v>
      </c>
      <c r="Q128" s="14">
        <f t="shared" si="16"/>
        <v>1424065.6286975809</v>
      </c>
      <c r="R128" s="14">
        <f t="shared" si="17"/>
        <v>1867192.3199999954</v>
      </c>
      <c r="S128" s="14">
        <f t="shared" si="18"/>
        <v>1867192.3199999954</v>
      </c>
      <c r="T128" s="14">
        <v>0</v>
      </c>
      <c r="U128" s="14">
        <v>0</v>
      </c>
      <c r="V128">
        <v>0</v>
      </c>
      <c r="W128" s="14">
        <f t="shared" si="19"/>
        <v>578740271.50269687</v>
      </c>
      <c r="X128">
        <f t="shared" si="20"/>
        <v>14868.529710909736</v>
      </c>
    </row>
    <row r="129" spans="4:24">
      <c r="D129" s="13" t="s">
        <v>116</v>
      </c>
      <c r="F129" s="13">
        <v>406.4</v>
      </c>
      <c r="G129">
        <f t="shared" si="10"/>
        <v>374.4</v>
      </c>
      <c r="H129">
        <v>15.999999999999986</v>
      </c>
      <c r="L129" s="14">
        <f t="shared" si="11"/>
        <v>374488209.45250994</v>
      </c>
      <c r="M129" s="14">
        <f t="shared" si="12"/>
        <v>374488209.45250994</v>
      </c>
      <c r="N129" s="14">
        <f t="shared" si="13"/>
        <v>138.14311419683574</v>
      </c>
      <c r="O129" s="14">
        <f t="shared" si="14"/>
        <v>138.14311419683574</v>
      </c>
      <c r="P129" s="14">
        <f t="shared" si="15"/>
        <v>1842953.7866757379</v>
      </c>
      <c r="Q129" s="14">
        <f t="shared" si="16"/>
        <v>1842953.7866757379</v>
      </c>
      <c r="R129" s="14">
        <f t="shared" si="17"/>
        <v>2439959.8933333331</v>
      </c>
      <c r="S129" s="14">
        <f t="shared" si="18"/>
        <v>2439959.8933333331</v>
      </c>
      <c r="T129" s="14">
        <v>0</v>
      </c>
      <c r="U129" s="14">
        <v>0</v>
      </c>
      <c r="V129">
        <v>0</v>
      </c>
      <c r="W129" s="14">
        <f t="shared" si="19"/>
        <v>748976418.90501988</v>
      </c>
      <c r="X129">
        <f t="shared" si="20"/>
        <v>19623.644351383289</v>
      </c>
    </row>
    <row r="130" spans="4:24">
      <c r="D130" s="13" t="s">
        <v>117</v>
      </c>
      <c r="F130" s="13">
        <v>406.4</v>
      </c>
      <c r="G130">
        <f t="shared" si="10"/>
        <v>366.4</v>
      </c>
      <c r="H130">
        <v>19.999999999999989</v>
      </c>
      <c r="L130" s="14">
        <f t="shared" si="11"/>
        <v>454321394.45552742</v>
      </c>
      <c r="M130" s="14">
        <f t="shared" si="12"/>
        <v>454321394.45552742</v>
      </c>
      <c r="N130" s="14">
        <f t="shared" si="13"/>
        <v>136.79590637149931</v>
      </c>
      <c r="O130" s="14">
        <f t="shared" si="14"/>
        <v>136.79590637149931</v>
      </c>
      <c r="P130" s="14">
        <f t="shared" si="15"/>
        <v>2235833.6341315326</v>
      </c>
      <c r="Q130" s="14">
        <f t="shared" si="16"/>
        <v>2235833.6341315326</v>
      </c>
      <c r="R130" s="14">
        <f t="shared" si="17"/>
        <v>2988765.8666666672</v>
      </c>
      <c r="S130" s="14">
        <f t="shared" si="18"/>
        <v>2988765.8666666672</v>
      </c>
      <c r="T130" s="14">
        <v>0</v>
      </c>
      <c r="U130" s="14">
        <v>0</v>
      </c>
      <c r="V130">
        <v>0</v>
      </c>
      <c r="W130" s="14">
        <f t="shared" si="19"/>
        <v>908642788.91105485</v>
      </c>
      <c r="X130">
        <f t="shared" si="20"/>
        <v>24278.228026941921</v>
      </c>
    </row>
    <row r="131" spans="4:24">
      <c r="D131" s="13" t="s">
        <v>118</v>
      </c>
      <c r="F131" s="13">
        <v>508</v>
      </c>
      <c r="G131">
        <f t="shared" si="10"/>
        <v>484</v>
      </c>
      <c r="H131">
        <v>12.000000000000011</v>
      </c>
      <c r="L131" s="14">
        <f t="shared" si="11"/>
        <v>575360829.02010167</v>
      </c>
      <c r="M131" s="14">
        <f t="shared" si="12"/>
        <v>575360829.02010167</v>
      </c>
      <c r="N131" s="14">
        <f t="shared" si="13"/>
        <v>175.41379649275027</v>
      </c>
      <c r="O131" s="14">
        <f t="shared" si="14"/>
        <v>175.41379649275027</v>
      </c>
      <c r="P131" s="14">
        <f t="shared" si="15"/>
        <v>2265200.1142523689</v>
      </c>
      <c r="Q131" s="14">
        <f t="shared" si="16"/>
        <v>2265200.1142523689</v>
      </c>
      <c r="R131" s="14">
        <f t="shared" si="17"/>
        <v>2952768</v>
      </c>
      <c r="S131" s="14">
        <f t="shared" si="18"/>
        <v>2952768</v>
      </c>
      <c r="T131" s="14">
        <v>0</v>
      </c>
      <c r="U131" s="14">
        <v>0</v>
      </c>
      <c r="V131">
        <v>0</v>
      </c>
      <c r="W131" s="14">
        <f t="shared" si="19"/>
        <v>1150721658.0402033</v>
      </c>
      <c r="X131">
        <f t="shared" si="20"/>
        <v>18698.759474166447</v>
      </c>
    </row>
    <row r="132" spans="4:24">
      <c r="D132" s="13" t="s">
        <v>119</v>
      </c>
      <c r="F132" s="13">
        <v>508</v>
      </c>
      <c r="G132">
        <f t="shared" si="10"/>
        <v>476</v>
      </c>
      <c r="H132">
        <v>16.000000000000014</v>
      </c>
      <c r="L132" s="14">
        <f t="shared" si="11"/>
        <v>749090400.10879266</v>
      </c>
      <c r="M132" s="14">
        <f t="shared" si="12"/>
        <v>749090400.10879266</v>
      </c>
      <c r="N132" s="14">
        <f t="shared" si="13"/>
        <v>174.0402252354323</v>
      </c>
      <c r="O132" s="14">
        <f t="shared" si="14"/>
        <v>174.0402252354323</v>
      </c>
      <c r="P132" s="14">
        <f t="shared" si="15"/>
        <v>2949174.8035779237</v>
      </c>
      <c r="Q132" s="14">
        <f t="shared" si="16"/>
        <v>2949174.8035779237</v>
      </c>
      <c r="R132" s="14">
        <f t="shared" si="17"/>
        <v>3874389.3333333335</v>
      </c>
      <c r="S132" s="14">
        <f t="shared" si="18"/>
        <v>3874389.3333333335</v>
      </c>
      <c r="T132" s="14">
        <v>0</v>
      </c>
      <c r="U132" s="14">
        <v>0</v>
      </c>
      <c r="V132">
        <v>0</v>
      </c>
      <c r="W132" s="14">
        <f t="shared" si="19"/>
        <v>1498180800.2175853</v>
      </c>
      <c r="X132">
        <f t="shared" si="20"/>
        <v>24730.617369058851</v>
      </c>
    </row>
    <row r="133" spans="4:24">
      <c r="D133" s="13" t="s">
        <v>120</v>
      </c>
      <c r="F133" s="13">
        <v>509</v>
      </c>
      <c r="G133">
        <f t="shared" si="10"/>
        <v>468.99999999999994</v>
      </c>
      <c r="H133">
        <v>20.000000000000018</v>
      </c>
      <c r="L133" s="14">
        <f t="shared" si="11"/>
        <v>919903638.59113896</v>
      </c>
      <c r="M133" s="14">
        <f t="shared" si="12"/>
        <v>919903638.59113896</v>
      </c>
      <c r="N133" s="14">
        <f t="shared" si="13"/>
        <v>173.03215019180681</v>
      </c>
      <c r="O133" s="14">
        <f t="shared" si="14"/>
        <v>173.03215019180681</v>
      </c>
      <c r="P133" s="14">
        <f t="shared" si="15"/>
        <v>3614552.6074308013</v>
      </c>
      <c r="Q133" s="14">
        <f t="shared" si="16"/>
        <v>3614552.6074308013</v>
      </c>
      <c r="R133" s="14">
        <f t="shared" si="17"/>
        <v>4785086.6666666744</v>
      </c>
      <c r="S133" s="14">
        <f t="shared" si="18"/>
        <v>4785086.6666666744</v>
      </c>
      <c r="T133" s="14">
        <v>0</v>
      </c>
      <c r="U133" s="14">
        <v>0</v>
      </c>
      <c r="V133">
        <v>0</v>
      </c>
      <c r="W133" s="14">
        <f t="shared" si="19"/>
        <v>1839807277.1822779</v>
      </c>
      <c r="X133">
        <f t="shared" si="20"/>
        <v>30724.776152108221</v>
      </c>
    </row>
    <row r="134" spans="4:24">
      <c r="D134" s="13" t="s">
        <v>121</v>
      </c>
      <c r="F134" s="13">
        <v>508</v>
      </c>
      <c r="G134">
        <f t="shared" si="10"/>
        <v>458</v>
      </c>
      <c r="H134">
        <v>24.999999999999993</v>
      </c>
      <c r="L134" s="14">
        <f t="shared" si="11"/>
        <v>1109183091.93244</v>
      </c>
      <c r="M134" s="14">
        <f t="shared" si="12"/>
        <v>1109183091.93244</v>
      </c>
      <c r="N134" s="14">
        <f t="shared" si="13"/>
        <v>170.99488296437411</v>
      </c>
      <c r="O134" s="14">
        <f t="shared" si="14"/>
        <v>170.99488296437411</v>
      </c>
      <c r="P134" s="14">
        <f t="shared" si="15"/>
        <v>4366862.5666631497</v>
      </c>
      <c r="Q134" s="14">
        <f t="shared" si="16"/>
        <v>4366862.5666631497</v>
      </c>
      <c r="R134" s="14">
        <f t="shared" si="17"/>
        <v>5837433.333333333</v>
      </c>
      <c r="S134" s="14">
        <f t="shared" si="18"/>
        <v>5837433.333333333</v>
      </c>
      <c r="T134" s="14">
        <v>0</v>
      </c>
      <c r="U134" s="14">
        <v>0</v>
      </c>
      <c r="V134">
        <v>0</v>
      </c>
      <c r="W134" s="14">
        <f t="shared" si="19"/>
        <v>2218366183.8648801</v>
      </c>
      <c r="X134">
        <f t="shared" si="20"/>
        <v>37934.731292096752</v>
      </c>
    </row>
    <row r="135" spans="4:24">
      <c r="D135" s="15" t="s">
        <v>122</v>
      </c>
      <c r="F135" s="15">
        <v>406.4</v>
      </c>
      <c r="G135">
        <f t="shared" si="10"/>
        <v>382.40000000000003</v>
      </c>
      <c r="H135">
        <v>11.999999999999982</v>
      </c>
      <c r="L135" s="14">
        <f t="shared" si="11"/>
        <v>289370135.75134844</v>
      </c>
      <c r="M135" s="14">
        <f t="shared" si="12"/>
        <v>289370135.75134844</v>
      </c>
      <c r="N135" s="14">
        <f t="shared" si="13"/>
        <v>139.50598553467159</v>
      </c>
      <c r="O135" s="14">
        <f t="shared" si="14"/>
        <v>139.50598553467159</v>
      </c>
      <c r="P135" s="14">
        <f t="shared" si="15"/>
        <v>1424065.6286975809</v>
      </c>
      <c r="Q135" s="14">
        <f t="shared" si="16"/>
        <v>1424065.6286975809</v>
      </c>
      <c r="R135" s="14">
        <f t="shared" si="17"/>
        <v>1867192.3199999954</v>
      </c>
      <c r="S135" s="14">
        <f t="shared" si="18"/>
        <v>1867192.3199999954</v>
      </c>
      <c r="T135" s="14">
        <v>0</v>
      </c>
      <c r="U135" s="14">
        <v>0</v>
      </c>
      <c r="V135">
        <v>0</v>
      </c>
      <c r="W135" s="14">
        <f t="shared" si="19"/>
        <v>578740271.50269687</v>
      </c>
      <c r="X135">
        <f t="shared" si="20"/>
        <v>14868.529710909736</v>
      </c>
    </row>
    <row r="136" spans="4:24">
      <c r="D136" s="15" t="s">
        <v>123</v>
      </c>
      <c r="F136" s="15">
        <v>350</v>
      </c>
      <c r="G136">
        <f t="shared" si="10"/>
        <v>318</v>
      </c>
      <c r="H136">
        <v>15.999999999999986</v>
      </c>
      <c r="L136" s="14">
        <f t="shared" si="11"/>
        <v>234646862.19916555</v>
      </c>
      <c r="M136" s="14">
        <f t="shared" si="12"/>
        <v>234646862.19916555</v>
      </c>
      <c r="N136" s="14">
        <f t="shared" si="13"/>
        <v>118.22224832915335</v>
      </c>
      <c r="O136" s="14">
        <f t="shared" si="14"/>
        <v>118.22224832915335</v>
      </c>
      <c r="P136" s="14">
        <f t="shared" si="15"/>
        <v>1340839.2125666603</v>
      </c>
      <c r="Q136" s="14">
        <f t="shared" si="16"/>
        <v>1340839.2125666603</v>
      </c>
      <c r="R136" s="14">
        <f t="shared" si="17"/>
        <v>1786261.3333333333</v>
      </c>
      <c r="S136" s="14">
        <f t="shared" si="18"/>
        <v>1786261.3333333333</v>
      </c>
      <c r="T136" s="14">
        <v>0</v>
      </c>
      <c r="U136" s="14">
        <v>0</v>
      </c>
      <c r="V136">
        <v>0</v>
      </c>
      <c r="W136" s="14">
        <f t="shared" si="19"/>
        <v>469293724.39833111</v>
      </c>
      <c r="X136">
        <f t="shared" si="20"/>
        <v>16788.671140783856</v>
      </c>
    </row>
    <row r="137" spans="4:24">
      <c r="D137" s="15" t="s">
        <v>124</v>
      </c>
      <c r="F137" s="15">
        <v>450</v>
      </c>
      <c r="G137">
        <f t="shared" si="10"/>
        <v>409.99999999999994</v>
      </c>
      <c r="H137">
        <v>20.000000000000018</v>
      </c>
      <c r="L137" s="14">
        <f t="shared" si="11"/>
        <v>625797402.61345375</v>
      </c>
      <c r="M137" s="14">
        <f t="shared" si="12"/>
        <v>625797402.61345375</v>
      </c>
      <c r="N137" s="14">
        <f t="shared" si="13"/>
        <v>152.1923125522442</v>
      </c>
      <c r="O137" s="14">
        <f t="shared" si="14"/>
        <v>152.1923125522442</v>
      </c>
      <c r="P137" s="14">
        <f t="shared" si="15"/>
        <v>2781321.7893931279</v>
      </c>
      <c r="Q137" s="14">
        <f t="shared" si="16"/>
        <v>2781321.7893931279</v>
      </c>
      <c r="R137" s="14">
        <f t="shared" si="17"/>
        <v>3700666.6666666716</v>
      </c>
      <c r="S137" s="14">
        <f t="shared" si="18"/>
        <v>3700666.6666666716</v>
      </c>
      <c r="T137" s="14">
        <v>0</v>
      </c>
      <c r="U137" s="14">
        <v>0</v>
      </c>
      <c r="V137">
        <v>0</v>
      </c>
      <c r="W137" s="14">
        <f t="shared" si="19"/>
        <v>1251594805.2269075</v>
      </c>
      <c r="X137">
        <f t="shared" si="20"/>
        <v>27017.696820872268</v>
      </c>
    </row>
    <row r="138" spans="4:24">
      <c r="D138" s="13" t="s">
        <v>125</v>
      </c>
      <c r="F138" s="13">
        <v>273</v>
      </c>
      <c r="G138">
        <f t="shared" si="10"/>
        <v>261.20000000000005</v>
      </c>
      <c r="H138">
        <v>5.8999999999999888</v>
      </c>
      <c r="L138" s="14">
        <f t="shared" si="11"/>
        <v>44171832.272613071</v>
      </c>
      <c r="M138" s="14">
        <f t="shared" si="12"/>
        <v>44171832.272613071</v>
      </c>
      <c r="N138" s="14">
        <f t="shared" si="13"/>
        <v>94.457146368075271</v>
      </c>
      <c r="O138" s="14">
        <f t="shared" si="14"/>
        <v>94.457146368075271</v>
      </c>
      <c r="P138" s="14">
        <f t="shared" si="15"/>
        <v>323603.16683233017</v>
      </c>
      <c r="Q138" s="14">
        <f t="shared" si="16"/>
        <v>323603.16683233017</v>
      </c>
      <c r="R138" s="14">
        <f t="shared" si="17"/>
        <v>420988.67866666551</v>
      </c>
      <c r="S138" s="14">
        <f t="shared" si="18"/>
        <v>420988.67866666551</v>
      </c>
      <c r="T138" s="14">
        <v>0</v>
      </c>
      <c r="U138" s="14">
        <v>0</v>
      </c>
      <c r="V138">
        <v>0</v>
      </c>
      <c r="W138" s="14">
        <f t="shared" si="19"/>
        <v>88343664.545226142</v>
      </c>
      <c r="X138">
        <f t="shared" si="20"/>
        <v>4950.8044468656062</v>
      </c>
    </row>
    <row r="139" spans="4:24">
      <c r="D139" s="13" t="s">
        <v>126</v>
      </c>
      <c r="F139" s="13">
        <v>273</v>
      </c>
      <c r="G139">
        <f t="shared" si="10"/>
        <v>257</v>
      </c>
      <c r="H139">
        <v>8.0000000000000071</v>
      </c>
      <c r="L139" s="14">
        <f t="shared" si="11"/>
        <v>58517142.597465836</v>
      </c>
      <c r="M139" s="14">
        <f t="shared" si="12"/>
        <v>58517142.597465836</v>
      </c>
      <c r="N139" s="14">
        <f t="shared" si="13"/>
        <v>93.734332024077503</v>
      </c>
      <c r="O139" s="14">
        <f t="shared" si="14"/>
        <v>93.734332024077503</v>
      </c>
      <c r="P139" s="14">
        <f t="shared" si="15"/>
        <v>428697.01536605007</v>
      </c>
      <c r="Q139" s="14">
        <f t="shared" si="16"/>
        <v>428697.01536605007</v>
      </c>
      <c r="R139" s="14">
        <f t="shared" si="17"/>
        <v>561970.66666666663</v>
      </c>
      <c r="S139" s="14">
        <f t="shared" si="18"/>
        <v>561970.66666666663</v>
      </c>
      <c r="T139" s="14">
        <v>0</v>
      </c>
      <c r="U139" s="14">
        <v>0</v>
      </c>
      <c r="V139">
        <v>0</v>
      </c>
      <c r="W139" s="14">
        <f t="shared" si="19"/>
        <v>117034285.19493167</v>
      </c>
      <c r="X139">
        <f t="shared" si="20"/>
        <v>6660.1764256103615</v>
      </c>
    </row>
    <row r="140" spans="4:24">
      <c r="D140" s="13" t="s">
        <v>127</v>
      </c>
      <c r="F140" s="13">
        <v>273</v>
      </c>
      <c r="G140">
        <f t="shared" si="10"/>
        <v>252.99999999999997</v>
      </c>
      <c r="H140">
        <v>10.000000000000009</v>
      </c>
      <c r="L140" s="14">
        <f t="shared" si="11"/>
        <v>71540925.175196961</v>
      </c>
      <c r="M140" s="14">
        <f t="shared" si="12"/>
        <v>71540925.175196961</v>
      </c>
      <c r="N140" s="14">
        <f t="shared" si="13"/>
        <v>93.051732923143334</v>
      </c>
      <c r="O140" s="14">
        <f t="shared" si="14"/>
        <v>93.051732923143334</v>
      </c>
      <c r="P140" s="14">
        <f t="shared" si="15"/>
        <v>524109.3419428349</v>
      </c>
      <c r="Q140" s="14">
        <f t="shared" si="16"/>
        <v>524109.3419428349</v>
      </c>
      <c r="R140" s="14">
        <f t="shared" si="17"/>
        <v>692023.3333333343</v>
      </c>
      <c r="S140" s="14">
        <f t="shared" si="18"/>
        <v>692023.3333333343</v>
      </c>
      <c r="T140" s="14">
        <v>0</v>
      </c>
      <c r="U140" s="14">
        <v>0</v>
      </c>
      <c r="V140">
        <v>0</v>
      </c>
      <c r="W140" s="14">
        <f t="shared" si="19"/>
        <v>143081850.35039392</v>
      </c>
      <c r="X140">
        <f t="shared" si="20"/>
        <v>8262.3886789411681</v>
      </c>
    </row>
    <row r="141" spans="4:24">
      <c r="D141" s="13" t="s">
        <v>128</v>
      </c>
      <c r="F141" s="13">
        <v>273</v>
      </c>
      <c r="G141">
        <f t="shared" si="10"/>
        <v>248.99999999999997</v>
      </c>
      <c r="H141">
        <v>12.000000000000011</v>
      </c>
      <c r="L141" s="14">
        <f t="shared" si="11"/>
        <v>83961412.007695869</v>
      </c>
      <c r="M141" s="14">
        <f t="shared" si="12"/>
        <v>83961412.007695869</v>
      </c>
      <c r="N141" s="14">
        <f t="shared" si="13"/>
        <v>92.374915426212979</v>
      </c>
      <c r="O141" s="14">
        <f t="shared" si="14"/>
        <v>92.374915426212979</v>
      </c>
      <c r="P141" s="14">
        <f t="shared" si="15"/>
        <v>615101.91947029938</v>
      </c>
      <c r="Q141" s="14">
        <f t="shared" si="16"/>
        <v>615101.91947029938</v>
      </c>
      <c r="R141" s="14">
        <f t="shared" si="17"/>
        <v>818028.00000000093</v>
      </c>
      <c r="S141" s="14">
        <f t="shared" si="18"/>
        <v>818028.00000000093</v>
      </c>
      <c r="T141" s="14">
        <v>0</v>
      </c>
      <c r="U141" s="14">
        <v>0</v>
      </c>
      <c r="V141">
        <v>0</v>
      </c>
      <c r="W141" s="14">
        <f t="shared" si="19"/>
        <v>167922824.01539174</v>
      </c>
      <c r="X141">
        <f t="shared" si="20"/>
        <v>9839.4681910432428</v>
      </c>
    </row>
    <row r="142" spans="4:24">
      <c r="D142" s="13" t="s">
        <v>129</v>
      </c>
      <c r="F142" s="13">
        <v>406</v>
      </c>
      <c r="G142">
        <f t="shared" ref="G142:G194" si="21">F142-(2*H142)</f>
        <v>380</v>
      </c>
      <c r="H142">
        <v>13.000000000000011</v>
      </c>
      <c r="L142" s="14">
        <f t="shared" ref="L142:L205" si="22">(PI()/64)*(F142^4-G142^4)</f>
        <v>310210032.85140282</v>
      </c>
      <c r="M142" s="14">
        <f t="shared" ref="M142:M205" si="23">L142</f>
        <v>310210032.85140282</v>
      </c>
      <c r="N142" s="14">
        <f t="shared" ref="N142:N205" si="24">SQRT(M142/X142)</f>
        <v>139.02248019654951</v>
      </c>
      <c r="O142" s="14">
        <f t="shared" ref="O142:O205" si="25">N142</f>
        <v>139.02248019654951</v>
      </c>
      <c r="P142" s="14">
        <f t="shared" ref="P142:P205" si="26">L142/(F142/2)</f>
        <v>1528128.2406473046</v>
      </c>
      <c r="Q142" s="14">
        <f t="shared" ref="Q142:Q205" si="27">P142</f>
        <v>1528128.2406473046</v>
      </c>
      <c r="R142" s="14">
        <f t="shared" ref="R142:R205" si="28">(F142^3-G142^3)/6</f>
        <v>2008569.3333333333</v>
      </c>
      <c r="S142" s="14">
        <f t="shared" ref="S142:S205" si="29">R142</f>
        <v>2008569.3333333333</v>
      </c>
      <c r="T142" s="14">
        <v>0</v>
      </c>
      <c r="U142" s="14">
        <v>0</v>
      </c>
      <c r="V142">
        <v>0</v>
      </c>
      <c r="W142" s="14">
        <f t="shared" ref="W142:W205" si="30">2*L142</f>
        <v>620420065.70280564</v>
      </c>
      <c r="X142">
        <f t="shared" ref="X142:X205" si="31">(PI()/4)*(F142^2-G142^2)</f>
        <v>16050.396867190253</v>
      </c>
    </row>
    <row r="143" spans="4:24">
      <c r="D143" s="13" t="s">
        <v>130</v>
      </c>
      <c r="F143" s="13">
        <v>21.3</v>
      </c>
      <c r="G143">
        <f t="shared" si="21"/>
        <v>17.3</v>
      </c>
      <c r="H143">
        <v>2</v>
      </c>
      <c r="L143" s="14">
        <f t="shared" si="22"/>
        <v>5706.9049025738541</v>
      </c>
      <c r="M143" s="14">
        <f t="shared" si="23"/>
        <v>5706.9049025738541</v>
      </c>
      <c r="N143" s="14">
        <f t="shared" si="24"/>
        <v>6.8601202613365313</v>
      </c>
      <c r="O143" s="14">
        <f t="shared" si="25"/>
        <v>6.8601202613365313</v>
      </c>
      <c r="P143" s="14">
        <f t="shared" si="26"/>
        <v>535.85961526515064</v>
      </c>
      <c r="Q143" s="14">
        <f t="shared" si="27"/>
        <v>535.85961526515064</v>
      </c>
      <c r="R143" s="14">
        <f t="shared" si="28"/>
        <v>747.64666666666687</v>
      </c>
      <c r="S143" s="14">
        <f t="shared" si="29"/>
        <v>747.64666666666687</v>
      </c>
      <c r="T143" s="14">
        <v>0</v>
      </c>
      <c r="U143" s="14">
        <v>0</v>
      </c>
      <c r="V143">
        <v>0</v>
      </c>
      <c r="W143" s="14">
        <f t="shared" si="30"/>
        <v>11413.809805147708</v>
      </c>
      <c r="X143">
        <f t="shared" si="31"/>
        <v>121.26547642856605</v>
      </c>
    </row>
    <row r="144" spans="4:24">
      <c r="D144" s="13" t="s">
        <v>131</v>
      </c>
      <c r="F144" s="13">
        <v>21.3</v>
      </c>
      <c r="G144">
        <f t="shared" si="21"/>
        <v>16.100000000000001</v>
      </c>
      <c r="H144">
        <v>2.6</v>
      </c>
      <c r="L144" s="14">
        <f t="shared" si="22"/>
        <v>6805.7103125888279</v>
      </c>
      <c r="M144" s="14">
        <f t="shared" si="23"/>
        <v>6805.7103125888279</v>
      </c>
      <c r="N144" s="14">
        <f t="shared" si="24"/>
        <v>6.6750468163152235</v>
      </c>
      <c r="O144" s="14">
        <f t="shared" si="25"/>
        <v>6.6750468163152235</v>
      </c>
      <c r="P144" s="14">
        <f t="shared" si="26"/>
        <v>639.03383216796499</v>
      </c>
      <c r="Q144" s="14">
        <f t="shared" si="27"/>
        <v>639.03383216796499</v>
      </c>
      <c r="R144" s="14">
        <f t="shared" si="28"/>
        <v>915.05266666666682</v>
      </c>
      <c r="S144" s="14">
        <f t="shared" si="29"/>
        <v>915.05266666666682</v>
      </c>
      <c r="T144" s="14">
        <v>0</v>
      </c>
      <c r="U144" s="14">
        <v>0</v>
      </c>
      <c r="V144">
        <v>0</v>
      </c>
      <c r="W144" s="14">
        <f t="shared" si="30"/>
        <v>13611.420625177656</v>
      </c>
      <c r="X144">
        <f t="shared" si="31"/>
        <v>152.74423481753576</v>
      </c>
    </row>
    <row r="145" spans="4:24">
      <c r="D145" s="13" t="s">
        <v>132</v>
      </c>
      <c r="F145" s="13">
        <v>21.3</v>
      </c>
      <c r="G145">
        <f t="shared" si="21"/>
        <v>14.9</v>
      </c>
      <c r="H145">
        <v>3.2</v>
      </c>
      <c r="L145" s="14">
        <f t="shared" si="22"/>
        <v>7684.4424448308582</v>
      </c>
      <c r="M145" s="14">
        <f t="shared" si="23"/>
        <v>7684.4424448308582</v>
      </c>
      <c r="N145" s="14">
        <f t="shared" si="24"/>
        <v>6.4985575322528311</v>
      </c>
      <c r="O145" s="14">
        <f t="shared" si="25"/>
        <v>6.4985575322528311</v>
      </c>
      <c r="P145" s="14">
        <f t="shared" si="26"/>
        <v>721.5438915334139</v>
      </c>
      <c r="Q145" s="14">
        <f t="shared" si="27"/>
        <v>721.5438915334139</v>
      </c>
      <c r="R145" s="14">
        <f t="shared" si="28"/>
        <v>1059.2746666666669</v>
      </c>
      <c r="S145" s="14">
        <f t="shared" si="29"/>
        <v>1059.2746666666669</v>
      </c>
      <c r="T145" s="14">
        <v>0</v>
      </c>
      <c r="U145" s="14">
        <v>0</v>
      </c>
      <c r="V145">
        <v>0</v>
      </c>
      <c r="W145" s="14">
        <f t="shared" si="30"/>
        <v>15368.884889661716</v>
      </c>
      <c r="X145">
        <f t="shared" si="31"/>
        <v>181.96104649592084</v>
      </c>
    </row>
    <row r="146" spans="4:24">
      <c r="D146" s="13" t="s">
        <v>133</v>
      </c>
      <c r="F146" s="13">
        <v>26.9</v>
      </c>
      <c r="G146">
        <f t="shared" si="21"/>
        <v>22.299999999999997</v>
      </c>
      <c r="H146">
        <v>2.2999999999999998</v>
      </c>
      <c r="L146" s="14">
        <f t="shared" si="22"/>
        <v>13563.536077252556</v>
      </c>
      <c r="M146" s="14">
        <f t="shared" si="23"/>
        <v>13563.536077252556</v>
      </c>
      <c r="N146" s="14">
        <f t="shared" si="24"/>
        <v>8.7353448701239031</v>
      </c>
      <c r="O146" s="14">
        <f t="shared" si="25"/>
        <v>8.7353448701239031</v>
      </c>
      <c r="P146" s="14">
        <f t="shared" si="26"/>
        <v>1008.4413440336474</v>
      </c>
      <c r="Q146" s="14">
        <f t="shared" si="27"/>
        <v>1008.4413440336474</v>
      </c>
      <c r="R146" s="14">
        <f t="shared" si="28"/>
        <v>1395.9236666666668</v>
      </c>
      <c r="S146" s="14">
        <f t="shared" si="29"/>
        <v>1395.9236666666668</v>
      </c>
      <c r="T146" s="14">
        <v>0</v>
      </c>
      <c r="U146" s="14">
        <v>0</v>
      </c>
      <c r="V146">
        <v>0</v>
      </c>
      <c r="W146" s="14">
        <f t="shared" si="30"/>
        <v>27127.072154505113</v>
      </c>
      <c r="X146">
        <f t="shared" si="31"/>
        <v>177.75131234011053</v>
      </c>
    </row>
    <row r="147" spans="4:24">
      <c r="D147" s="13" t="s">
        <v>134</v>
      </c>
      <c r="F147" s="13">
        <v>26.9</v>
      </c>
      <c r="G147">
        <f t="shared" si="21"/>
        <v>21.7</v>
      </c>
      <c r="H147">
        <v>2.6</v>
      </c>
      <c r="L147" s="14">
        <f t="shared" si="22"/>
        <v>14818.207287085483</v>
      </c>
      <c r="M147" s="14">
        <f t="shared" si="23"/>
        <v>14818.207287085483</v>
      </c>
      <c r="N147" s="14">
        <f t="shared" si="24"/>
        <v>8.6403848293927279</v>
      </c>
      <c r="O147" s="14">
        <f t="shared" si="25"/>
        <v>8.6403848293927279</v>
      </c>
      <c r="P147" s="14">
        <f t="shared" si="26"/>
        <v>1101.7254488539393</v>
      </c>
      <c r="Q147" s="14">
        <f t="shared" si="27"/>
        <v>1101.7254488539393</v>
      </c>
      <c r="R147" s="14">
        <f t="shared" si="28"/>
        <v>1541.1326666666662</v>
      </c>
      <c r="S147" s="14">
        <f t="shared" si="29"/>
        <v>1541.1326666666662</v>
      </c>
      <c r="T147" s="14">
        <v>0</v>
      </c>
      <c r="U147" s="14">
        <v>0</v>
      </c>
      <c r="V147">
        <v>0</v>
      </c>
      <c r="W147" s="14">
        <f t="shared" si="30"/>
        <v>29636.414574170965</v>
      </c>
      <c r="X147">
        <f t="shared" si="31"/>
        <v>198.48582385380305</v>
      </c>
    </row>
    <row r="148" spans="4:24">
      <c r="D148" s="13" t="s">
        <v>135</v>
      </c>
      <c r="F148" s="13">
        <v>26.9</v>
      </c>
      <c r="G148">
        <f t="shared" si="21"/>
        <v>20.5</v>
      </c>
      <c r="H148">
        <v>3.2</v>
      </c>
      <c r="L148" s="14">
        <f t="shared" si="22"/>
        <v>17033.389898764941</v>
      </c>
      <c r="M148" s="14">
        <f t="shared" si="23"/>
        <v>17033.389898764941</v>
      </c>
      <c r="N148" s="14">
        <f t="shared" si="24"/>
        <v>8.4552498484669272</v>
      </c>
      <c r="O148" s="14">
        <f t="shared" si="25"/>
        <v>8.4552498484669272</v>
      </c>
      <c r="P148" s="14">
        <f t="shared" si="26"/>
        <v>1266.4230408003675</v>
      </c>
      <c r="Q148" s="14">
        <f t="shared" si="27"/>
        <v>1266.4230408003675</v>
      </c>
      <c r="R148" s="14">
        <f t="shared" si="28"/>
        <v>1808.330666666666</v>
      </c>
      <c r="S148" s="14">
        <f t="shared" si="29"/>
        <v>1808.330666666666</v>
      </c>
      <c r="T148" s="14">
        <v>0</v>
      </c>
      <c r="U148" s="14">
        <v>0</v>
      </c>
      <c r="V148">
        <v>0</v>
      </c>
      <c r="W148" s="14">
        <f t="shared" si="30"/>
        <v>34066.779797529882</v>
      </c>
      <c r="X148">
        <f t="shared" si="31"/>
        <v>238.25838684824984</v>
      </c>
    </row>
    <row r="149" spans="4:24">
      <c r="D149" s="13" t="s">
        <v>136</v>
      </c>
      <c r="F149" s="13">
        <v>33.700000000000003</v>
      </c>
      <c r="G149">
        <f t="shared" si="21"/>
        <v>28.500000000000004</v>
      </c>
      <c r="H149">
        <v>2.6</v>
      </c>
      <c r="L149" s="14">
        <f t="shared" si="22"/>
        <v>30927.100295326331</v>
      </c>
      <c r="M149" s="14">
        <f t="shared" si="23"/>
        <v>30927.100295326331</v>
      </c>
      <c r="N149" s="14">
        <f t="shared" si="24"/>
        <v>11.033868315328039</v>
      </c>
      <c r="O149" s="14">
        <f t="shared" si="25"/>
        <v>11.033868315328039</v>
      </c>
      <c r="P149" s="14">
        <f t="shared" si="26"/>
        <v>1835.4362193072004</v>
      </c>
      <c r="Q149" s="14">
        <f t="shared" si="27"/>
        <v>1835.4362193072004</v>
      </c>
      <c r="R149" s="14">
        <f t="shared" si="28"/>
        <v>2520.6046666666666</v>
      </c>
      <c r="S149" s="14">
        <f t="shared" si="29"/>
        <v>2520.6046666666666</v>
      </c>
      <c r="T149" s="14">
        <v>0</v>
      </c>
      <c r="U149" s="14">
        <v>0</v>
      </c>
      <c r="V149">
        <v>0</v>
      </c>
      <c r="W149" s="14">
        <f t="shared" si="30"/>
        <v>61854.200590652661</v>
      </c>
      <c r="X149">
        <f t="shared" si="31"/>
        <v>254.02918196927072</v>
      </c>
    </row>
    <row r="150" spans="4:24">
      <c r="D150" s="13" t="s">
        <v>137</v>
      </c>
      <c r="F150" s="13">
        <v>33.700000000000003</v>
      </c>
      <c r="G150">
        <f t="shared" si="21"/>
        <v>27.300000000000004</v>
      </c>
      <c r="H150">
        <v>3.2</v>
      </c>
      <c r="L150" s="14">
        <f t="shared" si="22"/>
        <v>36046.564992250918</v>
      </c>
      <c r="M150" s="14">
        <f t="shared" si="23"/>
        <v>36046.564992250918</v>
      </c>
      <c r="N150" s="14">
        <f t="shared" si="24"/>
        <v>10.842566578075507</v>
      </c>
      <c r="O150" s="14">
        <f t="shared" si="25"/>
        <v>10.842566578075507</v>
      </c>
      <c r="P150" s="14">
        <f t="shared" si="26"/>
        <v>2139.2620173442679</v>
      </c>
      <c r="Q150" s="14">
        <f t="shared" si="27"/>
        <v>2139.2620173442679</v>
      </c>
      <c r="R150" s="14">
        <f t="shared" si="28"/>
        <v>2987.722666666667</v>
      </c>
      <c r="S150" s="14">
        <f t="shared" si="29"/>
        <v>2987.722666666667</v>
      </c>
      <c r="T150" s="14">
        <v>0</v>
      </c>
      <c r="U150" s="14">
        <v>0</v>
      </c>
      <c r="V150">
        <v>0</v>
      </c>
      <c r="W150" s="14">
        <f t="shared" si="30"/>
        <v>72093.129984501837</v>
      </c>
      <c r="X150">
        <f t="shared" si="31"/>
        <v>306.61944299036389</v>
      </c>
    </row>
    <row r="151" spans="4:24">
      <c r="D151" s="13" t="s">
        <v>138</v>
      </c>
      <c r="F151" s="13">
        <v>33.700000000000003</v>
      </c>
      <c r="G151">
        <f t="shared" si="21"/>
        <v>25.700000000000003</v>
      </c>
      <c r="H151">
        <v>4</v>
      </c>
      <c r="L151" s="14">
        <f t="shared" si="22"/>
        <v>41898.279251997512</v>
      </c>
      <c r="M151" s="14">
        <f t="shared" si="23"/>
        <v>41898.279251997512</v>
      </c>
      <c r="N151" s="14">
        <f t="shared" si="24"/>
        <v>10.5953409572321</v>
      </c>
      <c r="O151" s="14">
        <f t="shared" si="25"/>
        <v>10.5953409572321</v>
      </c>
      <c r="P151" s="14">
        <f t="shared" si="26"/>
        <v>2486.5447627298227</v>
      </c>
      <c r="Q151" s="14">
        <f t="shared" si="27"/>
        <v>2486.5447627298227</v>
      </c>
      <c r="R151" s="14">
        <f t="shared" si="28"/>
        <v>3549.6933333333345</v>
      </c>
      <c r="S151" s="14">
        <f t="shared" si="29"/>
        <v>3549.6933333333345</v>
      </c>
      <c r="T151" s="14">
        <v>0</v>
      </c>
      <c r="U151" s="14">
        <v>0</v>
      </c>
      <c r="V151">
        <v>0</v>
      </c>
      <c r="W151" s="14">
        <f t="shared" si="30"/>
        <v>83796.558503995024</v>
      </c>
      <c r="X151">
        <f t="shared" si="31"/>
        <v>373.22120724646754</v>
      </c>
    </row>
    <row r="152" spans="4:24">
      <c r="D152" s="13" t="s">
        <v>139</v>
      </c>
      <c r="F152" s="13">
        <v>42.4</v>
      </c>
      <c r="G152">
        <f t="shared" si="21"/>
        <v>37.199999999999996</v>
      </c>
      <c r="H152">
        <v>2.6</v>
      </c>
      <c r="L152" s="14">
        <f t="shared" si="22"/>
        <v>64644.5457497319</v>
      </c>
      <c r="M152" s="14">
        <f t="shared" si="23"/>
        <v>64644.5457497319</v>
      </c>
      <c r="N152" s="14">
        <f t="shared" si="24"/>
        <v>14.10141836837699</v>
      </c>
      <c r="O152" s="14">
        <f t="shared" si="25"/>
        <v>14.10141836837699</v>
      </c>
      <c r="P152" s="14">
        <f t="shared" si="26"/>
        <v>3049.2710259307501</v>
      </c>
      <c r="Q152" s="14">
        <f t="shared" si="27"/>
        <v>3049.2710259307501</v>
      </c>
      <c r="R152" s="14">
        <f t="shared" si="28"/>
        <v>4124.3626666666678</v>
      </c>
      <c r="S152" s="14">
        <f t="shared" si="29"/>
        <v>4124.3626666666678</v>
      </c>
      <c r="T152" s="14">
        <v>0</v>
      </c>
      <c r="U152" s="14">
        <v>0</v>
      </c>
      <c r="V152">
        <v>0</v>
      </c>
      <c r="W152" s="14">
        <f t="shared" si="30"/>
        <v>129289.0914994638</v>
      </c>
      <c r="X152">
        <f t="shared" si="31"/>
        <v>325.09200779347202</v>
      </c>
    </row>
    <row r="153" spans="4:24">
      <c r="D153" s="13" t="s">
        <v>140</v>
      </c>
      <c r="F153" s="13">
        <v>42.4</v>
      </c>
      <c r="G153">
        <f t="shared" si="21"/>
        <v>36</v>
      </c>
      <c r="H153">
        <v>3.2</v>
      </c>
      <c r="L153" s="14">
        <f t="shared" si="22"/>
        <v>76199.576113684467</v>
      </c>
      <c r="M153" s="14">
        <f t="shared" si="23"/>
        <v>76199.576113684467</v>
      </c>
      <c r="N153" s="14">
        <f t="shared" si="24"/>
        <v>13.905394636614956</v>
      </c>
      <c r="O153" s="14">
        <f t="shared" si="25"/>
        <v>13.905394636614956</v>
      </c>
      <c r="P153" s="14">
        <f t="shared" si="26"/>
        <v>3594.3196280039842</v>
      </c>
      <c r="Q153" s="14">
        <f t="shared" si="27"/>
        <v>3594.3196280039842</v>
      </c>
      <c r="R153" s="14">
        <f t="shared" si="28"/>
        <v>4928.1706666666651</v>
      </c>
      <c r="S153" s="14">
        <f t="shared" si="29"/>
        <v>4928.1706666666651</v>
      </c>
      <c r="T153" s="14">
        <v>0</v>
      </c>
      <c r="U153" s="14">
        <v>0</v>
      </c>
      <c r="V153">
        <v>0</v>
      </c>
      <c r="W153" s="14">
        <f t="shared" si="30"/>
        <v>152399.15222736893</v>
      </c>
      <c r="X153">
        <f t="shared" si="31"/>
        <v>394.08138246630364</v>
      </c>
    </row>
    <row r="154" spans="4:24">
      <c r="D154" s="13" t="s">
        <v>141</v>
      </c>
      <c r="F154" s="13">
        <v>42.4</v>
      </c>
      <c r="G154">
        <f t="shared" si="21"/>
        <v>34.4</v>
      </c>
      <c r="H154">
        <v>4</v>
      </c>
      <c r="L154" s="14">
        <f t="shared" si="22"/>
        <v>89908.461038108202</v>
      </c>
      <c r="M154" s="14">
        <f t="shared" si="23"/>
        <v>89908.461038108202</v>
      </c>
      <c r="N154" s="14">
        <f t="shared" si="24"/>
        <v>13.649908424601243</v>
      </c>
      <c r="O154" s="14">
        <f t="shared" si="25"/>
        <v>13.649908424601243</v>
      </c>
      <c r="P154" s="14">
        <f t="shared" si="26"/>
        <v>4240.9651433069912</v>
      </c>
      <c r="Q154" s="14">
        <f t="shared" si="27"/>
        <v>4240.9651433069912</v>
      </c>
      <c r="R154" s="14">
        <f t="shared" si="28"/>
        <v>5919.5733333333328</v>
      </c>
      <c r="S154" s="14">
        <f t="shared" si="29"/>
        <v>5919.5733333333328</v>
      </c>
      <c r="T154" s="14">
        <v>0</v>
      </c>
      <c r="U154" s="14">
        <v>0</v>
      </c>
      <c r="V154">
        <v>0</v>
      </c>
      <c r="W154" s="14">
        <f t="shared" si="30"/>
        <v>179816.9220762164</v>
      </c>
      <c r="X154">
        <f t="shared" si="31"/>
        <v>482.54863159139228</v>
      </c>
    </row>
    <row r="155" spans="4:24">
      <c r="D155" s="13" t="s">
        <v>142</v>
      </c>
      <c r="F155" s="13">
        <v>48.3</v>
      </c>
      <c r="G155">
        <f t="shared" si="21"/>
        <v>42.5</v>
      </c>
      <c r="H155">
        <v>2.9</v>
      </c>
      <c r="L155" s="14">
        <f t="shared" si="22"/>
        <v>107002.4832823883</v>
      </c>
      <c r="M155" s="14">
        <f t="shared" si="23"/>
        <v>107002.4832823883</v>
      </c>
      <c r="N155" s="14">
        <f t="shared" si="24"/>
        <v>16.084037117589599</v>
      </c>
      <c r="O155" s="14">
        <f t="shared" si="25"/>
        <v>16.084037117589599</v>
      </c>
      <c r="P155" s="14">
        <f t="shared" si="26"/>
        <v>4430.7446493742573</v>
      </c>
      <c r="Q155" s="14">
        <f t="shared" si="27"/>
        <v>4430.7446493742573</v>
      </c>
      <c r="R155" s="14">
        <f t="shared" si="28"/>
        <v>5985.4936666666645</v>
      </c>
      <c r="S155" s="14">
        <f t="shared" si="29"/>
        <v>5985.4936666666645</v>
      </c>
      <c r="T155" s="14">
        <v>0</v>
      </c>
      <c r="U155" s="14">
        <v>0</v>
      </c>
      <c r="V155">
        <v>0</v>
      </c>
      <c r="W155" s="14">
        <f t="shared" si="30"/>
        <v>214004.96656477661</v>
      </c>
      <c r="X155">
        <f t="shared" si="31"/>
        <v>413.62208877163204</v>
      </c>
    </row>
    <row r="156" spans="4:24">
      <c r="D156" s="13" t="s">
        <v>143</v>
      </c>
      <c r="F156" s="13">
        <v>48.3</v>
      </c>
      <c r="G156">
        <f t="shared" si="21"/>
        <v>41.9</v>
      </c>
      <c r="H156">
        <v>3.2</v>
      </c>
      <c r="L156" s="14">
        <f t="shared" si="22"/>
        <v>115856.50210910085</v>
      </c>
      <c r="M156" s="14">
        <f t="shared" si="23"/>
        <v>115856.50210910085</v>
      </c>
      <c r="N156" s="14">
        <f t="shared" si="24"/>
        <v>15.985344850831339</v>
      </c>
      <c r="O156" s="14">
        <f t="shared" si="25"/>
        <v>15.985344850831339</v>
      </c>
      <c r="P156" s="14">
        <f t="shared" si="26"/>
        <v>4797.3706877474478</v>
      </c>
      <c r="Q156" s="14">
        <f t="shared" si="27"/>
        <v>4797.3706877474478</v>
      </c>
      <c r="R156" s="14">
        <f t="shared" si="28"/>
        <v>6519.7546666666649</v>
      </c>
      <c r="S156" s="14">
        <f t="shared" si="29"/>
        <v>6519.7546666666649</v>
      </c>
      <c r="T156" s="14">
        <v>0</v>
      </c>
      <c r="U156" s="14">
        <v>0</v>
      </c>
      <c r="V156">
        <v>0</v>
      </c>
      <c r="W156" s="14">
        <f t="shared" si="30"/>
        <v>231713.00421820171</v>
      </c>
      <c r="X156">
        <f t="shared" si="31"/>
        <v>453.39465176607894</v>
      </c>
    </row>
    <row r="157" spans="4:24">
      <c r="D157" s="13" t="s">
        <v>144</v>
      </c>
      <c r="F157" s="13">
        <v>48.3</v>
      </c>
      <c r="G157">
        <f t="shared" si="21"/>
        <v>40.299999999999997</v>
      </c>
      <c r="H157">
        <v>4</v>
      </c>
      <c r="L157" s="14">
        <f t="shared" si="22"/>
        <v>137675.75372979927</v>
      </c>
      <c r="M157" s="14">
        <f t="shared" si="23"/>
        <v>137675.75372979927</v>
      </c>
      <c r="N157" s="14">
        <f t="shared" si="24"/>
        <v>15.726132709601554</v>
      </c>
      <c r="O157" s="14">
        <f t="shared" si="25"/>
        <v>15.726132709601554</v>
      </c>
      <c r="P157" s="14">
        <f t="shared" si="26"/>
        <v>5700.8593676935516</v>
      </c>
      <c r="Q157" s="14">
        <f t="shared" si="27"/>
        <v>5700.8593676935516</v>
      </c>
      <c r="R157" s="14">
        <f t="shared" si="28"/>
        <v>7871.293333333334</v>
      </c>
      <c r="S157" s="14">
        <f t="shared" si="29"/>
        <v>7871.293333333334</v>
      </c>
      <c r="T157" s="14">
        <v>0</v>
      </c>
      <c r="U157" s="14">
        <v>0</v>
      </c>
      <c r="V157">
        <v>0</v>
      </c>
      <c r="W157" s="14">
        <f t="shared" si="30"/>
        <v>275351.50745959854</v>
      </c>
      <c r="X157">
        <f t="shared" si="31"/>
        <v>556.69021821611148</v>
      </c>
    </row>
    <row r="158" spans="4:24">
      <c r="D158" s="13" t="s">
        <v>145</v>
      </c>
      <c r="F158" s="13">
        <v>60.3</v>
      </c>
      <c r="G158">
        <f t="shared" si="21"/>
        <v>54.5</v>
      </c>
      <c r="H158">
        <v>2.9</v>
      </c>
      <c r="L158" s="14">
        <f t="shared" si="22"/>
        <v>215923.89290515208</v>
      </c>
      <c r="M158" s="14">
        <f t="shared" si="23"/>
        <v>215923.89290515208</v>
      </c>
      <c r="N158" s="14">
        <f t="shared" si="24"/>
        <v>20.319848670696345</v>
      </c>
      <c r="O158" s="14">
        <f t="shared" si="25"/>
        <v>20.319848670696345</v>
      </c>
      <c r="P158" s="14">
        <f t="shared" si="26"/>
        <v>7161.6548227247795</v>
      </c>
      <c r="Q158" s="14">
        <f t="shared" si="27"/>
        <v>7161.6548227247795</v>
      </c>
      <c r="R158" s="14">
        <f t="shared" si="28"/>
        <v>9562.9336666666641</v>
      </c>
      <c r="S158" s="14">
        <f t="shared" si="29"/>
        <v>9562.9336666666641</v>
      </c>
      <c r="T158" s="14">
        <v>0</v>
      </c>
      <c r="U158" s="14">
        <v>0</v>
      </c>
      <c r="V158">
        <v>0</v>
      </c>
      <c r="W158" s="14">
        <f t="shared" si="30"/>
        <v>431847.78581030417</v>
      </c>
      <c r="X158">
        <f t="shared" si="31"/>
        <v>522.94951311655677</v>
      </c>
    </row>
    <row r="159" spans="4:24">
      <c r="D159" s="13" t="s">
        <v>146</v>
      </c>
      <c r="F159" s="13">
        <v>60.3</v>
      </c>
      <c r="G159">
        <f t="shared" si="21"/>
        <v>53.099999999999994</v>
      </c>
      <c r="H159">
        <v>3.6</v>
      </c>
      <c r="L159" s="14">
        <f t="shared" si="22"/>
        <v>258737.14994339371</v>
      </c>
      <c r="M159" s="14">
        <f t="shared" si="23"/>
        <v>258737.14994339371</v>
      </c>
      <c r="N159" s="14">
        <f t="shared" si="24"/>
        <v>20.086842708599079</v>
      </c>
      <c r="O159" s="14">
        <f t="shared" si="25"/>
        <v>20.086842708599079</v>
      </c>
      <c r="P159" s="14">
        <f t="shared" si="26"/>
        <v>8581.6633480395922</v>
      </c>
      <c r="Q159" s="14">
        <f t="shared" si="27"/>
        <v>8581.6633480395922</v>
      </c>
      <c r="R159" s="14">
        <f t="shared" si="28"/>
        <v>11589.156000000008</v>
      </c>
      <c r="S159" s="14">
        <f t="shared" si="29"/>
        <v>11589.156000000008</v>
      </c>
      <c r="T159" s="14">
        <v>0</v>
      </c>
      <c r="U159" s="14">
        <v>0</v>
      </c>
      <c r="V159">
        <v>0</v>
      </c>
      <c r="W159" s="14">
        <f t="shared" si="30"/>
        <v>517474.29988678743</v>
      </c>
      <c r="X159">
        <f t="shared" si="31"/>
        <v>641.26189245074897</v>
      </c>
    </row>
    <row r="160" spans="4:24">
      <c r="D160" s="13" t="s">
        <v>147</v>
      </c>
      <c r="F160" s="13">
        <v>60.3</v>
      </c>
      <c r="G160">
        <f t="shared" si="21"/>
        <v>51.3</v>
      </c>
      <c r="H160">
        <v>4.5</v>
      </c>
      <c r="L160" s="14">
        <f t="shared" si="22"/>
        <v>309022.67458386294</v>
      </c>
      <c r="M160" s="14">
        <f t="shared" si="23"/>
        <v>309022.67458386294</v>
      </c>
      <c r="N160" s="14">
        <f t="shared" si="24"/>
        <v>19.792328059124323</v>
      </c>
      <c r="O160" s="14">
        <f t="shared" si="25"/>
        <v>19.792328059124323</v>
      </c>
      <c r="P160" s="14">
        <f t="shared" si="26"/>
        <v>10249.50827807174</v>
      </c>
      <c r="Q160" s="14">
        <f t="shared" si="27"/>
        <v>10249.50827807174</v>
      </c>
      <c r="R160" s="14">
        <f t="shared" si="28"/>
        <v>14041.754999999999</v>
      </c>
      <c r="S160" s="14">
        <f t="shared" si="29"/>
        <v>14041.754999999999</v>
      </c>
      <c r="T160" s="14">
        <v>0</v>
      </c>
      <c r="U160" s="14">
        <v>0</v>
      </c>
      <c r="V160">
        <v>0</v>
      </c>
      <c r="W160" s="14">
        <f t="shared" si="30"/>
        <v>618045.34916772589</v>
      </c>
      <c r="X160">
        <f t="shared" si="31"/>
        <v>788.85391531639709</v>
      </c>
    </row>
    <row r="161" spans="4:24">
      <c r="D161" s="13" t="s">
        <v>148</v>
      </c>
      <c r="F161" s="13">
        <v>76.099999999999994</v>
      </c>
      <c r="G161">
        <f t="shared" si="21"/>
        <v>69.699999999999989</v>
      </c>
      <c r="H161">
        <v>3.2</v>
      </c>
      <c r="L161" s="14">
        <f t="shared" si="22"/>
        <v>487785.01937684009</v>
      </c>
      <c r="M161" s="14">
        <f t="shared" si="23"/>
        <v>487785.01937684009</v>
      </c>
      <c r="N161" s="14">
        <f t="shared" si="24"/>
        <v>25.798861408984699</v>
      </c>
      <c r="O161" s="14">
        <f t="shared" si="25"/>
        <v>25.798861408984699</v>
      </c>
      <c r="P161" s="14">
        <f t="shared" si="26"/>
        <v>12819.580009903813</v>
      </c>
      <c r="Q161" s="14">
        <f t="shared" si="27"/>
        <v>12819.580009903813</v>
      </c>
      <c r="R161" s="14">
        <f t="shared" si="28"/>
        <v>17017.034666666674</v>
      </c>
      <c r="S161" s="14">
        <f t="shared" si="29"/>
        <v>17017.034666666674</v>
      </c>
      <c r="T161" s="14">
        <v>0</v>
      </c>
      <c r="U161" s="14">
        <v>0</v>
      </c>
      <c r="V161">
        <v>0</v>
      </c>
      <c r="W161" s="14">
        <f t="shared" si="30"/>
        <v>975570.03875368019</v>
      </c>
      <c r="X161">
        <f t="shared" si="31"/>
        <v>732.87073422942751</v>
      </c>
    </row>
    <row r="162" spans="4:24">
      <c r="D162" s="13" t="s">
        <v>149</v>
      </c>
      <c r="F162" s="13">
        <v>76.099999999999994</v>
      </c>
      <c r="G162">
        <f t="shared" si="21"/>
        <v>68.899999999999991</v>
      </c>
      <c r="H162">
        <v>3.6</v>
      </c>
      <c r="L162" s="14">
        <f t="shared" si="22"/>
        <v>540064.83528048848</v>
      </c>
      <c r="M162" s="14">
        <f t="shared" si="23"/>
        <v>540064.83528048848</v>
      </c>
      <c r="N162" s="14">
        <f t="shared" si="24"/>
        <v>25.664201721464082</v>
      </c>
      <c r="O162" s="14">
        <f t="shared" si="25"/>
        <v>25.664201721464082</v>
      </c>
      <c r="P162" s="14">
        <f t="shared" si="26"/>
        <v>14193.556774782879</v>
      </c>
      <c r="Q162" s="14">
        <f t="shared" si="27"/>
        <v>14193.556774782879</v>
      </c>
      <c r="R162" s="14">
        <f t="shared" si="28"/>
        <v>18938.051999999996</v>
      </c>
      <c r="S162" s="14">
        <f t="shared" si="29"/>
        <v>18938.051999999996</v>
      </c>
      <c r="T162" s="14">
        <v>0</v>
      </c>
      <c r="U162" s="14">
        <v>0</v>
      </c>
      <c r="V162">
        <v>0</v>
      </c>
      <c r="W162" s="14">
        <f t="shared" si="30"/>
        <v>1080129.670560977</v>
      </c>
      <c r="X162">
        <f t="shared" si="31"/>
        <v>819.95568258693595</v>
      </c>
    </row>
    <row r="163" spans="4:24">
      <c r="D163" s="13" t="s">
        <v>150</v>
      </c>
      <c r="F163" s="13">
        <v>76.099999999999994</v>
      </c>
      <c r="G163">
        <f t="shared" si="21"/>
        <v>67.099999999999994</v>
      </c>
      <c r="H163">
        <v>4.5</v>
      </c>
      <c r="L163" s="14">
        <f t="shared" si="22"/>
        <v>651213.74405039055</v>
      </c>
      <c r="M163" s="14">
        <f t="shared" si="23"/>
        <v>651213.74405039055</v>
      </c>
      <c r="N163" s="14">
        <f t="shared" si="24"/>
        <v>25.364369694514387</v>
      </c>
      <c r="O163" s="14">
        <f t="shared" si="25"/>
        <v>25.364369694514387</v>
      </c>
      <c r="P163" s="14">
        <f t="shared" si="26"/>
        <v>17114.684469129847</v>
      </c>
      <c r="Q163" s="14">
        <f t="shared" si="27"/>
        <v>17114.684469129847</v>
      </c>
      <c r="R163" s="14">
        <f t="shared" si="28"/>
        <v>23099.895</v>
      </c>
      <c r="S163" s="14">
        <f t="shared" si="29"/>
        <v>23099.895</v>
      </c>
      <c r="T163" s="14">
        <v>0</v>
      </c>
      <c r="U163" s="14">
        <v>0</v>
      </c>
      <c r="V163">
        <v>0</v>
      </c>
      <c r="W163" s="14">
        <f t="shared" si="30"/>
        <v>1302427.4881007811</v>
      </c>
      <c r="X163">
        <f t="shared" si="31"/>
        <v>1012.2211529866315</v>
      </c>
    </row>
    <row r="164" spans="4:24">
      <c r="D164" s="13" t="s">
        <v>151</v>
      </c>
      <c r="F164" s="13">
        <v>88.9</v>
      </c>
      <c r="G164">
        <f t="shared" si="21"/>
        <v>82.5</v>
      </c>
      <c r="H164">
        <v>3.2</v>
      </c>
      <c r="L164" s="14">
        <f t="shared" si="22"/>
        <v>792058.79346903856</v>
      </c>
      <c r="M164" s="14">
        <f t="shared" si="23"/>
        <v>792058.79346903856</v>
      </c>
      <c r="N164" s="14">
        <f t="shared" si="24"/>
        <v>30.32064065945837</v>
      </c>
      <c r="O164" s="14">
        <f t="shared" si="25"/>
        <v>30.32064065945837</v>
      </c>
      <c r="P164" s="14">
        <f t="shared" si="26"/>
        <v>17819.095466120103</v>
      </c>
      <c r="Q164" s="14">
        <f t="shared" si="27"/>
        <v>17819.095466120103</v>
      </c>
      <c r="R164" s="14">
        <f t="shared" si="28"/>
        <v>23513.290666666697</v>
      </c>
      <c r="S164" s="14">
        <f t="shared" si="29"/>
        <v>23513.290666666697</v>
      </c>
      <c r="T164" s="14">
        <v>0</v>
      </c>
      <c r="U164" s="14">
        <v>0</v>
      </c>
      <c r="V164">
        <v>0</v>
      </c>
      <c r="W164" s="14">
        <f t="shared" si="30"/>
        <v>1584117.5869380771</v>
      </c>
      <c r="X164">
        <f t="shared" si="31"/>
        <v>861.55036932046562</v>
      </c>
    </row>
    <row r="165" spans="4:24">
      <c r="D165" s="13" t="s">
        <v>152</v>
      </c>
      <c r="F165" s="13">
        <v>88.9</v>
      </c>
      <c r="G165">
        <f t="shared" si="21"/>
        <v>80.900000000000006</v>
      </c>
      <c r="H165">
        <v>4</v>
      </c>
      <c r="L165" s="14">
        <f t="shared" si="22"/>
        <v>963398.36684474314</v>
      </c>
      <c r="M165" s="14">
        <f t="shared" si="23"/>
        <v>963398.36684474314</v>
      </c>
      <c r="N165" s="14">
        <f t="shared" si="24"/>
        <v>30.049979201323922</v>
      </c>
      <c r="O165" s="14">
        <f t="shared" si="25"/>
        <v>30.049979201323922</v>
      </c>
      <c r="P165" s="14">
        <f t="shared" si="26"/>
        <v>21673.754034752375</v>
      </c>
      <c r="Q165" s="14">
        <f t="shared" si="27"/>
        <v>21673.754034752375</v>
      </c>
      <c r="R165" s="14">
        <f t="shared" si="28"/>
        <v>28853.373333333333</v>
      </c>
      <c r="S165" s="14">
        <f t="shared" si="29"/>
        <v>28853.373333333333</v>
      </c>
      <c r="T165" s="14">
        <v>0</v>
      </c>
      <c r="U165" s="14">
        <v>0</v>
      </c>
      <c r="V165">
        <v>0</v>
      </c>
      <c r="W165" s="14">
        <f t="shared" si="30"/>
        <v>1926796.7336894863</v>
      </c>
      <c r="X165">
        <f t="shared" si="31"/>
        <v>1066.8848651590934</v>
      </c>
    </row>
    <row r="166" spans="4:24">
      <c r="D166" s="13" t="s">
        <v>153</v>
      </c>
      <c r="F166" s="13">
        <v>88.9</v>
      </c>
      <c r="G166">
        <f t="shared" si="21"/>
        <v>79.300000000000011</v>
      </c>
      <c r="H166">
        <v>4.8</v>
      </c>
      <c r="L166" s="14">
        <f t="shared" si="22"/>
        <v>1124867.955855005</v>
      </c>
      <c r="M166" s="14">
        <f t="shared" si="23"/>
        <v>1124867.955855005</v>
      </c>
      <c r="N166" s="14">
        <f t="shared" si="24"/>
        <v>29.782230440314578</v>
      </c>
      <c r="O166" s="14">
        <f t="shared" si="25"/>
        <v>29.782230440314578</v>
      </c>
      <c r="P166" s="14">
        <f t="shared" si="26"/>
        <v>25306.365711023733</v>
      </c>
      <c r="Q166" s="14">
        <f t="shared" si="27"/>
        <v>25306.365711023733</v>
      </c>
      <c r="R166" s="14">
        <f t="shared" si="28"/>
        <v>33986.351999999992</v>
      </c>
      <c r="S166" s="14">
        <f t="shared" si="29"/>
        <v>33986.351999999992</v>
      </c>
      <c r="T166" s="14">
        <v>0</v>
      </c>
      <c r="U166" s="14">
        <v>0</v>
      </c>
      <c r="V166">
        <v>0</v>
      </c>
      <c r="W166" s="14">
        <f t="shared" si="30"/>
        <v>2249735.9117100099</v>
      </c>
      <c r="X166">
        <f t="shared" si="31"/>
        <v>1268.1981224011272</v>
      </c>
    </row>
    <row r="167" spans="4:24">
      <c r="D167" s="13" t="s">
        <v>154</v>
      </c>
      <c r="F167" s="13">
        <v>101.6</v>
      </c>
      <c r="G167">
        <f t="shared" si="21"/>
        <v>94.399999999999991</v>
      </c>
      <c r="H167">
        <v>3.6</v>
      </c>
      <c r="L167" s="14">
        <f t="shared" si="22"/>
        <v>1332374.3760667308</v>
      </c>
      <c r="M167" s="14">
        <f t="shared" si="23"/>
        <v>1332374.3760667308</v>
      </c>
      <c r="N167" s="14">
        <f t="shared" si="24"/>
        <v>34.671602212761961</v>
      </c>
      <c r="O167" s="14">
        <f t="shared" si="25"/>
        <v>34.671602212761961</v>
      </c>
      <c r="P167" s="14">
        <f t="shared" si="26"/>
        <v>26227.842048557693</v>
      </c>
      <c r="Q167" s="14">
        <f t="shared" si="27"/>
        <v>26227.842048557693</v>
      </c>
      <c r="R167" s="14">
        <f t="shared" si="28"/>
        <v>34589.952000000012</v>
      </c>
      <c r="S167" s="14">
        <f t="shared" si="29"/>
        <v>34589.952000000012</v>
      </c>
      <c r="T167" s="14">
        <v>0</v>
      </c>
      <c r="U167" s="14">
        <v>0</v>
      </c>
      <c r="V167">
        <v>0</v>
      </c>
      <c r="W167" s="14">
        <f t="shared" si="30"/>
        <v>2664748.7521334616</v>
      </c>
      <c r="X167">
        <f t="shared" si="31"/>
        <v>1108.3538881864795</v>
      </c>
    </row>
    <row r="168" spans="4:24">
      <c r="D168" s="13" t="s">
        <v>155</v>
      </c>
      <c r="F168" s="13">
        <v>101.6</v>
      </c>
      <c r="G168">
        <f t="shared" si="21"/>
        <v>93.6</v>
      </c>
      <c r="H168">
        <v>4</v>
      </c>
      <c r="L168" s="14">
        <f t="shared" si="22"/>
        <v>1462844.568173867</v>
      </c>
      <c r="M168" s="14">
        <f t="shared" si="23"/>
        <v>1462844.568173867</v>
      </c>
      <c r="N168" s="14">
        <f t="shared" si="24"/>
        <v>34.535778549208935</v>
      </c>
      <c r="O168" s="14">
        <f t="shared" si="25"/>
        <v>34.535778549208935</v>
      </c>
      <c r="P168" s="14">
        <f t="shared" si="26"/>
        <v>28796.152916808405</v>
      </c>
      <c r="Q168" s="14">
        <f t="shared" si="27"/>
        <v>28796.152916808405</v>
      </c>
      <c r="R168" s="14">
        <f t="shared" si="28"/>
        <v>38124.373333333329</v>
      </c>
      <c r="S168" s="14">
        <f t="shared" si="29"/>
        <v>38124.373333333329</v>
      </c>
      <c r="T168" s="14">
        <v>0</v>
      </c>
      <c r="U168" s="14">
        <v>0</v>
      </c>
      <c r="V168">
        <v>0</v>
      </c>
      <c r="W168" s="14">
        <f t="shared" si="30"/>
        <v>2925689.1363477339</v>
      </c>
      <c r="X168">
        <f t="shared" si="31"/>
        <v>1226.4777719614556</v>
      </c>
    </row>
    <row r="169" spans="4:24">
      <c r="D169" s="13" t="s">
        <v>156</v>
      </c>
      <c r="F169" s="13">
        <v>101.6</v>
      </c>
      <c r="G169">
        <f t="shared" si="21"/>
        <v>92</v>
      </c>
      <c r="H169">
        <v>4.8</v>
      </c>
      <c r="L169" s="14">
        <f t="shared" si="22"/>
        <v>1713932.6363397804</v>
      </c>
      <c r="M169" s="14">
        <f t="shared" si="23"/>
        <v>1713932.6363397804</v>
      </c>
      <c r="N169" s="14">
        <f t="shared" si="24"/>
        <v>34.266018152099313</v>
      </c>
      <c r="O169" s="14">
        <f t="shared" si="25"/>
        <v>34.266018152099313</v>
      </c>
      <c r="P169" s="14">
        <f t="shared" si="26"/>
        <v>33738.831424011427</v>
      </c>
      <c r="Q169" s="14">
        <f t="shared" si="27"/>
        <v>33738.831424011427</v>
      </c>
      <c r="R169" s="14">
        <f t="shared" si="28"/>
        <v>45014.015999999981</v>
      </c>
      <c r="S169" s="14">
        <f t="shared" si="29"/>
        <v>45014.015999999981</v>
      </c>
      <c r="T169" s="14">
        <v>0</v>
      </c>
      <c r="U169" s="14">
        <v>0</v>
      </c>
      <c r="V169">
        <v>0</v>
      </c>
      <c r="W169" s="14">
        <f t="shared" si="30"/>
        <v>3427865.2726795608</v>
      </c>
      <c r="X169">
        <f t="shared" si="31"/>
        <v>1459.7096105639612</v>
      </c>
    </row>
    <row r="170" spans="4:24">
      <c r="D170" s="13" t="s">
        <v>157</v>
      </c>
      <c r="F170" s="13">
        <v>114.3</v>
      </c>
      <c r="G170">
        <f t="shared" si="21"/>
        <v>107.1</v>
      </c>
      <c r="H170">
        <v>3.6</v>
      </c>
      <c r="L170" s="14">
        <f t="shared" si="22"/>
        <v>1919836.7637163252</v>
      </c>
      <c r="M170" s="14">
        <f t="shared" si="23"/>
        <v>1919836.7637163252</v>
      </c>
      <c r="N170" s="14">
        <f t="shared" si="24"/>
        <v>39.159050677972253</v>
      </c>
      <c r="O170" s="14">
        <f t="shared" si="25"/>
        <v>39.159050677972253</v>
      </c>
      <c r="P170" s="14">
        <f t="shared" si="26"/>
        <v>33592.944247004816</v>
      </c>
      <c r="Q170" s="14">
        <f t="shared" si="27"/>
        <v>33592.944247004816</v>
      </c>
      <c r="R170" s="14">
        <f t="shared" si="28"/>
        <v>44131.716000000051</v>
      </c>
      <c r="S170" s="14">
        <f t="shared" si="29"/>
        <v>44131.716000000051</v>
      </c>
      <c r="T170" s="14">
        <v>0</v>
      </c>
      <c r="U170" s="14">
        <v>0</v>
      </c>
      <c r="V170">
        <v>0</v>
      </c>
      <c r="W170" s="14">
        <f t="shared" si="30"/>
        <v>3839673.5274326503</v>
      </c>
      <c r="X170">
        <f t="shared" si="31"/>
        <v>1251.9875043086058</v>
      </c>
    </row>
    <row r="171" spans="4:24">
      <c r="D171" s="13" t="s">
        <v>158</v>
      </c>
      <c r="F171" s="13">
        <v>114.3</v>
      </c>
      <c r="G171">
        <f t="shared" si="21"/>
        <v>105.3</v>
      </c>
      <c r="H171">
        <v>4.5</v>
      </c>
      <c r="L171" s="14">
        <f t="shared" si="22"/>
        <v>2343194.1435031099</v>
      </c>
      <c r="M171" s="14">
        <f t="shared" si="23"/>
        <v>2343194.1435031099</v>
      </c>
      <c r="N171" s="14">
        <f t="shared" si="24"/>
        <v>38.852750867860053</v>
      </c>
      <c r="O171" s="14">
        <f t="shared" si="25"/>
        <v>38.852750867860053</v>
      </c>
      <c r="P171" s="14">
        <f t="shared" si="26"/>
        <v>41000.772414752581</v>
      </c>
      <c r="Q171" s="14">
        <f t="shared" si="27"/>
        <v>41000.772414752581</v>
      </c>
      <c r="R171" s="14">
        <f t="shared" si="28"/>
        <v>54282.554999999971</v>
      </c>
      <c r="S171" s="14">
        <f t="shared" si="29"/>
        <v>54282.554999999971</v>
      </c>
      <c r="T171" s="14">
        <v>0</v>
      </c>
      <c r="U171" s="14">
        <v>0</v>
      </c>
      <c r="V171">
        <v>0</v>
      </c>
      <c r="W171" s="14">
        <f t="shared" si="30"/>
        <v>4686388.2870062198</v>
      </c>
      <c r="X171">
        <f t="shared" si="31"/>
        <v>1552.2609301387165</v>
      </c>
    </row>
    <row r="172" spans="4:24">
      <c r="D172" s="13" t="s">
        <v>159</v>
      </c>
      <c r="F172" s="13">
        <v>114.3</v>
      </c>
      <c r="G172">
        <f t="shared" si="21"/>
        <v>103.5</v>
      </c>
      <c r="H172">
        <v>5.4</v>
      </c>
      <c r="L172" s="14">
        <f t="shared" si="22"/>
        <v>2745388.6784729743</v>
      </c>
      <c r="M172" s="14">
        <f t="shared" si="23"/>
        <v>2745388.6784729743</v>
      </c>
      <c r="N172" s="14">
        <f t="shared" si="24"/>
        <v>38.549270421111736</v>
      </c>
      <c r="O172" s="14">
        <f t="shared" si="25"/>
        <v>38.549270421111736</v>
      </c>
      <c r="P172" s="14">
        <f t="shared" si="26"/>
        <v>48038.297086141283</v>
      </c>
      <c r="Q172" s="14">
        <f t="shared" si="27"/>
        <v>48038.297086141283</v>
      </c>
      <c r="R172" s="14">
        <f t="shared" si="28"/>
        <v>64092.221999999987</v>
      </c>
      <c r="S172" s="14">
        <f t="shared" si="29"/>
        <v>64092.221999999987</v>
      </c>
      <c r="T172" s="14">
        <v>0</v>
      </c>
      <c r="U172" s="14">
        <v>0</v>
      </c>
      <c r="V172">
        <v>0</v>
      </c>
      <c r="W172" s="14">
        <f t="shared" si="30"/>
        <v>5490777.3569459487</v>
      </c>
      <c r="X172">
        <f t="shared" si="31"/>
        <v>1847.4449758700136</v>
      </c>
    </row>
    <row r="173" spans="4:24">
      <c r="D173" s="13" t="s">
        <v>160</v>
      </c>
      <c r="F173" s="13">
        <v>127</v>
      </c>
      <c r="G173">
        <f t="shared" si="21"/>
        <v>118</v>
      </c>
      <c r="H173">
        <v>4.5</v>
      </c>
      <c r="L173" s="14">
        <f t="shared" si="22"/>
        <v>3252867.1290691653</v>
      </c>
      <c r="M173" s="14">
        <f t="shared" si="23"/>
        <v>3252867.1290691653</v>
      </c>
      <c r="N173" s="14">
        <f t="shared" si="24"/>
        <v>43.339502765952446</v>
      </c>
      <c r="O173" s="14">
        <f t="shared" si="25"/>
        <v>43.339502765952446</v>
      </c>
      <c r="P173" s="14">
        <f t="shared" si="26"/>
        <v>51226.254001089219</v>
      </c>
      <c r="Q173" s="14">
        <f t="shared" si="27"/>
        <v>51226.254001089219</v>
      </c>
      <c r="R173" s="14">
        <f t="shared" si="28"/>
        <v>67558.5</v>
      </c>
      <c r="S173" s="14">
        <f t="shared" si="29"/>
        <v>67558.5</v>
      </c>
      <c r="T173" s="14">
        <v>0</v>
      </c>
      <c r="U173" s="14">
        <v>0</v>
      </c>
      <c r="V173">
        <v>0</v>
      </c>
      <c r="W173" s="14">
        <f t="shared" si="30"/>
        <v>6505734.2581383307</v>
      </c>
      <c r="X173">
        <f t="shared" si="31"/>
        <v>1731.8029502913735</v>
      </c>
    </row>
    <row r="174" spans="4:24">
      <c r="D174" s="13" t="s">
        <v>161</v>
      </c>
      <c r="F174" s="13">
        <v>127</v>
      </c>
      <c r="G174">
        <f t="shared" si="21"/>
        <v>117.4</v>
      </c>
      <c r="H174">
        <v>4.8</v>
      </c>
      <c r="L174" s="14">
        <f t="shared" si="22"/>
        <v>3444960.9302013558</v>
      </c>
      <c r="M174" s="14">
        <f t="shared" si="23"/>
        <v>3444960.9302013558</v>
      </c>
      <c r="N174" s="14">
        <f t="shared" si="24"/>
        <v>43.237541558233865</v>
      </c>
      <c r="O174" s="14">
        <f t="shared" si="25"/>
        <v>43.237541558233865</v>
      </c>
      <c r="P174" s="14">
        <f t="shared" si="26"/>
        <v>54251.353231517416</v>
      </c>
      <c r="Q174" s="14">
        <f t="shared" si="27"/>
        <v>54251.353231517416</v>
      </c>
      <c r="R174" s="14">
        <f t="shared" si="28"/>
        <v>71714.49599999997</v>
      </c>
      <c r="S174" s="14">
        <f t="shared" si="29"/>
        <v>71714.49599999997</v>
      </c>
      <c r="T174" s="14">
        <v>0</v>
      </c>
      <c r="U174" s="14">
        <v>0</v>
      </c>
      <c r="V174">
        <v>0</v>
      </c>
      <c r="W174" s="14">
        <f t="shared" si="30"/>
        <v>6889921.8604027117</v>
      </c>
      <c r="X174">
        <f t="shared" si="31"/>
        <v>1842.7325868896276</v>
      </c>
    </row>
    <row r="175" spans="4:24">
      <c r="D175" s="13" t="s">
        <v>162</v>
      </c>
      <c r="F175" s="13">
        <v>127</v>
      </c>
      <c r="G175">
        <f t="shared" si="21"/>
        <v>116.2</v>
      </c>
      <c r="H175">
        <v>5.4</v>
      </c>
      <c r="L175" s="14">
        <f t="shared" si="22"/>
        <v>3820410.0795595269</v>
      </c>
      <c r="M175" s="14">
        <f t="shared" si="23"/>
        <v>3820410.0795595269</v>
      </c>
      <c r="N175" s="14">
        <f t="shared" si="24"/>
        <v>43.034462933792959</v>
      </c>
      <c r="O175" s="14">
        <f t="shared" si="25"/>
        <v>43.034462933792959</v>
      </c>
      <c r="P175" s="14">
        <f t="shared" si="26"/>
        <v>60163.938260779949</v>
      </c>
      <c r="Q175" s="14">
        <f t="shared" si="27"/>
        <v>60163.938260779949</v>
      </c>
      <c r="R175" s="14">
        <f t="shared" si="28"/>
        <v>79899.911999999968</v>
      </c>
      <c r="S175" s="14">
        <f t="shared" si="29"/>
        <v>79899.911999999968</v>
      </c>
      <c r="T175" s="14">
        <v>0</v>
      </c>
      <c r="U175" s="14">
        <v>0</v>
      </c>
      <c r="V175">
        <v>0</v>
      </c>
      <c r="W175" s="14">
        <f t="shared" si="30"/>
        <v>7640820.1591190537</v>
      </c>
      <c r="X175">
        <f t="shared" si="31"/>
        <v>2062.8954000532012</v>
      </c>
    </row>
    <row r="176" spans="4:24">
      <c r="D176" s="13" t="s">
        <v>163</v>
      </c>
      <c r="F176" s="13">
        <v>139.69999999999999</v>
      </c>
      <c r="G176">
        <f t="shared" si="21"/>
        <v>130.69999999999999</v>
      </c>
      <c r="H176">
        <v>4.5</v>
      </c>
      <c r="L176" s="14">
        <f t="shared" si="22"/>
        <v>4372031.9880245887</v>
      </c>
      <c r="M176" s="14">
        <f t="shared" si="23"/>
        <v>4372031.9880245887</v>
      </c>
      <c r="N176" s="14">
        <f t="shared" si="24"/>
        <v>47.826888357910128</v>
      </c>
      <c r="O176" s="14">
        <f t="shared" si="25"/>
        <v>47.826888357910128</v>
      </c>
      <c r="P176" s="14">
        <f t="shared" si="26"/>
        <v>62591.724953823752</v>
      </c>
      <c r="Q176" s="14">
        <f t="shared" si="27"/>
        <v>62591.724953823752</v>
      </c>
      <c r="R176" s="14">
        <f t="shared" si="28"/>
        <v>82286.054999999935</v>
      </c>
      <c r="S176" s="14">
        <f t="shared" si="29"/>
        <v>82286.054999999935</v>
      </c>
      <c r="T176" s="14">
        <v>0</v>
      </c>
      <c r="U176" s="14">
        <v>0</v>
      </c>
      <c r="V176">
        <v>0</v>
      </c>
      <c r="W176" s="14">
        <f t="shared" si="30"/>
        <v>8744063.9760491773</v>
      </c>
      <c r="X176">
        <f t="shared" si="31"/>
        <v>1911.3449704440291</v>
      </c>
    </row>
    <row r="177" spans="4:24">
      <c r="D177" s="13" t="s">
        <v>164</v>
      </c>
      <c r="F177" s="13">
        <v>139.69999999999999</v>
      </c>
      <c r="G177">
        <f t="shared" si="21"/>
        <v>130.1</v>
      </c>
      <c r="H177">
        <v>4.8</v>
      </c>
      <c r="L177" s="14">
        <f t="shared" si="22"/>
        <v>4633257.8754668301</v>
      </c>
      <c r="M177" s="14">
        <f t="shared" si="23"/>
        <v>4633257.8754668301</v>
      </c>
      <c r="N177" s="14">
        <f t="shared" si="24"/>
        <v>47.72453509464497</v>
      </c>
      <c r="O177" s="14">
        <f t="shared" si="25"/>
        <v>47.72453509464497</v>
      </c>
      <c r="P177" s="14">
        <f t="shared" si="26"/>
        <v>66331.537229303227</v>
      </c>
      <c r="Q177" s="14">
        <f t="shared" si="27"/>
        <v>66331.537229303227</v>
      </c>
      <c r="R177" s="14">
        <f t="shared" si="28"/>
        <v>87387.311999999918</v>
      </c>
      <c r="S177" s="14">
        <f t="shared" si="29"/>
        <v>87387.311999999918</v>
      </c>
      <c r="T177" s="14">
        <v>0</v>
      </c>
      <c r="U177" s="14">
        <v>0</v>
      </c>
      <c r="V177">
        <v>0</v>
      </c>
      <c r="W177" s="14">
        <f t="shared" si="30"/>
        <v>9266515.7509336602</v>
      </c>
      <c r="X177">
        <f t="shared" si="31"/>
        <v>2034.2440750524613</v>
      </c>
    </row>
    <row r="178" spans="4:24">
      <c r="D178" s="13" t="s">
        <v>165</v>
      </c>
      <c r="F178" s="13">
        <v>139.69999999999999</v>
      </c>
      <c r="G178">
        <f t="shared" si="21"/>
        <v>128.89999999999998</v>
      </c>
      <c r="H178">
        <v>5.4</v>
      </c>
      <c r="L178" s="14">
        <f t="shared" si="22"/>
        <v>5144974.7799520157</v>
      </c>
      <c r="M178" s="14">
        <f t="shared" si="23"/>
        <v>5144974.7799520157</v>
      </c>
      <c r="N178" s="14">
        <f t="shared" si="24"/>
        <v>47.520587643672911</v>
      </c>
      <c r="O178" s="14">
        <f t="shared" si="25"/>
        <v>47.520587643672911</v>
      </c>
      <c r="P178" s="14">
        <f t="shared" si="26"/>
        <v>73657.477164667376</v>
      </c>
      <c r="Q178" s="14">
        <f t="shared" si="27"/>
        <v>73657.477164667376</v>
      </c>
      <c r="R178" s="14">
        <f t="shared" si="28"/>
        <v>97449.533999999985</v>
      </c>
      <c r="S178" s="14">
        <f t="shared" si="29"/>
        <v>97449.533999999985</v>
      </c>
      <c r="T178" s="14">
        <v>0</v>
      </c>
      <c r="U178" s="14">
        <v>0</v>
      </c>
      <c r="V178">
        <v>0</v>
      </c>
      <c r="W178" s="14">
        <f t="shared" si="30"/>
        <v>10289949.559904031</v>
      </c>
      <c r="X178">
        <f t="shared" si="31"/>
        <v>2278.3458242363904</v>
      </c>
    </row>
    <row r="179" spans="4:24">
      <c r="D179" s="13" t="s">
        <v>166</v>
      </c>
      <c r="F179" s="13">
        <v>152.4</v>
      </c>
      <c r="G179">
        <f t="shared" si="21"/>
        <v>143.4</v>
      </c>
      <c r="H179">
        <v>4.5</v>
      </c>
      <c r="L179" s="14">
        <f t="shared" si="22"/>
        <v>5722407.4696922097</v>
      </c>
      <c r="M179" s="14">
        <f t="shared" si="23"/>
        <v>5722407.4696922097</v>
      </c>
      <c r="N179" s="14">
        <f t="shared" si="24"/>
        <v>52.314744575501855</v>
      </c>
      <c r="O179" s="14">
        <f t="shared" si="25"/>
        <v>52.314744575501855</v>
      </c>
      <c r="P179" s="14">
        <f t="shared" si="26"/>
        <v>75097.210888349204</v>
      </c>
      <c r="Q179" s="14">
        <f t="shared" si="27"/>
        <v>75097.210888349204</v>
      </c>
      <c r="R179" s="14">
        <f t="shared" si="28"/>
        <v>98465.220000000045</v>
      </c>
      <c r="S179" s="14">
        <f t="shared" si="29"/>
        <v>98465.220000000045</v>
      </c>
      <c r="T179" s="14">
        <v>0</v>
      </c>
      <c r="U179" s="14">
        <v>0</v>
      </c>
      <c r="V179">
        <v>0</v>
      </c>
      <c r="W179" s="14">
        <f t="shared" si="30"/>
        <v>11444814.939384419</v>
      </c>
      <c r="X179">
        <f t="shared" si="31"/>
        <v>2090.8869905966872</v>
      </c>
    </row>
    <row r="180" spans="4:24">
      <c r="D180" s="13" t="s">
        <v>167</v>
      </c>
      <c r="F180" s="13">
        <v>152.4</v>
      </c>
      <c r="G180">
        <f t="shared" si="21"/>
        <v>142.80000000000001</v>
      </c>
      <c r="H180">
        <v>4.8</v>
      </c>
      <c r="L180" s="14">
        <f t="shared" si="22"/>
        <v>6067632.2408812195</v>
      </c>
      <c r="M180" s="14">
        <f t="shared" si="23"/>
        <v>6067632.2408812195</v>
      </c>
      <c r="N180" s="14">
        <f t="shared" si="24"/>
        <v>52.212067570629699</v>
      </c>
      <c r="O180" s="14">
        <f t="shared" si="25"/>
        <v>52.212067570629699</v>
      </c>
      <c r="P180" s="14">
        <f t="shared" si="26"/>
        <v>79627.719696603934</v>
      </c>
      <c r="Q180" s="14">
        <f t="shared" si="27"/>
        <v>79627.719696603934</v>
      </c>
      <c r="R180" s="14">
        <f t="shared" si="28"/>
        <v>104608.51199999994</v>
      </c>
      <c r="S180" s="14">
        <f t="shared" si="29"/>
        <v>104608.51199999994</v>
      </c>
      <c r="T180" s="14">
        <v>0</v>
      </c>
      <c r="U180" s="14">
        <v>0</v>
      </c>
      <c r="V180">
        <v>0</v>
      </c>
      <c r="W180" s="14">
        <f t="shared" si="30"/>
        <v>12135264.481762439</v>
      </c>
      <c r="X180">
        <f t="shared" si="31"/>
        <v>2225.7555632152953</v>
      </c>
    </row>
    <row r="181" spans="4:24">
      <c r="D181" s="13" t="s">
        <v>168</v>
      </c>
      <c r="F181" s="13">
        <v>152.4</v>
      </c>
      <c r="G181">
        <f t="shared" si="21"/>
        <v>141.6</v>
      </c>
      <c r="H181">
        <v>5.4</v>
      </c>
      <c r="L181" s="14">
        <f t="shared" si="22"/>
        <v>6745145.2788378326</v>
      </c>
      <c r="M181" s="14">
        <f t="shared" si="23"/>
        <v>6745145.2788378326</v>
      </c>
      <c r="N181" s="14">
        <f t="shared" si="24"/>
        <v>52.007403319142945</v>
      </c>
      <c r="O181" s="14">
        <f t="shared" si="25"/>
        <v>52.007403319142945</v>
      </c>
      <c r="P181" s="14">
        <f t="shared" si="26"/>
        <v>88518.966913882308</v>
      </c>
      <c r="Q181" s="14">
        <f t="shared" si="27"/>
        <v>88518.966913882308</v>
      </c>
      <c r="R181" s="14">
        <f t="shared" si="28"/>
        <v>116741.08800000015</v>
      </c>
      <c r="S181" s="14">
        <f t="shared" si="29"/>
        <v>116741.08800000015</v>
      </c>
      <c r="T181" s="14">
        <v>0</v>
      </c>
      <c r="U181" s="14">
        <v>0</v>
      </c>
      <c r="V181">
        <v>0</v>
      </c>
      <c r="W181" s="14">
        <f t="shared" si="30"/>
        <v>13490290.557675665</v>
      </c>
      <c r="X181">
        <f t="shared" si="31"/>
        <v>2493.7962484195814</v>
      </c>
    </row>
    <row r="182" spans="4:24">
      <c r="D182" s="13" t="s">
        <v>169</v>
      </c>
      <c r="F182" s="13">
        <v>168.3</v>
      </c>
      <c r="G182">
        <f t="shared" si="21"/>
        <v>159.30000000000001</v>
      </c>
      <c r="H182">
        <v>4.5</v>
      </c>
      <c r="L182" s="14">
        <f t="shared" si="22"/>
        <v>7772160.2666357281</v>
      </c>
      <c r="M182" s="14">
        <f t="shared" si="23"/>
        <v>7772160.2666357281</v>
      </c>
      <c r="N182" s="14">
        <f t="shared" si="24"/>
        <v>57.933895518944702</v>
      </c>
      <c r="O182" s="14">
        <f t="shared" si="25"/>
        <v>57.933895518944702</v>
      </c>
      <c r="P182" s="14">
        <f t="shared" si="26"/>
        <v>92360.78748230217</v>
      </c>
      <c r="Q182" s="14">
        <f t="shared" si="27"/>
        <v>92360.78748230217</v>
      </c>
      <c r="R182" s="14">
        <f t="shared" si="28"/>
        <v>120767.35499999991</v>
      </c>
      <c r="S182" s="14">
        <f t="shared" si="29"/>
        <v>120767.35499999991</v>
      </c>
      <c r="T182" s="14">
        <v>0</v>
      </c>
      <c r="U182" s="14">
        <v>0</v>
      </c>
      <c r="V182">
        <v>0</v>
      </c>
      <c r="W182" s="14">
        <f t="shared" si="30"/>
        <v>15544320.533271456</v>
      </c>
      <c r="X182">
        <f t="shared" si="31"/>
        <v>2315.6679449610347</v>
      </c>
    </row>
    <row r="183" spans="4:24">
      <c r="D183" s="13" t="s">
        <v>170</v>
      </c>
      <c r="F183" s="13">
        <v>168.3</v>
      </c>
      <c r="G183">
        <f t="shared" si="21"/>
        <v>158.70000000000002</v>
      </c>
      <c r="H183">
        <v>4.8</v>
      </c>
      <c r="L183" s="14">
        <f t="shared" si="22"/>
        <v>8245719.2280999804</v>
      </c>
      <c r="M183" s="14">
        <f t="shared" si="23"/>
        <v>8245719.2280999804</v>
      </c>
      <c r="N183" s="14">
        <f t="shared" si="24"/>
        <v>57.830884914550651</v>
      </c>
      <c r="O183" s="14">
        <f t="shared" si="25"/>
        <v>57.830884914550651</v>
      </c>
      <c r="P183" s="14">
        <f t="shared" si="26"/>
        <v>97988.344956624831</v>
      </c>
      <c r="Q183" s="14">
        <f t="shared" si="27"/>
        <v>97988.344956624831</v>
      </c>
      <c r="R183" s="14">
        <f t="shared" si="28"/>
        <v>128351.66399999987</v>
      </c>
      <c r="S183" s="14">
        <f t="shared" si="29"/>
        <v>128351.66399999987</v>
      </c>
      <c r="T183" s="14">
        <v>0</v>
      </c>
      <c r="U183" s="14">
        <v>0</v>
      </c>
      <c r="V183">
        <v>0</v>
      </c>
      <c r="W183" s="14">
        <f t="shared" si="30"/>
        <v>16491438.456199961</v>
      </c>
      <c r="X183">
        <f t="shared" si="31"/>
        <v>2465.5219145372675</v>
      </c>
    </row>
    <row r="184" spans="4:24">
      <c r="D184" s="13" t="s">
        <v>171</v>
      </c>
      <c r="F184" s="13">
        <v>168.3</v>
      </c>
      <c r="G184">
        <f t="shared" si="21"/>
        <v>157.5</v>
      </c>
      <c r="H184">
        <v>5.4</v>
      </c>
      <c r="L184" s="14">
        <f t="shared" si="22"/>
        <v>9176854.9770659115</v>
      </c>
      <c r="M184" s="14">
        <f t="shared" si="23"/>
        <v>9176854.9770659115</v>
      </c>
      <c r="N184" s="14">
        <f t="shared" si="24"/>
        <v>57.625482644399611</v>
      </c>
      <c r="O184" s="14">
        <f t="shared" si="25"/>
        <v>57.625482644399611</v>
      </c>
      <c r="P184" s="14">
        <f t="shared" si="26"/>
        <v>109053.53508099716</v>
      </c>
      <c r="Q184" s="14">
        <f t="shared" si="27"/>
        <v>109053.53508099716</v>
      </c>
      <c r="R184" s="14">
        <f t="shared" si="28"/>
        <v>143349.1020000001</v>
      </c>
      <c r="S184" s="14">
        <f t="shared" si="29"/>
        <v>143349.1020000001</v>
      </c>
      <c r="T184" s="14">
        <v>0</v>
      </c>
      <c r="U184" s="14">
        <v>0</v>
      </c>
      <c r="V184">
        <v>0</v>
      </c>
      <c r="W184" s="14">
        <f t="shared" si="30"/>
        <v>18353709.954131823</v>
      </c>
      <c r="X184">
        <f t="shared" si="31"/>
        <v>2763.5333936567999</v>
      </c>
    </row>
    <row r="185" spans="4:24">
      <c r="D185" s="13" t="s">
        <v>172</v>
      </c>
      <c r="F185" s="13">
        <v>193.7</v>
      </c>
      <c r="G185">
        <f t="shared" si="21"/>
        <v>184.1</v>
      </c>
      <c r="H185">
        <v>4.8</v>
      </c>
      <c r="L185" s="14">
        <f t="shared" si="22"/>
        <v>12713857.001171833</v>
      </c>
      <c r="M185" s="14">
        <f t="shared" si="23"/>
        <v>12713857.001171833</v>
      </c>
      <c r="N185" s="14">
        <f t="shared" si="24"/>
        <v>66.807793332814086</v>
      </c>
      <c r="O185" s="14">
        <f t="shared" si="25"/>
        <v>66.807793332814086</v>
      </c>
      <c r="P185" s="14">
        <f t="shared" si="26"/>
        <v>131273.69128726725</v>
      </c>
      <c r="Q185" s="14">
        <f t="shared" si="27"/>
        <v>131273.69128726725</v>
      </c>
      <c r="R185" s="14">
        <f t="shared" si="28"/>
        <v>171316.27199999988</v>
      </c>
      <c r="S185" s="14">
        <f t="shared" si="29"/>
        <v>171316.27199999988</v>
      </c>
      <c r="T185" s="14">
        <v>0</v>
      </c>
      <c r="U185" s="14">
        <v>0</v>
      </c>
      <c r="V185">
        <v>0</v>
      </c>
      <c r="W185" s="14">
        <f t="shared" si="30"/>
        <v>25427714.002343666</v>
      </c>
      <c r="X185">
        <f t="shared" si="31"/>
        <v>2848.5448908629351</v>
      </c>
    </row>
    <row r="186" spans="4:24">
      <c r="D186" s="13" t="s">
        <v>173</v>
      </c>
      <c r="F186" s="13">
        <v>193.7</v>
      </c>
      <c r="G186">
        <f t="shared" si="21"/>
        <v>182.89999999999998</v>
      </c>
      <c r="H186">
        <v>5.4</v>
      </c>
      <c r="L186" s="14">
        <f t="shared" si="22"/>
        <v>14169731.654268317</v>
      </c>
      <c r="M186" s="14">
        <f t="shared" si="23"/>
        <v>14169731.654268317</v>
      </c>
      <c r="N186" s="14">
        <f t="shared" si="24"/>
        <v>66.601473332051725</v>
      </c>
      <c r="O186" s="14">
        <f t="shared" si="25"/>
        <v>66.601473332051725</v>
      </c>
      <c r="P186" s="14">
        <f t="shared" si="26"/>
        <v>146305.95409673019</v>
      </c>
      <c r="Q186" s="14">
        <f t="shared" si="27"/>
        <v>146305.95409673019</v>
      </c>
      <c r="R186" s="14">
        <f t="shared" si="28"/>
        <v>191519.69400000028</v>
      </c>
      <c r="S186" s="14">
        <f t="shared" si="29"/>
        <v>191519.69400000028</v>
      </c>
      <c r="T186" s="14">
        <v>0</v>
      </c>
      <c r="U186" s="14">
        <v>0</v>
      </c>
      <c r="V186">
        <v>0</v>
      </c>
      <c r="W186" s="14">
        <f t="shared" si="30"/>
        <v>28339463.308536634</v>
      </c>
      <c r="X186">
        <f t="shared" si="31"/>
        <v>3194.4342420231783</v>
      </c>
    </row>
    <row r="187" spans="4:24">
      <c r="D187" s="13" t="s">
        <v>174</v>
      </c>
      <c r="F187" s="13">
        <v>193.7</v>
      </c>
      <c r="G187">
        <f t="shared" si="21"/>
        <v>181.89999999999998</v>
      </c>
      <c r="H187">
        <v>5.9</v>
      </c>
      <c r="L187" s="14">
        <f t="shared" si="22"/>
        <v>15361268.990878098</v>
      </c>
      <c r="M187" s="14">
        <f t="shared" si="23"/>
        <v>15361268.990878098</v>
      </c>
      <c r="N187" s="14">
        <f t="shared" si="24"/>
        <v>66.430085428215421</v>
      </c>
      <c r="O187" s="14">
        <f t="shared" si="25"/>
        <v>66.430085428215421</v>
      </c>
      <c r="P187" s="14">
        <f t="shared" si="26"/>
        <v>158608.86929146203</v>
      </c>
      <c r="Q187" s="14">
        <f t="shared" si="27"/>
        <v>158608.86929146203</v>
      </c>
      <c r="R187" s="14">
        <f t="shared" si="28"/>
        <v>208154.61566666685</v>
      </c>
      <c r="S187" s="14">
        <f t="shared" si="29"/>
        <v>208154.61566666685</v>
      </c>
      <c r="T187" s="14">
        <v>0</v>
      </c>
      <c r="U187" s="14">
        <v>0</v>
      </c>
      <c r="V187">
        <v>0</v>
      </c>
      <c r="W187" s="14">
        <f t="shared" si="30"/>
        <v>30722537.981756195</v>
      </c>
      <c r="X187">
        <f t="shared" si="31"/>
        <v>3480.9474920305638</v>
      </c>
    </row>
    <row r="188" spans="4:24">
      <c r="D188" s="13" t="s">
        <v>175</v>
      </c>
      <c r="F188" s="13">
        <v>219.1</v>
      </c>
      <c r="G188">
        <f t="shared" si="21"/>
        <v>209.5</v>
      </c>
      <c r="H188">
        <v>4.8</v>
      </c>
      <c r="L188" s="14">
        <f t="shared" si="22"/>
        <v>18560320.190585546</v>
      </c>
      <c r="M188" s="14">
        <f t="shared" si="23"/>
        <v>18560320.190585546</v>
      </c>
      <c r="N188" s="14">
        <f t="shared" si="24"/>
        <v>75.785494984198664</v>
      </c>
      <c r="O188" s="14">
        <f t="shared" si="25"/>
        <v>75.785494984198664</v>
      </c>
      <c r="P188" s="14">
        <f t="shared" si="26"/>
        <v>169423.27878215926</v>
      </c>
      <c r="Q188" s="14">
        <f t="shared" si="27"/>
        <v>169423.27878215926</v>
      </c>
      <c r="R188" s="14">
        <f t="shared" si="28"/>
        <v>220474.41599999988</v>
      </c>
      <c r="S188" s="14">
        <f t="shared" si="29"/>
        <v>220474.41599999988</v>
      </c>
      <c r="T188" s="14">
        <v>0</v>
      </c>
      <c r="U188" s="14">
        <v>0</v>
      </c>
      <c r="V188">
        <v>0</v>
      </c>
      <c r="W188" s="14">
        <f t="shared" si="30"/>
        <v>37120640.381171092</v>
      </c>
      <c r="X188">
        <f t="shared" si="31"/>
        <v>3231.567867188603</v>
      </c>
    </row>
    <row r="189" spans="4:24">
      <c r="D189" s="13" t="s">
        <v>176</v>
      </c>
      <c r="F189" s="13">
        <v>219.1</v>
      </c>
      <c r="G189">
        <f t="shared" si="21"/>
        <v>207.9</v>
      </c>
      <c r="H189">
        <v>5.6</v>
      </c>
      <c r="L189" s="14">
        <f t="shared" si="22"/>
        <v>21416092.651812624</v>
      </c>
      <c r="M189" s="14">
        <f t="shared" si="23"/>
        <v>21416092.651812624</v>
      </c>
      <c r="N189" s="14">
        <f t="shared" si="24"/>
        <v>75.509610315508851</v>
      </c>
      <c r="O189" s="14">
        <f t="shared" si="25"/>
        <v>75.509610315508851</v>
      </c>
      <c r="P189" s="14">
        <f t="shared" si="26"/>
        <v>195491.48929085006</v>
      </c>
      <c r="Q189" s="14">
        <f t="shared" si="27"/>
        <v>195491.48929085006</v>
      </c>
      <c r="R189" s="14">
        <f t="shared" si="28"/>
        <v>255319.13866666643</v>
      </c>
      <c r="S189" s="14">
        <f t="shared" si="29"/>
        <v>255319.13866666643</v>
      </c>
      <c r="T189" s="14">
        <v>0</v>
      </c>
      <c r="U189" s="14">
        <v>0</v>
      </c>
      <c r="V189">
        <v>0</v>
      </c>
      <c r="W189" s="14">
        <f t="shared" si="30"/>
        <v>42832185.303625248</v>
      </c>
      <c r="X189">
        <f t="shared" si="31"/>
        <v>3756.0881766319521</v>
      </c>
    </row>
    <row r="190" spans="4:24">
      <c r="D190" s="13" t="s">
        <v>177</v>
      </c>
      <c r="F190" s="13">
        <v>219.1</v>
      </c>
      <c r="G190">
        <f t="shared" si="21"/>
        <v>207.29999999999998</v>
      </c>
      <c r="H190">
        <v>5.9</v>
      </c>
      <c r="L190" s="14">
        <f t="shared" si="22"/>
        <v>22470149.647253498</v>
      </c>
      <c r="M190" s="14">
        <f t="shared" si="23"/>
        <v>22470149.647253498</v>
      </c>
      <c r="N190" s="14">
        <f t="shared" si="24"/>
        <v>75.406440374811481</v>
      </c>
      <c r="O190" s="14">
        <f t="shared" si="25"/>
        <v>75.406440374811481</v>
      </c>
      <c r="P190" s="14">
        <f t="shared" si="26"/>
        <v>205113.18710409402</v>
      </c>
      <c r="Q190" s="14">
        <f t="shared" si="27"/>
        <v>205113.18710409402</v>
      </c>
      <c r="R190" s="14">
        <f t="shared" si="28"/>
        <v>268248.47566666704</v>
      </c>
      <c r="S190" s="14">
        <f t="shared" si="29"/>
        <v>268248.47566666704</v>
      </c>
      <c r="T190" s="14">
        <v>0</v>
      </c>
      <c r="U190" s="14">
        <v>0</v>
      </c>
      <c r="V190">
        <v>0</v>
      </c>
      <c r="W190" s="14">
        <f t="shared" si="30"/>
        <v>44940299.294506997</v>
      </c>
      <c r="X190">
        <f t="shared" si="31"/>
        <v>3951.7465670975321</v>
      </c>
    </row>
    <row r="191" spans="4:24">
      <c r="D191" s="13" t="s">
        <v>178</v>
      </c>
      <c r="F191" s="13">
        <v>244.5</v>
      </c>
      <c r="G191">
        <f t="shared" si="21"/>
        <v>232.7</v>
      </c>
      <c r="H191">
        <v>5.9</v>
      </c>
      <c r="L191" s="14">
        <f t="shared" si="22"/>
        <v>31491161.91505038</v>
      </c>
      <c r="M191" s="14">
        <f t="shared" si="23"/>
        <v>31491161.91505038</v>
      </c>
      <c r="N191" s="14">
        <f t="shared" si="24"/>
        <v>84.383625485043012</v>
      </c>
      <c r="O191" s="14">
        <f t="shared" si="25"/>
        <v>84.383625485043012</v>
      </c>
      <c r="P191" s="14">
        <f t="shared" si="26"/>
        <v>257596.41648302969</v>
      </c>
      <c r="Q191" s="14">
        <f t="shared" si="27"/>
        <v>257596.41648302969</v>
      </c>
      <c r="R191" s="14">
        <f t="shared" si="28"/>
        <v>335955.22366666701</v>
      </c>
      <c r="S191" s="14">
        <f t="shared" si="29"/>
        <v>335955.22366666701</v>
      </c>
      <c r="T191" s="14">
        <v>0</v>
      </c>
      <c r="U191" s="14">
        <v>0</v>
      </c>
      <c r="V191">
        <v>0</v>
      </c>
      <c r="W191" s="14">
        <f t="shared" si="30"/>
        <v>62982323.83010076</v>
      </c>
      <c r="X191">
        <f t="shared" si="31"/>
        <v>4422.5456421645004</v>
      </c>
    </row>
    <row r="192" spans="4:24">
      <c r="D192" s="13" t="s">
        <v>179</v>
      </c>
      <c r="F192" s="13">
        <v>275</v>
      </c>
      <c r="G192">
        <f t="shared" si="21"/>
        <v>263.2</v>
      </c>
      <c r="H192">
        <v>5.9</v>
      </c>
      <c r="L192" s="14">
        <f t="shared" si="22"/>
        <v>45171208.219787978</v>
      </c>
      <c r="M192" s="14">
        <f t="shared" si="23"/>
        <v>45171208.219787978</v>
      </c>
      <c r="N192" s="14">
        <f t="shared" si="24"/>
        <v>95.164081984748847</v>
      </c>
      <c r="O192" s="14">
        <f t="shared" si="25"/>
        <v>95.164081984748847</v>
      </c>
      <c r="P192" s="14">
        <f t="shared" si="26"/>
        <v>328517.87796209438</v>
      </c>
      <c r="Q192" s="14">
        <f t="shared" si="27"/>
        <v>328517.87796209438</v>
      </c>
      <c r="R192" s="14">
        <f t="shared" si="28"/>
        <v>427315.83866666694</v>
      </c>
      <c r="S192" s="14">
        <f t="shared" si="29"/>
        <v>427315.83866666694</v>
      </c>
      <c r="T192" s="14">
        <v>0</v>
      </c>
      <c r="U192" s="14">
        <v>0</v>
      </c>
      <c r="V192">
        <v>0</v>
      </c>
      <c r="W192" s="14">
        <f t="shared" si="30"/>
        <v>90342416.439575955</v>
      </c>
      <c r="X192">
        <f t="shared" si="31"/>
        <v>4987.8752401779857</v>
      </c>
    </row>
    <row r="193" spans="4:24">
      <c r="D193" s="13" t="s">
        <v>180</v>
      </c>
      <c r="F193" s="13">
        <v>323.89999999999998</v>
      </c>
      <c r="G193">
        <f t="shared" si="21"/>
        <v>311.29999999999995</v>
      </c>
      <c r="H193">
        <v>6.3</v>
      </c>
      <c r="L193" s="14">
        <f t="shared" si="22"/>
        <v>79288968.50199458</v>
      </c>
      <c r="M193" s="14">
        <f t="shared" si="23"/>
        <v>79288968.50199458</v>
      </c>
      <c r="N193" s="14">
        <f t="shared" si="24"/>
        <v>112.31064620061626</v>
      </c>
      <c r="O193" s="14">
        <f t="shared" si="25"/>
        <v>112.31064620061626</v>
      </c>
      <c r="P193" s="14">
        <f t="shared" si="26"/>
        <v>489589.18494593754</v>
      </c>
      <c r="Q193" s="14">
        <f t="shared" si="27"/>
        <v>489589.18494593754</v>
      </c>
      <c r="R193" s="14">
        <f t="shared" si="28"/>
        <v>635562.83700000064</v>
      </c>
      <c r="S193" s="14">
        <f t="shared" si="29"/>
        <v>635562.83700000064</v>
      </c>
      <c r="T193" s="14">
        <v>0</v>
      </c>
      <c r="U193" s="14">
        <v>0</v>
      </c>
      <c r="V193">
        <v>0</v>
      </c>
      <c r="W193" s="14">
        <f t="shared" si="30"/>
        <v>158577937.00398916</v>
      </c>
      <c r="X193">
        <f t="shared" si="31"/>
        <v>6285.9499087147597</v>
      </c>
    </row>
    <row r="194" spans="4:24">
      <c r="D194" s="13" t="s">
        <v>181</v>
      </c>
      <c r="F194" s="13">
        <v>355.6</v>
      </c>
      <c r="G194">
        <f t="shared" si="21"/>
        <v>339.6</v>
      </c>
      <c r="H194">
        <v>8</v>
      </c>
      <c r="L194" s="14">
        <f t="shared" si="22"/>
        <v>132013746.35199709</v>
      </c>
      <c r="M194" s="14">
        <f t="shared" si="23"/>
        <v>132013746.35199709</v>
      </c>
      <c r="N194" s="14">
        <f t="shared" si="24"/>
        <v>122.9277023294587</v>
      </c>
      <c r="O194" s="14">
        <f t="shared" si="25"/>
        <v>122.9277023294587</v>
      </c>
      <c r="P194" s="14">
        <f t="shared" si="26"/>
        <v>742484.5126659004</v>
      </c>
      <c r="Q194" s="14">
        <f t="shared" si="27"/>
        <v>742484.5126659004</v>
      </c>
      <c r="R194" s="14">
        <f t="shared" si="28"/>
        <v>966776.7466666674</v>
      </c>
      <c r="S194" s="14">
        <f t="shared" si="29"/>
        <v>966776.7466666674</v>
      </c>
      <c r="T194" s="14">
        <v>0</v>
      </c>
      <c r="U194" s="14">
        <v>0</v>
      </c>
      <c r="V194">
        <v>0</v>
      </c>
      <c r="W194" s="14">
        <f t="shared" si="30"/>
        <v>264027492.70399418</v>
      </c>
      <c r="X194">
        <f t="shared" si="31"/>
        <v>8736.1408511024947</v>
      </c>
    </row>
    <row r="195" spans="4:24"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</row>
    <row r="196" spans="4:24"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</row>
  </sheetData>
  <mergeCells count="6">
    <mergeCell ref="A1:X1"/>
    <mergeCell ref="A2:A6"/>
    <mergeCell ref="D2:D6"/>
    <mergeCell ref="A40:X40"/>
    <mergeCell ref="A41:A45"/>
    <mergeCell ref="D41:D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2015-04-28T06:55:48Z</dcterms:created>
  <dcterms:modified xsi:type="dcterms:W3CDTF">2015-04-28T06:56:01Z</dcterms:modified>
</cp:coreProperties>
</file>