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</sheets>
  <definedNames/>
  <calcPr/>
</workbook>
</file>

<file path=xl/sharedStrings.xml><?xml version="1.0" encoding="utf-8"?>
<sst xmlns="http://schemas.openxmlformats.org/spreadsheetml/2006/main" count="87" uniqueCount="65">
  <si>
    <t>STEP 1</t>
  </si>
  <si>
    <t>Field</t>
  </si>
  <si>
    <t>Input Value</t>
  </si>
  <si>
    <t>Unit-Level Analysis</t>
  </si>
  <si>
    <t>Selling Price(SP)</t>
  </si>
  <si>
    <t>Cost of Goods Sold</t>
  </si>
  <si>
    <t>Amazon Fee</t>
  </si>
  <si>
    <t>Campaign Cost(CAC)</t>
  </si>
  <si>
    <t>Minimum 1 and Maximum 8.5</t>
  </si>
  <si>
    <t>Monthly Analysis</t>
  </si>
  <si>
    <t>Unit Sold</t>
  </si>
  <si>
    <t>Fixed Costs</t>
  </si>
  <si>
    <t>Interest</t>
  </si>
  <si>
    <t>Tax Rate</t>
  </si>
  <si>
    <t>STEP 2</t>
  </si>
  <si>
    <t xml:space="preserve"> Value</t>
  </si>
  <si>
    <t>Gross Margin Per Unit</t>
  </si>
  <si>
    <t>Net Margin Per Unit</t>
  </si>
  <si>
    <t>Total Profit Before Tax</t>
  </si>
  <si>
    <t>Profit After Tax</t>
  </si>
  <si>
    <t>STEP 3</t>
  </si>
  <si>
    <t>TACOS Calculation:</t>
  </si>
  <si>
    <t>1.Determine Target TACOS for 5,000 Units:</t>
  </si>
  <si>
    <t>Unit sold</t>
  </si>
  <si>
    <t>Selling price</t>
  </si>
  <si>
    <t>Total Revenue</t>
  </si>
  <si>
    <t>CAC</t>
  </si>
  <si>
    <t>Total Advertising Spend</t>
  </si>
  <si>
    <t>TACOS for 5000 units</t>
  </si>
  <si>
    <t>2.Calculate the maximum TACOS that ensures profitability.</t>
  </si>
  <si>
    <t>Max Advertising Spend</t>
  </si>
  <si>
    <t>Maximum TACOS</t>
  </si>
  <si>
    <t>Scenario Analysis:</t>
  </si>
  <si>
    <t>1.Reduce sales to 4,000 units and determine the new maximum TACOS</t>
  </si>
  <si>
    <t>Sellling Price</t>
  </si>
  <si>
    <t>TACOS</t>
  </si>
  <si>
    <t>2.Increase fixed costs by $5,000 and analyze the impact on TACOS.</t>
  </si>
  <si>
    <t>Fixed Cost</t>
  </si>
  <si>
    <t>If the fixed Cost is 10,000, the TACOS value is 42.3%. When the fixed price increases to 15,000, the TACOS value decreases to 39%.</t>
  </si>
  <si>
    <t>INPUT SECTION</t>
  </si>
  <si>
    <t>Product Costs</t>
  </si>
  <si>
    <t>Corporate Fixed Costs(Monthly)</t>
  </si>
  <si>
    <t>Bank Loan Interest(monthly)</t>
  </si>
  <si>
    <t>Revenue</t>
  </si>
  <si>
    <t>Customer Acquistion Cost(CAC)</t>
  </si>
  <si>
    <t>Minimum 1 to Maximum 8.5</t>
  </si>
  <si>
    <t>OUTPUT SECTION</t>
  </si>
  <si>
    <t>Amazon Fee Per Unit</t>
  </si>
  <si>
    <t>Monthly Profit Before Tax</t>
  </si>
  <si>
    <t>Visual dashboard</t>
  </si>
  <si>
    <t>1.Break Even Analysis</t>
  </si>
  <si>
    <t>Question: What is the maximum CAC we can afford while selling 5,000 units?</t>
  </si>
  <si>
    <t>Answer: 8.2</t>
  </si>
  <si>
    <t>2. Volume Sensitivity</t>
  </si>
  <si>
    <t>Question: If sales drop to 4,000 units, what happens to profitability? How does the target CAC change?</t>
  </si>
  <si>
    <t>Answer; CAC is 7.625</t>
  </si>
  <si>
    <t>3. Cost Sensitivity</t>
  </si>
  <si>
    <t xml:space="preserve">Question: If corporate fixed costs increase by $5,000, how much volume is needed to stay profitable?				</t>
  </si>
  <si>
    <t>Answer : With the current volume at 5,000 units, we need to increase it by 1,000 units, making the total 6,000 units, to maintain profitability after the increase in fixed costs.</t>
  </si>
  <si>
    <t>4. Price Optimization</t>
  </si>
  <si>
    <t>Question: If the selling price increases to $35, how does that impact the target CAC and profitability?</t>
  </si>
  <si>
    <t>Answer: if the  selling price was $35, Profit Before tax is 57,250 while CAC is 1 and the selling price was $30, profit before tax is 36000 while CAC is 1.  The CAC value of Selling price was $35 is 12.45.</t>
  </si>
  <si>
    <t>5. Tax Impact</t>
  </si>
  <si>
    <t>Question: What happens to profit after tax if the tax rate changes to 25%?</t>
  </si>
  <si>
    <t>Answer : if the tax rate to 20% the profit after tax is 28,800 , when the tax rate changes to 25% the profit decreases to 27,000 the original profit before the tax was 36000.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</si>
</sst>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b/>
      <i/>
      <sz val="13.0"/>
      <color theme="1"/>
      <name val="Arial"/>
      <scheme val="minor"/>
    </font>
    <font>
      <b/>
      <i/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center" wrapText="1"/>
    </xf>
    <xf borderId="0" fillId="0" fontId="1" numFmtId="3" xfId="0" applyAlignment="1" applyFont="1" applyNumberFormat="1">
      <alignment horizontal="right" readingOrder="0"/>
    </xf>
    <xf borderId="0" fillId="0" fontId="1" numFmtId="0" xfId="0" applyFont="1"/>
    <xf borderId="0" fillId="0" fontId="1" numFmtId="3" xfId="0" applyFont="1" applyNumberFormat="1"/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1" numFmtId="0" xfId="0" applyFont="1"/>
    <xf borderId="0" fillId="0" fontId="3" numFmtId="0" xfId="0" applyAlignment="1" applyFont="1">
      <alignment horizontal="left" readingOrder="0" vertical="center"/>
    </xf>
    <xf borderId="0" fillId="4" fontId="1" numFmtId="0" xfId="0" applyAlignment="1" applyFill="1" applyFont="1">
      <alignment horizontal="center" vertical="center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1" numFmtId="0" xfId="0" applyFont="1"/>
    <xf borderId="0" fillId="3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4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 vertical="center"/>
    </xf>
    <xf borderId="0" fillId="0" fontId="1" numFmtId="3" xfId="0" applyAlignment="1" applyFont="1" applyNumberFormat="1">
      <alignment readingOrder="0"/>
    </xf>
    <xf borderId="0" fillId="0" fontId="1" numFmtId="3" xfId="0" applyAlignment="1" applyFont="1" applyNumberFormat="1">
      <alignment horizontal="right" readingOrder="0" shrinkToFit="0" vertical="center" wrapText="1"/>
    </xf>
    <xf borderId="0" fillId="0" fontId="1" numFmtId="9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6" fontId="1" numFmtId="0" xfId="0" applyFill="1" applyFont="1"/>
    <xf borderId="0" fillId="4" fontId="1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CAC vs Profit After Tax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2'!$C$12</c:f>
            </c:strRef>
          </c:cat>
          <c:val>
            <c:numRef>
              <c:f>'task 2'!$C$21</c:f>
              <c:numCache/>
            </c:numRef>
          </c:val>
        </c:ser>
        <c:axId val="1707785903"/>
        <c:axId val="1507687341"/>
      </c:barChart>
      <c:catAx>
        <c:axId val="1707785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7687341"/>
      </c:catAx>
      <c:valAx>
        <c:axId val="15076873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7785903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CAC vs Profit Before Tax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2'!$C$12</c:f>
            </c:strRef>
          </c:cat>
          <c:val>
            <c:numRef>
              <c:f>'task 2'!$C$20</c:f>
              <c:numCache/>
            </c:numRef>
          </c:val>
        </c:ser>
        <c:axId val="684616957"/>
        <c:axId val="470045122"/>
      </c:barChart>
      <c:catAx>
        <c:axId val="6846169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0045122"/>
      </c:catAx>
      <c:valAx>
        <c:axId val="4700451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4616957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Unit Sold vs Profit Before Tax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2'!$C$10</c:f>
            </c:strRef>
          </c:cat>
          <c:val>
            <c:numRef>
              <c:f>'task 2'!$C$20</c:f>
              <c:numCache/>
            </c:numRef>
          </c:val>
        </c:ser>
        <c:axId val="778638705"/>
        <c:axId val="787300754"/>
      </c:barChart>
      <c:catAx>
        <c:axId val="7786387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7300754"/>
      </c:catAx>
      <c:valAx>
        <c:axId val="7873007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86387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CAC vs Profit Before Tax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2'!$C$12</c:f>
            </c:strRef>
          </c:cat>
          <c:val>
            <c:numRef>
              <c:f>'task 2'!$C$21</c:f>
              <c:numCache/>
            </c:numRef>
          </c:val>
        </c:ser>
        <c:axId val="881252286"/>
        <c:axId val="1181545270"/>
      </c:barChart>
      <c:catAx>
        <c:axId val="8812522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1545270"/>
      </c:catAx>
      <c:valAx>
        <c:axId val="11815452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1252286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25</xdr:row>
      <xdr:rowOff>38100</xdr:rowOff>
    </xdr:from>
    <xdr:ext cx="3038475" cy="2514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1819275</xdr:colOff>
      <xdr:row>24</xdr:row>
      <xdr:rowOff>219075</xdr:rowOff>
    </xdr:from>
    <xdr:ext cx="3038475" cy="2514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1819275</xdr:colOff>
      <xdr:row>38</xdr:row>
      <xdr:rowOff>76200</xdr:rowOff>
    </xdr:from>
    <xdr:ext cx="3133725" cy="246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95250</xdr:colOff>
      <xdr:row>38</xdr:row>
      <xdr:rowOff>57150</xdr:rowOff>
    </xdr:from>
    <xdr:ext cx="3038475" cy="25146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7.75"/>
    <col customWidth="1" min="3" max="3" width="16.75"/>
    <col customWidth="1" min="4" max="4" width="27.75"/>
  </cols>
  <sheetData>
    <row r="2">
      <c r="A2" s="1" t="s">
        <v>0</v>
      </c>
      <c r="B2" s="2"/>
      <c r="C2" s="2"/>
    </row>
    <row r="3" ht="24.75" customHeight="1">
      <c r="B3" s="3" t="s">
        <v>1</v>
      </c>
      <c r="C3" s="3" t="s">
        <v>2</v>
      </c>
      <c r="D3" s="3"/>
    </row>
    <row r="4">
      <c r="A4" s="4" t="s">
        <v>3</v>
      </c>
      <c r="B4" s="5" t="s">
        <v>4</v>
      </c>
      <c r="C4" s="5">
        <v>30.0</v>
      </c>
    </row>
    <row r="5">
      <c r="B5" s="5" t="s">
        <v>5</v>
      </c>
      <c r="C5" s="5">
        <v>15.0</v>
      </c>
    </row>
    <row r="6">
      <c r="B6" s="5" t="s">
        <v>6</v>
      </c>
      <c r="C6" s="6">
        <v>0.15</v>
      </c>
    </row>
    <row r="7">
      <c r="B7" s="5" t="s">
        <v>7</v>
      </c>
      <c r="C7" s="7">
        <v>5.0</v>
      </c>
      <c r="D7" s="5" t="s">
        <v>8</v>
      </c>
    </row>
    <row r="8">
      <c r="A8" s="4" t="s">
        <v>9</v>
      </c>
      <c r="B8" s="5" t="s">
        <v>10</v>
      </c>
      <c r="C8" s="5">
        <v>5000.0</v>
      </c>
    </row>
    <row r="9">
      <c r="B9" s="5" t="s">
        <v>11</v>
      </c>
      <c r="C9" s="8">
        <v>10000.0</v>
      </c>
    </row>
    <row r="10">
      <c r="B10" s="5" t="s">
        <v>12</v>
      </c>
      <c r="C10" s="8">
        <v>1500.0</v>
      </c>
    </row>
    <row r="11">
      <c r="B11" s="5" t="s">
        <v>13</v>
      </c>
      <c r="C11" s="6">
        <v>0.2</v>
      </c>
    </row>
    <row r="14">
      <c r="A14" s="1" t="s">
        <v>14</v>
      </c>
      <c r="B14" s="2"/>
      <c r="C14" s="2"/>
    </row>
    <row r="15">
      <c r="B15" s="3" t="s">
        <v>1</v>
      </c>
      <c r="C15" s="3" t="s">
        <v>15</v>
      </c>
    </row>
    <row r="16">
      <c r="B16" s="5" t="s">
        <v>16</v>
      </c>
      <c r="C16" s="9">
        <f>C4-C5</f>
        <v>15</v>
      </c>
    </row>
    <row r="17">
      <c r="B17" s="5" t="s">
        <v>6</v>
      </c>
      <c r="C17" s="9">
        <f>C4*C6</f>
        <v>4.5</v>
      </c>
    </row>
    <row r="18">
      <c r="B18" s="5" t="s">
        <v>17</v>
      </c>
      <c r="C18" s="9">
        <f>C16-C17-C7</f>
        <v>5.5</v>
      </c>
    </row>
    <row r="19">
      <c r="B19" s="5" t="s">
        <v>18</v>
      </c>
      <c r="C19" s="10">
        <f>C18*C8-C9</f>
        <v>17500</v>
      </c>
    </row>
    <row r="20">
      <c r="B20" s="5" t="s">
        <v>19</v>
      </c>
      <c r="C20" s="9">
        <f>C19*(1-C11)</f>
        <v>14000</v>
      </c>
    </row>
    <row r="22">
      <c r="A22" s="1" t="s">
        <v>20</v>
      </c>
      <c r="B22" s="11" t="s">
        <v>21</v>
      </c>
      <c r="C22" s="2"/>
    </row>
    <row r="24">
      <c r="A24" s="12" t="s">
        <v>22</v>
      </c>
      <c r="B24" s="13"/>
    </row>
    <row r="26">
      <c r="B26" s="5" t="s">
        <v>23</v>
      </c>
      <c r="C26" s="9">
        <f>C8</f>
        <v>5000</v>
      </c>
    </row>
    <row r="27">
      <c r="B27" s="5" t="s">
        <v>24</v>
      </c>
      <c r="C27" s="9">
        <f>C4</f>
        <v>30</v>
      </c>
    </row>
    <row r="28">
      <c r="B28" s="5" t="s">
        <v>25</v>
      </c>
      <c r="C28" s="9">
        <f>C26*C27</f>
        <v>150000</v>
      </c>
    </row>
    <row r="29">
      <c r="B29" s="5" t="s">
        <v>26</v>
      </c>
      <c r="C29" s="9">
        <f>C7</f>
        <v>5</v>
      </c>
    </row>
    <row r="30">
      <c r="B30" s="5" t="s">
        <v>27</v>
      </c>
      <c r="C30" s="9">
        <f>C7*C26</f>
        <v>25000</v>
      </c>
    </row>
    <row r="31" ht="32.25" customHeight="1">
      <c r="B31" s="14" t="s">
        <v>28</v>
      </c>
      <c r="C31" s="15">
        <f>(C30/C28)*100</f>
        <v>16.66666667</v>
      </c>
    </row>
    <row r="32">
      <c r="A32" s="12" t="s">
        <v>29</v>
      </c>
      <c r="B32" s="13"/>
    </row>
    <row r="33">
      <c r="A33" s="16"/>
      <c r="B33" s="5" t="s">
        <v>30</v>
      </c>
      <c r="C33" s="10">
        <f>C16*C8-C9-C10</f>
        <v>63500</v>
      </c>
    </row>
    <row r="34">
      <c r="B34" s="17" t="s">
        <v>31</v>
      </c>
      <c r="C34" s="18">
        <f>(C33/C28)*100</f>
        <v>42.33333333</v>
      </c>
    </row>
    <row r="38">
      <c r="A38" s="11" t="s">
        <v>32</v>
      </c>
      <c r="B38" s="2"/>
    </row>
    <row r="39">
      <c r="A39" s="19" t="s">
        <v>33</v>
      </c>
      <c r="B39" s="13"/>
      <c r="C39" s="13"/>
    </row>
    <row r="40">
      <c r="A40" s="5" t="s">
        <v>10</v>
      </c>
      <c r="B40" s="5">
        <v>4000.0</v>
      </c>
    </row>
    <row r="41">
      <c r="A41" s="5" t="s">
        <v>34</v>
      </c>
      <c r="B41" s="9">
        <f>C4</f>
        <v>30</v>
      </c>
    </row>
    <row r="42">
      <c r="A42" s="5" t="s">
        <v>25</v>
      </c>
      <c r="B42" s="9">
        <f>B40*B41</f>
        <v>120000</v>
      </c>
    </row>
    <row r="43">
      <c r="A43" s="5" t="s">
        <v>26</v>
      </c>
      <c r="B43" s="9">
        <f>C7</f>
        <v>5</v>
      </c>
    </row>
    <row r="44">
      <c r="A44" s="5" t="s">
        <v>30</v>
      </c>
      <c r="B44" s="10">
        <f>C16*B40-C9-C10</f>
        <v>48500</v>
      </c>
    </row>
    <row r="45">
      <c r="A45" s="14" t="s">
        <v>35</v>
      </c>
      <c r="B45" s="18">
        <f>(B44/B42)*100</f>
        <v>40.41666667</v>
      </c>
    </row>
    <row r="46">
      <c r="A46" s="14"/>
      <c r="B46" s="20"/>
    </row>
    <row r="47">
      <c r="A47" s="21" t="s">
        <v>36</v>
      </c>
      <c r="B47" s="22"/>
    </row>
    <row r="48">
      <c r="A48" s="5" t="s">
        <v>37</v>
      </c>
      <c r="B48" s="5">
        <v>15000.0</v>
      </c>
    </row>
    <row r="49">
      <c r="A49" s="5" t="s">
        <v>30</v>
      </c>
      <c r="B49" s="10">
        <f>C16*C8-B48-C10</f>
        <v>58500</v>
      </c>
    </row>
    <row r="50">
      <c r="A50" s="5" t="s">
        <v>25</v>
      </c>
      <c r="B50" s="9">
        <f>C8*C4</f>
        <v>150000</v>
      </c>
    </row>
    <row r="51">
      <c r="A51" s="17" t="s">
        <v>35</v>
      </c>
      <c r="B51" s="18">
        <f>(B49/B50)*100</f>
        <v>39</v>
      </c>
    </row>
    <row r="53">
      <c r="A53" s="5" t="s">
        <v>38</v>
      </c>
    </row>
  </sheetData>
  <mergeCells count="2">
    <mergeCell ref="A4:A7"/>
    <mergeCell ref="A8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4.75"/>
    <col customWidth="1" min="3" max="3" width="22.63"/>
  </cols>
  <sheetData>
    <row r="3">
      <c r="A3" s="23" t="s">
        <v>39</v>
      </c>
    </row>
    <row r="4">
      <c r="B4" s="24" t="s">
        <v>1</v>
      </c>
      <c r="C4" s="24" t="s">
        <v>2</v>
      </c>
    </row>
    <row r="5">
      <c r="A5" s="25" t="s">
        <v>40</v>
      </c>
      <c r="B5" s="5" t="s">
        <v>5</v>
      </c>
      <c r="C5" s="5">
        <v>15.0</v>
      </c>
    </row>
    <row r="6">
      <c r="B6" s="5" t="s">
        <v>6</v>
      </c>
      <c r="C6" s="6">
        <v>0.15</v>
      </c>
    </row>
    <row r="7">
      <c r="B7" s="5" t="s">
        <v>41</v>
      </c>
      <c r="C7" s="26">
        <v>10000.0</v>
      </c>
    </row>
    <row r="8">
      <c r="B8" s="5" t="s">
        <v>42</v>
      </c>
      <c r="C8" s="27">
        <v>1500.0</v>
      </c>
    </row>
    <row r="9">
      <c r="A9" s="25" t="s">
        <v>43</v>
      </c>
      <c r="B9" s="5" t="s">
        <v>4</v>
      </c>
      <c r="C9" s="5">
        <v>30.0</v>
      </c>
    </row>
    <row r="10">
      <c r="B10" s="5" t="s">
        <v>10</v>
      </c>
      <c r="C10" s="8">
        <v>5000.0</v>
      </c>
    </row>
    <row r="11">
      <c r="B11" s="5" t="s">
        <v>13</v>
      </c>
      <c r="C11" s="28">
        <v>0.2</v>
      </c>
    </row>
    <row r="12">
      <c r="B12" s="5" t="s">
        <v>44</v>
      </c>
      <c r="C12" s="29">
        <v>1.0</v>
      </c>
      <c r="D12" s="5" t="s">
        <v>45</v>
      </c>
    </row>
    <row r="15">
      <c r="A15" s="23" t="s">
        <v>46</v>
      </c>
    </row>
    <row r="16">
      <c r="B16" s="24" t="s">
        <v>1</v>
      </c>
      <c r="C16" s="24" t="s">
        <v>15</v>
      </c>
    </row>
    <row r="17">
      <c r="B17" s="5" t="s">
        <v>16</v>
      </c>
      <c r="C17" s="9">
        <f>C9-C5</f>
        <v>15</v>
      </c>
    </row>
    <row r="18">
      <c r="B18" s="5" t="s">
        <v>47</v>
      </c>
      <c r="C18" s="9">
        <f>C9*C6</f>
        <v>4.5</v>
      </c>
    </row>
    <row r="19">
      <c r="B19" s="5" t="s">
        <v>17</v>
      </c>
      <c r="C19" s="9">
        <f>C17-C18-C12</f>
        <v>9.5</v>
      </c>
    </row>
    <row r="20">
      <c r="B20" s="5" t="s">
        <v>48</v>
      </c>
      <c r="C20" s="10">
        <f>C19*C10-C7-C8</f>
        <v>36000</v>
      </c>
    </row>
    <row r="21">
      <c r="B21" s="5" t="s">
        <v>19</v>
      </c>
      <c r="C21" s="9">
        <f>C20*(1-C11)</f>
        <v>28800</v>
      </c>
    </row>
    <row r="25">
      <c r="A25" s="23" t="s">
        <v>49</v>
      </c>
    </row>
    <row r="28">
      <c r="B28" s="5" t="str">
        <f>IFERROR(po)</f>
        <v/>
      </c>
    </row>
    <row r="32">
      <c r="C32" s="5"/>
    </row>
    <row r="41">
      <c r="A41" s="30"/>
      <c r="B41" s="30"/>
      <c r="C41" s="30"/>
      <c r="D41" s="30"/>
      <c r="E41" s="30"/>
      <c r="F41" s="30"/>
    </row>
    <row r="59">
      <c r="A59" s="31" t="s">
        <v>20</v>
      </c>
    </row>
    <row r="61">
      <c r="A61" s="5" t="s">
        <v>50</v>
      </c>
    </row>
    <row r="62">
      <c r="A62" s="5" t="s">
        <v>51</v>
      </c>
    </row>
    <row r="63">
      <c r="A63" s="5" t="s">
        <v>52</v>
      </c>
    </row>
    <row r="65">
      <c r="A65" s="5" t="s">
        <v>53</v>
      </c>
    </row>
    <row r="66">
      <c r="A66" s="5" t="s">
        <v>54</v>
      </c>
    </row>
    <row r="67">
      <c r="A67" s="5" t="s">
        <v>55</v>
      </c>
    </row>
    <row r="69">
      <c r="C69" s="5"/>
    </row>
    <row r="70">
      <c r="A70" s="5" t="s">
        <v>56</v>
      </c>
    </row>
    <row r="71">
      <c r="A71" s="5" t="s">
        <v>57</v>
      </c>
    </row>
    <row r="72">
      <c r="A72" s="5" t="s">
        <v>58</v>
      </c>
    </row>
    <row r="74">
      <c r="A74" s="5" t="s">
        <v>59</v>
      </c>
    </row>
    <row r="75">
      <c r="A75" s="5" t="s">
        <v>60</v>
      </c>
    </row>
    <row r="76">
      <c r="A76" s="5" t="s">
        <v>61</v>
      </c>
    </row>
    <row r="78">
      <c r="A78" s="5" t="s">
        <v>62</v>
      </c>
    </row>
    <row r="79">
      <c r="A79" s="5" t="s">
        <v>63</v>
      </c>
    </row>
    <row r="80">
      <c r="A80" s="5" t="s">
        <v>64</v>
      </c>
    </row>
  </sheetData>
  <mergeCells count="6">
    <mergeCell ref="A5:A8"/>
    <mergeCell ref="A9:A12"/>
    <mergeCell ref="A25:F25"/>
    <mergeCell ref="A15:F15"/>
    <mergeCell ref="A3:F3"/>
    <mergeCell ref="A59:E59"/>
  </mergeCells>
  <conditionalFormatting sqref="E10">
    <cfRule type="notContainsBlanks" dxfId="0" priority="1">
      <formula>LEN(TRIM(E10))&gt;0</formula>
    </cfRule>
  </conditionalFormatting>
  <conditionalFormatting sqref="F20">
    <cfRule type="cellIs" dxfId="1" priority="2" operator="lessThan">
      <formula>0</formula>
    </cfRule>
  </conditionalFormatting>
  <conditionalFormatting sqref="C20 H21 G31 I63 D68:D69">
    <cfRule type="cellIs" dxfId="1" priority="3" operator="lessThan">
      <formula>0</formula>
    </cfRule>
  </conditionalFormatting>
  <conditionalFormatting sqref="C21 G32">
    <cfRule type="cellIs" dxfId="1" priority="4" operator="lessThan">
      <formula>0</formula>
    </cfRule>
  </conditionalFormatting>
  <dataValidations>
    <dataValidation type="list" allowBlank="1" showErrorMessage="1" sqref="C10">
      <formula1>"5,000,4,000"</formula1>
    </dataValidation>
    <dataValidation type="list" allowBlank="1" showErrorMessage="1" sqref="C12">
      <formula1>"1,2,3,4,5,6,7,8,8.1,8.2,9,10,7.625,12,12.4,12.45"</formula1>
    </dataValidation>
    <dataValidation type="list" allowBlank="1" showErrorMessage="1" sqref="C9">
      <formula1>"30,35"</formula1>
    </dataValidation>
  </dataValidations>
  <drawing r:id="rId1"/>
</worksheet>
</file>