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9.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dmin\Downloads\"/>
    </mc:Choice>
  </mc:AlternateContent>
  <bookViews>
    <workbookView xWindow="0" yWindow="0" windowWidth="24000" windowHeight="9300" activeTab="2"/>
  </bookViews>
  <sheets>
    <sheet name="Sales Data" sheetId="1" r:id="rId1"/>
    <sheet name="Pivot Tables" sheetId="2" r:id="rId2"/>
    <sheet name="Dashboard" sheetId="3" r:id="rId3"/>
    <sheet name="Sunburst" sheetId="5" r:id="rId4"/>
  </sheets>
  <definedNames>
    <definedName name="_xlchart.v1.0" hidden="1">Sunburst!$G$5:$H$16</definedName>
    <definedName name="_xlchart.v1.1" hidden="1">Sunburst!$I$4</definedName>
    <definedName name="_xlchart.v1.2" hidden="1">Sunburst!$I$5:$I$16</definedName>
    <definedName name="Slicer_Month">#N/A</definedName>
    <definedName name="Slicer_Month1">#N/A</definedName>
    <definedName name="Slicer_Year">#N/A</definedName>
    <definedName name="Slicer_Year1">#N/A</definedName>
    <definedName name="Slicer_Year2">#N/A</definedName>
    <definedName name="Slicer_Year3">#N/A</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4" i="2" l="1"/>
  <c r="X4" i="2"/>
  <c r="W5" i="2"/>
  <c r="X5" i="2"/>
  <c r="W6" i="2"/>
  <c r="X6" i="2"/>
  <c r="X3" i="2"/>
  <c r="W3" i="2"/>
  <c r="W1" i="2" l="1"/>
  <c r="X1" i="2" s="1"/>
  <c r="Y1" i="2" s="1"/>
  <c r="P15" i="2"/>
  <c r="P14" i="2"/>
  <c r="P13" i="2"/>
  <c r="P12" i="2"/>
  <c r="P11" i="2"/>
  <c r="P10" i="2"/>
  <c r="P9" i="2"/>
  <c r="P8" i="2"/>
  <c r="P7" i="2"/>
  <c r="P6" i="2"/>
  <c r="P5" i="2"/>
  <c r="P4" i="2"/>
  <c r="K6" i="2"/>
  <c r="K4" i="2"/>
  <c r="J2" i="1"/>
  <c r="J6" i="1"/>
  <c r="J3" i="1"/>
  <c r="E4" i="2"/>
</calcChain>
</file>

<file path=xl/sharedStrings.xml><?xml version="1.0" encoding="utf-8"?>
<sst xmlns="http://schemas.openxmlformats.org/spreadsheetml/2006/main" count="6597" uniqueCount="322">
  <si>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</si>
  <si>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</si>
  <si>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</si>
  <si>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</si>
  <si>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</si>
  <si>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</si>
  <si>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</si>
  <si>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</si>
  <si>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</si>
  <si>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</si>
  <si>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</si>
  <si>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</si>
  <si>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</si>
  <si>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</si>
  <si>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</si>
  <si>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</si>
  <si>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</si>
  <si>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</si>
  <si>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</si>
  <si>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</si>
  <si>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</si>
  <si>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</si>
  <si>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</si>
  <si>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</si>
  <si>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</si>
  <si>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</si>
  <si>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</si>
  <si>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</si>
  <si>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</si>
  <si>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</si>
  <si>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</si>
  <si>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</si>
  <si>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</si>
  <si>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</si>
  <si>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</si>
  <si>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</si>
  <si>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</si>
  <si>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</si>
  <si>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</si>
  <si>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</si>
  <si>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</si>
  <si>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</si>
  <si>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</si>
  <si>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</si>
  <si>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</si>
  <si>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</si>
  <si>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</si>
  <si>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</si>
  <si>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</si>
  <si>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</si>
  <si>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</si>
  <si>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</si>
  <si>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</si>
  <si>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</si>
  <si>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</si>
  <si>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</si>
  <si>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</si>
  <si>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</si>
  <si>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</si>
  <si>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</si>
  <si>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</si>
  <si>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</si>
  <si>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</si>
  <si>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</si>
  <si>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</si>
  <si>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</si>
  <si>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</si>
  <si>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</si>
  <si>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</si>
  <si>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</si>
  <si>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</si>
  <si>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</si>
  <si>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</si>
  <si>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</si>
  <si>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</si>
  <si>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</si>
  <si>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</si>
  <si>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</si>
  <si>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</si>
  <si>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</si>
  <si>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</si>
  <si>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</si>
  <si>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</si>
  <si>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</si>
  <si>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</si>
  <si>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</si>
  <si>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</si>
  <si>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</si>
  <si>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</si>
  <si>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</si>
  <si>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</si>
  <si>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</si>
  <si>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</si>
  <si>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</si>
  <si>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</si>
  <si>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</si>
  <si>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</si>
  <si>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</si>
  <si>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</si>
  <si>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</si>
  <si>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</si>
  <si>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</si>
  <si>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</si>
  <si>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</si>
  <si>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</si>
  <si>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</si>
  <si>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</si>
  <si>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</si>
  <si>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</si>
  <si>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</si>
  <si>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</si>
  <si>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</si>
  <si>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</si>
  <si>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</si>
  <si>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</si>
  <si>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</si>
  <si>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</si>
  <si>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</si>
  <si>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</si>
  <si>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</si>
  <si>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</si>
  <si>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</si>
  <si>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</si>
  <si>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</si>
  <si>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</si>
  <si>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</si>
  <si>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</si>
  <si>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</si>
  <si>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</si>
  <si>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</si>
  <si>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</si>
  <si>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</si>
  <si>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</si>
  <si>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</si>
  <si>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</si>
  <si>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</si>
  <si>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</si>
  <si>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</si>
  <si>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</si>
  <si>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</si>
  <si>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</si>
  <si>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</si>
  <si>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</si>
  <si>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</si>
  <si>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</si>
  <si>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</si>
  <si>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</si>
  <si>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</si>
  <si>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</si>
  <si>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</si>
  <si>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</si>
  <si>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</si>
  <si>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</si>
  <si>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</si>
  <si>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</si>
  <si>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</si>
  <si>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</si>
  <si>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</si>
  <si>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</si>
  <si>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</si>
  <si>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</si>
  <si>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</si>
  <si>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</si>
  <si>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</si>
  <si>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</si>
  <si>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</si>
  <si>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</si>
  <si>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</si>
  <si>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</si>
  <si>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</si>
  <si>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</si>
  <si>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</si>
  <si>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</si>
  <si>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</si>
  <si>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</si>
  <si>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</si>
  <si>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</si>
  <si>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</si>
  <si>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</si>
  <si>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</si>
  <si>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</si>
  <si>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</si>
  <si>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</si>
  <si>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</si>
  <si>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</si>
  <si>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</si>
  <si>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</si>
  <si>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</si>
  <si>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</si>
  <si>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</si>
  <si>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</si>
  <si>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</si>
  <si>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</si>
  <si>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</si>
  <si>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</si>
  <si>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</si>
  <si>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</si>
  <si>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</si>
  <si>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</si>
  <si>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</si>
  <si>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</si>
  <si>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</si>
  <si>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</si>
  <si>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</si>
  <si>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</si>
  <si>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</si>
  <si>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</si>
  <si>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</si>
  <si>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</si>
  <si>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</si>
  <si>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</si>
  <si>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</si>
  <si>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</si>
  <si>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</si>
  <si>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</si>
  <si>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</si>
  <si>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</si>
  <si>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</si>
  <si>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</si>
  <si>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</si>
  <si>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</si>
  <si>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</si>
  <si>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</si>
  <si>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</si>
  <si>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</si>
  <si>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</si>
  <si>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</si>
  <si>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</si>
  <si>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</si>
  <si>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</si>
  <si>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</si>
  <si>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</si>
  <si>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</si>
  <si>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</si>
  <si>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</si>
  <si>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</si>
  <si>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</si>
  <si>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</si>
  <si>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</si>
  <si>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</si>
  <si>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</si>
  <si>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</si>
  <si>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</si>
  <si>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</si>
  <si>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</si>
  <si>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</si>
  <si>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</si>
  <si>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</si>
  <si>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</si>
  <si>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</si>
  <si>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</si>
  <si>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</si>
  <si>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</si>
  <si>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</si>
  <si>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</si>
  <si>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</si>
  <si>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</si>
  <si>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</si>
  <si>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</si>
  <si>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</si>
  <si>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</si>
  <si>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</si>
  <si>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</si>
  <si>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</si>
  <si>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</si>
  <si>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</si>
  <si>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</si>
  <si>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</si>
  <si>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</si>
  <si>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</si>
  <si>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</si>
  <si>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</si>
  <si>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</si>
  <si>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</si>
  <si>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</si>
  <si>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</si>
  <si>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</si>
  <si>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</si>
  <si>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</si>
  <si>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</si>
  <si>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</si>
  <si>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</si>
  <si>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</si>
  <si>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</si>
  <si>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</si>
  <si>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</si>
  <si>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</si>
  <si>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</si>
  <si>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</si>
  <si>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</si>
  <si>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</si>
  <si>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</si>
  <si>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</si>
  <si>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</si>
  <si>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</si>
  <si>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</si>
  <si>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</si>
  <si>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</si>
  <si>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</si>
  <si>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</si>
  <si>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</si>
  <si>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</si>
  <si>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</si>
  <si>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</si>
  <si>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</si>
  <si>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</si>
  <si>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</si>
  <si>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</si>
  <si>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</si>
  <si>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</si>
  <si>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Row Labels</t>
  </si>
  <si>
    <t>Sum of Sales</t>
  </si>
  <si>
    <t>Values</t>
  </si>
  <si>
    <t>Sum of Profit</t>
  </si>
  <si>
    <t>Sum of Units Sold</t>
  </si>
  <si>
    <t>Profit Margin</t>
  </si>
  <si>
    <t>Sum of Sales ('000)</t>
  </si>
  <si>
    <t>Sum of Profit ('000)</t>
  </si>
  <si>
    <t>Profit (%)</t>
  </si>
  <si>
    <t>Total</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</si>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</sst>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 #,##0.00_ ;_ * \-#,##0.00_ ;_ * &quot;-&quot;??_ ;_ @_ "/>
    <numFmt numFmtId="165" formatCode="[$$-409]#,##0.00_);\([$$-409]#,##0.00\)"/>
    <numFmt numFmtId="166" formatCode="_ * #,##0_ ;_ * \-#,##0_ ;_ * &quot;-&quot;??_ ;_ @_ "/>
    <numFmt numFmtId="167" formatCode="###,##0.00"/>
    <numFmt numFmtId="168" formatCode="#\,##\,##0"/>
    <numFmt numFmtId="169" formatCode="#\,##\,##\,##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2" fillId="2" borderId="0" xfId="0" applyFont="1" applyFill="1"/>
    <xf numFmtId="164" fontId="0" fillId="0" borderId="0" xfId="1" applyFont="1"/>
    <xf numFmtId="14" fontId="0" fillId="0" borderId="0" xfId="0" applyNumberFormat="1"/>
    <xf numFmtId="0" fontId="0" fillId="0" borderId="1" xfId="0" pivotButton="1" applyBorder="1" applyAlignment="1">
      <alignment horizontal="center"/>
    </xf>
    <xf numFmtId="0" fontId="0" fillId="0" borderId="1" xfId="0" applyBorder="1" applyAlignment="1">
      <alignment horizontal="center"/>
    </xf>
    <xf numFmtId="0" fontId="2" fillId="3" borderId="1" xfId="0" applyFont="1" applyFill="1" applyBorder="1" applyAlignment="1">
      <alignment horizontal="center"/>
    </xf>
    <xf numFmtId="165" fontId="0" fillId="0" borderId="1" xfId="0" applyNumberFormat="1" applyBorder="1" applyAlignment="1">
      <alignment horizontal="center"/>
    </xf>
    <xf numFmtId="10" fontId="0" fillId="0" borderId="1" xfId="2" applyNumberFormat="1" applyFont="1" applyBorder="1" applyAlignment="1">
      <alignment horizontal="center"/>
    </xf>
    <xf numFmtId="0" fontId="0" fillId="0" borderId="0" xfId="0" pivotButton="1"/>
    <xf numFmtId="0" fontId="0" fillId="0" borderId="0" xfId="0" applyAlignment="1">
      <alignment horizontal="left"/>
    </xf>
    <xf numFmtId="4" fontId="0" fillId="0" borderId="0" xfId="1" applyNumberFormat="1" applyFont="1"/>
    <xf numFmtId="167" fontId="0" fillId="0" borderId="0" xfId="1" applyNumberFormat="1" applyFont="1"/>
    <xf numFmtId="168" fontId="0" fillId="0" borderId="1" xfId="0" applyNumberFormat="1" applyBorder="1" applyAlignment="1">
      <alignment horizontal="center"/>
    </xf>
    <xf numFmtId="168" fontId="0" fillId="0" borderId="0" xfId="0" applyNumberFormat="1"/>
    <xf numFmtId="169" fontId="0" fillId="0" borderId="1" xfId="0" applyNumberFormat="1" applyBorder="1" applyAlignment="1">
      <alignment horizontal="center"/>
    </xf>
    <xf numFmtId="9" fontId="0" fillId="0" borderId="0" xfId="2" applyFont="1"/>
    <xf numFmtId="1" fontId="0" fillId="0" borderId="0" xfId="0" applyNumberFormat="1"/>
    <xf numFmtId="166" fontId="0" fillId="0" borderId="0" xfId="0" applyNumberFormat="1"/>
    <xf numFmtId="9" fontId="0" fillId="0" borderId="0" xfId="0" pivotButton="1" applyNumberFormat="1"/>
    <xf numFmtId="9" fontId="0" fillId="0" borderId="0" xfId="0" applyNumberFormat="1"/>
    <xf numFmtId="169" fontId="0" fillId="0" borderId="0" xfId="0" applyNumberFormat="1" applyAlignment="1">
      <alignment horizontal="center"/>
    </xf>
    <xf numFmtId="0" fontId="0" fillId="0" borderId="0" xfId="0" applyAlignment="1">
      <alignment horizontal="left" indent="1"/>
    </xf>
    <xf numFmtId="166" fontId="0" fillId="0" borderId="0" xfId="1" applyNumberFormat="1" applyFont="1"/>
    <xf numFmtId="166" fontId="0" fillId="0" borderId="0" xfId="0" applyNumberFormat="1" applyAlignment="1"/>
    <xf numFmtId="164" fontId="0" fillId="0" borderId="0" xfId="0" applyNumberFormat="1"/>
    <xf numFmtId="0" fontId="2" fillId="3" borderId="2" xfId="0" applyFont="1" applyFill="1" applyBorder="1" applyAlignment="1">
      <alignment horizontal="center"/>
    </xf>
    <xf numFmtId="0" fontId="0" fillId="0" borderId="0" xfId="0" applyAlignment="1">
      <alignment horizontal="center"/>
    </xf>
    <xf numFmtId="166" fontId="0" fillId="0" borderId="0" xfId="1" applyNumberFormat="1" applyFont="1" applyAlignment="1">
      <alignment horizontal="center"/>
    </xf>
  </cellXfs>
  <cellStyles count="3">
    <cellStyle name="Comma" xfId="1" builtinId="3"/>
    <cellStyle name="Normal" xfId="0" builtinId="0"/>
    <cellStyle name="Percent" xfId="2" builtinId="5"/>
  </cellStyles>
  <dxfs count="57">
    <dxf>
      <font>
        <b val="0"/>
        <i val="0"/>
        <strike val="0"/>
        <condense val="0"/>
        <extend val="0"/>
        <outline val="0"/>
        <shadow val="0"/>
        <u val="none"/>
        <vertAlign val="baseline"/>
        <sz val="11"/>
        <color theme="1"/>
        <name val="Calibri"/>
        <scheme val="minor"/>
      </font>
      <numFmt numFmtId="166" formatCode="_ * #,##0_ ;_ * \-#,##0_ ;_ * &quot;-&quot;??_ ;_ @_ "/>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bottom" textRotation="0" wrapText="0" indent="0" justifyLastLine="0" shrinkToFit="0" readingOrder="0"/>
    </dxf>
    <dxf>
      <numFmt numFmtId="166" formatCode="_ * #,##0_ ;_ * \-#,##0_ ;_ * &quot;-&quot;??_ ;_ @_ "/>
    </dxf>
    <dxf>
      <numFmt numFmtId="170" formatCode="_ * #,##0.0_ ;_ * \-#,##0.0_ ;_ * &quot;-&quot;??_ ;_ @_ "/>
    </dxf>
    <dxf>
      <numFmt numFmtId="164" formatCode="_ * #,##0.00_ ;_ * \-#,##0.00_ ;_ * &quot;-&quot;??_ ;_ @_ "/>
    </dxf>
    <dxf>
      <numFmt numFmtId="171" formatCode="[&gt;9999999]##\,##\,##0.00;[&lt;=9999999]##\,##0.00"/>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66" formatCode="_ * #,##0_ ;_ * \-#,##0_ ;_ * &quot;-&quot;??_ ;_ @_ "/>
    </dxf>
    <dxf>
      <numFmt numFmtId="170" formatCode="_ * #,##0.0_ ;_ * \-#,##0.0_ ;_ * &quot;-&quot;??_ ;_ @_ "/>
    </dxf>
    <dxf>
      <numFmt numFmtId="164" formatCode="_ * #,##0.00_ ;_ * \-#,##0.00_ ;_ * &quot;-&quot;??_ ;_ @_ "/>
    </dxf>
    <dxf>
      <numFmt numFmtId="1" formatCode="0"/>
    </dxf>
    <dxf>
      <numFmt numFmtId="166" formatCode="_ * #,##0_ ;_ * \-#,##0_ ;_ * &quot;-&quot;??_ ;_ @_ "/>
    </dxf>
    <dxf>
      <numFmt numFmtId="167" formatCode="###,##0.00"/>
      <alignment horizontal="general" vertical="bottom" textRotation="0" wrapText="0" relativeIndent="0" justifyLastLine="0" shrinkToFit="0" readingOrder="0"/>
    </dxf>
    <dxf>
      <numFmt numFmtId="167" formatCode="###,##0.00"/>
    </dxf>
    <dxf>
      <numFmt numFmtId="166" formatCode="_ * #,##0_ ;_ * \-#,##0_ ;_ * &quot;-&quot;??_ ;_ @_ "/>
    </dxf>
    <dxf>
      <numFmt numFmtId="13" formatCode="0%"/>
    </dxf>
    <dxf>
      <numFmt numFmtId="14" formatCode="0.00%"/>
    </dxf>
    <dxf>
      <numFmt numFmtId="13" formatCode="0%"/>
    </dxf>
    <dxf>
      <numFmt numFmtId="13" formatCode="0%"/>
    </dxf>
    <dxf>
      <numFmt numFmtId="169" formatCode="#\,##\,##\,##0"/>
    </dxf>
    <dxf>
      <numFmt numFmtId="169" formatCode="#\,##\,##\,##0"/>
    </dxf>
    <dxf>
      <numFmt numFmtId="168" formatCode="#\,##\,##0"/>
    </dxf>
    <dxf>
      <numFmt numFmtId="172" formatCode="##\,##\,##0.00"/>
      <alignment horizontal="center" readingOrder="0"/>
    </dxf>
    <dxf>
      <numFmt numFmtId="168" formatCode="#\,##\,##0"/>
    </dxf>
    <dxf>
      <alignment vertical="bottom" readingOrder="0"/>
    </dxf>
    <dxf>
      <alignment horizontal="center" readingOrder="0"/>
    </dxf>
    <dxf>
      <alignment horizontal="left" readingOrder="0"/>
    </dxf>
    <dxf>
      <alignment vertical="center" readingOrder="0"/>
    </dxf>
    <dxf>
      <numFmt numFmtId="166" formatCode="_ * #,##0_ ;_ * \-#,##0_ ;_ * &quot;-&quot;??_ ;_ @_ "/>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409]#,##0.00_);\([$$-409]#,##0.00\)"/>
    </dxf>
    <dxf>
      <numFmt numFmtId="13" formatCode="0%"/>
    </dxf>
    <dxf>
      <numFmt numFmtId="0" formatCode="General"/>
    </dxf>
    <dxf>
      <numFmt numFmtId="0" formatCode="General"/>
    </dxf>
    <dxf>
      <numFmt numFmtId="0" formatCode="General"/>
    </dxf>
    <dxf>
      <numFmt numFmtId="0" formatCode="General"/>
    </dxf>
    <dxf>
      <numFmt numFmtId="0" formatCode="General"/>
    </dxf>
    <dxf>
      <numFmt numFmtId="173" formatCode="dd/mm/yyyy"/>
    </dxf>
    <dxf>
      <font>
        <b val="0"/>
        <i val="0"/>
        <strike val="0"/>
        <condense val="0"/>
        <extend val="0"/>
        <outline val="0"/>
        <shadow val="0"/>
        <u val="none"/>
        <vertAlign val="baseline"/>
        <sz val="11"/>
        <color theme="1"/>
        <name val="Calibri"/>
        <scheme val="minor"/>
      </font>
      <numFmt numFmtId="164" formatCode="_ * #,##0.00_ ;_ * \-#,##0.00_ ;_ * &quot;-&quot;??_ ;_ @_ "/>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64" formatCode="_ * #,##0.00_ ;_ * \-#,##0.00_ ;_ * &quot;-&quot;??_ ;_ @_ "/>
    </dxf>
    <dxf>
      <font>
        <b val="0"/>
        <i val="0"/>
        <strike val="0"/>
        <condense val="0"/>
        <extend val="0"/>
        <outline val="0"/>
        <shadow val="0"/>
        <u val="none"/>
        <vertAlign val="baseline"/>
        <sz val="11"/>
        <color theme="1"/>
        <name val="Calibri"/>
        <scheme val="minor"/>
      </font>
      <numFmt numFmtId="4" formatCode="#,##0.0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fill>
        <patternFill patternType="solid">
          <fgColor indexed="64"/>
          <bgColor rgb="FFFFFF00"/>
        </patternFill>
      </fill>
    </dxf>
    <dxf>
      <font>
        <b/>
        <color theme="1"/>
      </font>
      <border>
        <bottom style="thin">
          <color theme="4"/>
        </bottom>
        <vertical/>
        <horizontal/>
      </border>
    </dxf>
    <dxf>
      <font>
        <b/>
        <i val="0"/>
        <sz val="16"/>
        <color theme="1"/>
        <name val="Comic Sans MS"/>
      </font>
      <border diagonalUp="0" diagonalDown="0">
        <left/>
        <right/>
        <top/>
        <bottom/>
        <vertical/>
        <horizontal/>
      </border>
    </dxf>
  </dxfs>
  <tableStyles count="1" defaultTableStyle="TableStyleMedium2" defaultPivotStyle="PivotStyleLight16">
    <tableStyle name="Dashboard" pivot="0" table="0" count="10">
      <tableStyleElement type="wholeTable" dxfId="56"/>
      <tableStyleElement type="headerRow" dxfId="5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 project's.xlsx]Pivot Tables!PivotTable1</c:name>
    <c:fmtId val="4"/>
  </c:pivotSource>
  <c:chart>
    <c:title>
      <c:tx>
        <c:rich>
          <a:bodyPr/>
          <a:lstStyle/>
          <a:p>
            <a:pPr>
              <a:defRPr lang="en-GB" sz="1000"/>
            </a:pPr>
            <a:r>
              <a:rPr lang="en-US" sz="1000">
                <a:latin typeface="Comic Sans MS" pitchFamily="66" charset="0"/>
              </a:rPr>
              <a:t>Sales</a:t>
            </a:r>
            <a:r>
              <a:rPr lang="en-US" sz="1000" baseline="0">
                <a:latin typeface="Comic Sans MS" pitchFamily="66" charset="0"/>
              </a:rPr>
              <a:t> ('000) &amp; Profit (%) by month</a:t>
            </a:r>
            <a:endParaRPr lang="en-US" sz="1000">
              <a:latin typeface="Comic Sans MS" pitchFamily="66" charset="0"/>
            </a:endParaRPr>
          </a:p>
        </c:rich>
      </c:tx>
      <c:layout/>
      <c:overlay val="0"/>
    </c:title>
    <c:autoTitleDeleted val="0"/>
    <c:pivotFmts>
      <c:pivotFmt>
        <c:idx val="0"/>
      </c:pivotFmt>
      <c:pivotFmt>
        <c:idx val="1"/>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marker>
          <c:symbol val="none"/>
        </c:marker>
      </c:pivotFmt>
      <c:pivotFmt>
        <c:idx val="5"/>
        <c:marker>
          <c:symbol val="none"/>
        </c:marker>
      </c:pivotFmt>
    </c:pivotFmts>
    <c:plotArea>
      <c:layout/>
      <c:barChart>
        <c:barDir val="col"/>
        <c:grouping val="stacked"/>
        <c:varyColors val="0"/>
        <c:ser>
          <c:idx val="0"/>
          <c:order val="0"/>
          <c:tx>
            <c:strRef>
              <c:f>'Pivot Tables'!$N$2:$N$3</c:f>
              <c:strCache>
                <c:ptCount val="1"/>
                <c:pt idx="0">
                  <c:v>Sum of Sales ('000)</c:v>
                </c:pt>
              </c:strCache>
            </c:strRef>
          </c:tx>
          <c:invertIfNegative val="0"/>
          <c:cat>
            <c:strRef>
              <c:f>'Pivot Tables'!$M$4:$M$15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Tables'!$N$4:$N$15</c:f>
              <c:numCache>
                <c:formatCode>0</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66E8-49DC-A449-89D0C695C71E}"/>
            </c:ext>
          </c:extLst>
        </c:ser>
        <c:ser>
          <c:idx val="1"/>
          <c:order val="1"/>
          <c:tx>
            <c:strRef>
              <c:f>'Pivot Tables'!$O$2:$O$3</c:f>
              <c:strCache>
                <c:ptCount val="1"/>
                <c:pt idx="0">
                  <c:v>Sum of Profit ('000)</c:v>
                </c:pt>
              </c:strCache>
            </c:strRef>
          </c:tx>
          <c:invertIfNegative val="0"/>
          <c:cat>
            <c:strRef>
              <c:f>'Pivot Tables'!$M$4:$M$15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Tables'!$O$4:$O$15</c:f>
              <c:numCache>
                <c:formatCode>0</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6="http://schemas.microsoft.com/office/drawing/2014/chart" uri="{C3380CC4-5D6E-409C-BE32-E72D297353CC}">
              <c16:uniqueId val="{00000001-66E8-49DC-A449-89D0C695C71E}"/>
            </c:ext>
          </c:extLst>
        </c:ser>
        <c:dLbls>
          <c:showLegendKey val="0"/>
          <c:showVal val="0"/>
          <c:showCatName val="0"/>
          <c:showSerName val="0"/>
          <c:showPercent val="0"/>
          <c:showBubbleSize val="0"/>
        </c:dLbls>
        <c:gapWidth val="150"/>
        <c:overlap val="100"/>
        <c:axId val="125860480"/>
        <c:axId val="125866368"/>
      </c:barChart>
      <c:catAx>
        <c:axId val="125860480"/>
        <c:scaling>
          <c:orientation val="minMax"/>
        </c:scaling>
        <c:delete val="0"/>
        <c:axPos val="b"/>
        <c:numFmt formatCode="General" sourceLinked="0"/>
        <c:majorTickMark val="out"/>
        <c:minorTickMark val="none"/>
        <c:tickLblPos val="nextTo"/>
        <c:txPr>
          <a:bodyPr/>
          <a:lstStyle/>
          <a:p>
            <a:pPr>
              <a:defRPr lang="en-GB" sz="800"/>
            </a:pPr>
            <a:endParaRPr lang="en-US"/>
          </a:p>
        </c:txPr>
        <c:crossAx val="125866368"/>
        <c:crosses val="autoZero"/>
        <c:auto val="1"/>
        <c:lblAlgn val="ctr"/>
        <c:lblOffset val="100"/>
        <c:noMultiLvlLbl val="0"/>
      </c:catAx>
      <c:valAx>
        <c:axId val="125866368"/>
        <c:scaling>
          <c:orientation val="minMax"/>
        </c:scaling>
        <c:delete val="0"/>
        <c:axPos val="l"/>
        <c:numFmt formatCode="0" sourceLinked="1"/>
        <c:majorTickMark val="out"/>
        <c:minorTickMark val="none"/>
        <c:tickLblPos val="nextTo"/>
        <c:txPr>
          <a:bodyPr/>
          <a:lstStyle/>
          <a:p>
            <a:pPr>
              <a:defRPr lang="en-GB" sz="800"/>
            </a:pPr>
            <a:endParaRPr lang="en-US"/>
          </a:p>
        </c:txPr>
        <c:crossAx val="125860480"/>
        <c:crosses val="autoZero"/>
        <c:crossBetween val="between"/>
      </c:valAx>
    </c:plotArea>
    <c:plotVisOnly val="1"/>
    <c:dispBlanksAs val="gap"/>
    <c:showDLblsOverMax val="0"/>
  </c:chart>
  <c:printSettings>
    <c:headerFooter/>
    <c:pageMargins b="0.75000000000000133" l="0.70000000000000062" r="0.70000000000000062" t="0.75000000000000133"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 project's.xlsx]Pivot Tables!PivotTable5</c:name>
    <c:fmtId val="2"/>
  </c:pivotSource>
  <c:chart>
    <c:title>
      <c:tx>
        <c:rich>
          <a:bodyPr/>
          <a:lstStyle/>
          <a:p>
            <a:pPr>
              <a:defRPr lang="en-GB" sz="1000"/>
            </a:pPr>
            <a:r>
              <a:rPr lang="en-US" sz="1000"/>
              <a:t>Sales (%) by country</a:t>
            </a:r>
          </a:p>
        </c:rich>
      </c:tx>
      <c:layout/>
      <c:overlay val="0"/>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layout/>
          <c:spPr>
            <a:noFill/>
            <a:ln>
              <a:noFill/>
            </a:ln>
            <a:effectLst/>
          </c:spPr>
          <c:txPr>
            <a:bodyPr wrap="square" lIns="38100" tIns="19050" rIns="38100" bIns="19050" anchor="ctr">
              <a:spAutoFit/>
            </a:bodyPr>
            <a:lstStyle/>
            <a:p>
              <a:pPr>
                <a:defRPr lang="en-GB"/>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2.2081794592341837E-2"/>
          <c:y val="0.23481962432381936"/>
          <c:w val="0.64943717774642862"/>
          <c:h val="0.63246268256071403"/>
        </c:manualLayout>
      </c:layout>
      <c:pieChart>
        <c:varyColors val="1"/>
        <c:ser>
          <c:idx val="0"/>
          <c:order val="0"/>
          <c:tx>
            <c:strRef>
              <c:f>'Pivot Tables'!$AC$1</c:f>
              <c:strCache>
                <c:ptCount val="1"/>
                <c:pt idx="0">
                  <c:v>Total</c:v>
                </c:pt>
              </c:strCache>
            </c:strRef>
          </c:tx>
          <c:dLbls>
            <c:spPr>
              <a:noFill/>
              <a:ln>
                <a:noFill/>
              </a:ln>
              <a:effectLst/>
            </c:spPr>
            <c:txPr>
              <a:bodyPr wrap="square" lIns="38100" tIns="19050" rIns="38100" bIns="19050" anchor="ctr">
                <a:spAutoFit/>
              </a:bodyPr>
              <a:lstStyle/>
              <a:p>
                <a:pPr>
                  <a:defRPr lang="en-GB"/>
                </a:pPr>
                <a:endParaRPr lang="en-US"/>
              </a:p>
            </c:txPr>
            <c:dLblPos val="ctr"/>
            <c:showLegendKey val="0"/>
            <c:showVal val="1"/>
            <c:showCatName val="0"/>
            <c:showSerName val="0"/>
            <c:showPercent val="0"/>
            <c:showBubbleSize val="0"/>
            <c:showLeaderLines val="1"/>
            <c:extLst>
              <c:ext xmlns:c15="http://schemas.microsoft.com/office/drawing/2012/chart" uri="{CE6537A1-D6FC-4f65-9D91-7224C49458BB}">
                <c15:layout/>
              </c:ext>
            </c:extLst>
          </c:dLbls>
          <c:cat>
            <c:strRef>
              <c:f>'Pivot Tables'!$AB$2:$AB$9</c:f>
              <c:strCache>
                <c:ptCount val="8"/>
                <c:pt idx="0">
                  <c:v>Canada</c:v>
                </c:pt>
                <c:pt idx="1">
                  <c:v>England</c:v>
                </c:pt>
                <c:pt idx="2">
                  <c:v>France</c:v>
                </c:pt>
                <c:pt idx="3">
                  <c:v>Germany</c:v>
                </c:pt>
                <c:pt idx="4">
                  <c:v>India</c:v>
                </c:pt>
                <c:pt idx="5">
                  <c:v>Italy</c:v>
                </c:pt>
                <c:pt idx="6">
                  <c:v>Japan</c:v>
                </c:pt>
                <c:pt idx="7">
                  <c:v>USA</c:v>
                </c:pt>
              </c:strCache>
            </c:strRef>
          </c:cat>
          <c:val>
            <c:numRef>
              <c:f>'Pivot Tables'!$AC$2:$AC$9</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00-73D8-4E68-BB49-1F4C858EA483}"/>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a:defRPr lang="en-GB" sz="700"/>
          </a:pPr>
          <a:endParaRPr lang="en-US"/>
        </a:p>
      </c:txPr>
    </c:legend>
    <c:plotVisOnly val="1"/>
    <c:dispBlanksAs val="zero"/>
    <c:showDLblsOverMax val="0"/>
  </c:chart>
  <c:printSettings>
    <c:headerFooter/>
    <c:pageMargins b="0.75000000000000056" l="0.70000000000000051" r="0.70000000000000051" t="0.75000000000000056" header="0.30000000000000027" footer="0.30000000000000027"/>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 Data_Dashboard project's.xlsx]Pivot Tables!PivotTable6</c:name>
    <c:fmtId val="3"/>
  </c:pivotSource>
  <c:chart>
    <c:title>
      <c:tx>
        <c:rich>
          <a:bodyPr/>
          <a:lstStyle/>
          <a:p>
            <a:pPr>
              <a:defRPr lang="en-GB" sz="1400"/>
            </a:pPr>
            <a:r>
              <a:rPr lang="en-US" sz="1400"/>
              <a:t>Sales</a:t>
            </a:r>
            <a:r>
              <a:rPr lang="en-US" sz="1400" baseline="0"/>
              <a:t> breakup % by segment</a:t>
            </a:r>
          </a:p>
        </c:rich>
      </c:tx>
      <c:layout>
        <c:manualLayout>
          <c:xMode val="edge"/>
          <c:yMode val="edge"/>
          <c:x val="0.26338188976377974"/>
          <c:y val="8.1521721687409822E-3"/>
        </c:manualLayout>
      </c:layout>
      <c:overlay val="0"/>
    </c:title>
    <c:autoTitleDeleted val="0"/>
    <c:pivotFmts>
      <c:pivotFmt>
        <c:idx val="0"/>
        <c:dLbl>
          <c:idx val="0"/>
          <c:spPr/>
          <c:txPr>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layout/>
          <c:spPr/>
          <c:txPr>
            <a:bodyPr/>
            <a:lstStyle/>
            <a:p>
              <a:pPr>
                <a:defRPr lang="en-GB"/>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752939632545932"/>
          <c:y val="0.14747279453252443"/>
          <c:w val="0.75090179352580999"/>
          <c:h val="0.35218741274361981"/>
        </c:manualLayout>
      </c:layout>
      <c:barChart>
        <c:barDir val="bar"/>
        <c:grouping val="clustered"/>
        <c:varyColors val="0"/>
        <c:ser>
          <c:idx val="0"/>
          <c:order val="0"/>
          <c:tx>
            <c:strRef>
              <c:f>'Pivot Tables'!$AG$2</c:f>
              <c:strCache>
                <c:ptCount val="1"/>
                <c:pt idx="0">
                  <c:v>Total</c:v>
                </c:pt>
              </c:strCache>
            </c:strRef>
          </c:tx>
          <c:invertIfNegative val="0"/>
          <c:dLbls>
            <c:spPr/>
            <c:txPr>
              <a:bodyPr/>
              <a:lstStyle/>
              <a:p>
                <a:pPr>
                  <a:defRPr lang="en-GB"/>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'Pivot Tables'!$AF$3:$AF$7</c:f>
              <c:strCache>
                <c:ptCount val="5"/>
                <c:pt idx="0">
                  <c:v>Channel Partners</c:v>
                </c:pt>
                <c:pt idx="1">
                  <c:v>Enterprise</c:v>
                </c:pt>
                <c:pt idx="2">
                  <c:v>Government</c:v>
                </c:pt>
                <c:pt idx="3">
                  <c:v>Midmarket</c:v>
                </c:pt>
                <c:pt idx="4">
                  <c:v>Small Business</c:v>
                </c:pt>
              </c:strCache>
            </c:strRef>
          </c:cat>
          <c:val>
            <c:numRef>
              <c:f>'Pivot Tables'!$AG$3:$AG$7</c:f>
              <c:numCache>
                <c:formatCode>0%</c:formatCode>
                <c:ptCount val="5"/>
                <c:pt idx="0">
                  <c:v>1.5165914188862551E-2</c:v>
                </c:pt>
                <c:pt idx="1">
                  <c:v>0.16518400786390008</c:v>
                </c:pt>
                <c:pt idx="2">
                  <c:v>0.44222921495540313</c:v>
                </c:pt>
                <c:pt idx="3">
                  <c:v>2.0061958190274443E-2</c:v>
                </c:pt>
                <c:pt idx="4">
                  <c:v>0.35735890480155985</c:v>
                </c:pt>
              </c:numCache>
            </c:numRef>
          </c:val>
          <c:extLst>
            <c:ext xmlns:c16="http://schemas.microsoft.com/office/drawing/2014/chart" uri="{C3380CC4-5D6E-409C-BE32-E72D297353CC}">
              <c16:uniqueId val="{00000000-1EA7-4487-84DF-B5B13B01A907}"/>
            </c:ext>
          </c:extLst>
        </c:ser>
        <c:dLbls>
          <c:showLegendKey val="0"/>
          <c:showVal val="1"/>
          <c:showCatName val="0"/>
          <c:showSerName val="0"/>
          <c:showPercent val="0"/>
          <c:showBubbleSize val="0"/>
        </c:dLbls>
        <c:gapWidth val="150"/>
        <c:axId val="125767680"/>
        <c:axId val="125769216"/>
      </c:barChart>
      <c:catAx>
        <c:axId val="125767680"/>
        <c:scaling>
          <c:orientation val="minMax"/>
        </c:scaling>
        <c:delete val="0"/>
        <c:axPos val="l"/>
        <c:numFmt formatCode="General" sourceLinked="0"/>
        <c:majorTickMark val="out"/>
        <c:minorTickMark val="none"/>
        <c:tickLblPos val="nextTo"/>
        <c:txPr>
          <a:bodyPr/>
          <a:lstStyle/>
          <a:p>
            <a:pPr>
              <a:defRPr lang="en-GB"/>
            </a:pPr>
            <a:endParaRPr lang="en-US"/>
          </a:p>
        </c:txPr>
        <c:crossAx val="125769216"/>
        <c:crosses val="autoZero"/>
        <c:auto val="1"/>
        <c:lblAlgn val="ctr"/>
        <c:lblOffset val="100"/>
        <c:noMultiLvlLbl val="0"/>
      </c:catAx>
      <c:valAx>
        <c:axId val="125769216"/>
        <c:scaling>
          <c:orientation val="minMax"/>
        </c:scaling>
        <c:delete val="1"/>
        <c:axPos val="b"/>
        <c:numFmt formatCode="0%" sourceLinked="1"/>
        <c:majorTickMark val="out"/>
        <c:minorTickMark val="none"/>
        <c:tickLblPos val="nextTo"/>
        <c:crossAx val="125767680"/>
        <c:crosses val="autoZero"/>
        <c:crossBetween val="between"/>
      </c:valAx>
      <c:dTable>
        <c:showHorzBorder val="1"/>
        <c:showVertBorder val="1"/>
        <c:showOutline val="1"/>
        <c:showKeys val="1"/>
        <c:txPr>
          <a:bodyPr/>
          <a:lstStyle/>
          <a:p>
            <a:pPr rtl="0">
              <a:defRPr lang="en-GB"/>
            </a:pPr>
            <a:endParaRPr lang="en-US"/>
          </a:p>
        </c:txPr>
      </c:dTable>
    </c:plotArea>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9"/>
    </mc:Choice>
    <mc:Fallback>
      <c:style val="39"/>
    </mc:Fallback>
  </mc:AlternateContent>
  <c:pivotSource>
    <c:name>[Sales Data_Dashboard project's.xlsx]Pivot Tables!PivotTable7</c:name>
    <c:fmtId val="2"/>
  </c:pivotSource>
  <c:chart>
    <c:title>
      <c:tx>
        <c:rich>
          <a:bodyPr/>
          <a:lstStyle/>
          <a:p>
            <a:pPr>
              <a:defRPr lang="en-GB"/>
            </a:pPr>
            <a:r>
              <a:rPr lang="en-US"/>
              <a:t>Profit ($) generated  over Months</a:t>
            </a:r>
          </a:p>
        </c:rich>
      </c:tx>
      <c:layout/>
      <c:overlay val="0"/>
    </c:title>
    <c:autoTitleDeleted val="0"/>
    <c:pivotFmts>
      <c:pivotFmt>
        <c:idx val="0"/>
      </c:pivotFmt>
      <c:pivotFmt>
        <c:idx val="1"/>
      </c:pivotFmt>
      <c:pivotFmt>
        <c:idx val="2"/>
      </c:pivotFmt>
    </c:pivotFmts>
    <c:plotArea>
      <c:layout/>
      <c:lineChart>
        <c:grouping val="stacked"/>
        <c:varyColors val="0"/>
        <c:ser>
          <c:idx val="0"/>
          <c:order val="0"/>
          <c:tx>
            <c:strRef>
              <c:f>'Pivot Tables'!$AJ$2</c:f>
              <c:strCache>
                <c:ptCount val="1"/>
                <c:pt idx="0">
                  <c:v>Total</c:v>
                </c:pt>
              </c:strCache>
            </c:strRef>
          </c:tx>
          <c:cat>
            <c:multiLvlStrRef>
              <c:f>'Pivot Tables'!$AI$3:$AI$28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Tables'!$AJ$3:$AJ$28</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AE3B-4014-9D2F-A43CDE742EC6}"/>
            </c:ext>
          </c:extLst>
        </c:ser>
        <c:dLbls>
          <c:showLegendKey val="0"/>
          <c:showVal val="0"/>
          <c:showCatName val="0"/>
          <c:showSerName val="0"/>
          <c:showPercent val="0"/>
          <c:showBubbleSize val="0"/>
        </c:dLbls>
        <c:marker val="1"/>
        <c:smooth val="0"/>
        <c:axId val="125799424"/>
        <c:axId val="125801216"/>
      </c:lineChart>
      <c:catAx>
        <c:axId val="125799424"/>
        <c:scaling>
          <c:orientation val="minMax"/>
        </c:scaling>
        <c:delete val="0"/>
        <c:axPos val="b"/>
        <c:numFmt formatCode="General" sourceLinked="0"/>
        <c:majorTickMark val="none"/>
        <c:minorTickMark val="none"/>
        <c:tickLblPos val="nextTo"/>
        <c:txPr>
          <a:bodyPr/>
          <a:lstStyle/>
          <a:p>
            <a:pPr>
              <a:defRPr lang="en-GB"/>
            </a:pPr>
            <a:endParaRPr lang="en-US"/>
          </a:p>
        </c:txPr>
        <c:crossAx val="125801216"/>
        <c:crosses val="autoZero"/>
        <c:auto val="1"/>
        <c:lblAlgn val="ctr"/>
        <c:lblOffset val="100"/>
        <c:noMultiLvlLbl val="0"/>
      </c:catAx>
      <c:valAx>
        <c:axId val="125801216"/>
        <c:scaling>
          <c:orientation val="minMax"/>
        </c:scaling>
        <c:delete val="0"/>
        <c:axPos val="l"/>
        <c:majorGridlines/>
        <c:numFmt formatCode="_ * #,##0_ ;_ * \-#,##0_ ;_ * &quot;-&quot;??_ ;_ @_ " sourceLinked="1"/>
        <c:majorTickMark val="none"/>
        <c:minorTickMark val="none"/>
        <c:tickLblPos val="nextTo"/>
        <c:txPr>
          <a:bodyPr/>
          <a:lstStyle/>
          <a:p>
            <a:pPr>
              <a:defRPr lang="en-GB"/>
            </a:pPr>
            <a:endParaRPr lang="en-US"/>
          </a:p>
        </c:txPr>
        <c:crossAx val="125799424"/>
        <c:crosses val="autoZero"/>
        <c:crossBetween val="between"/>
      </c:valAx>
    </c:plotArea>
    <c:plotVisOnly val="1"/>
    <c:dispBlanksAs val="zero"/>
    <c:showDLblsOverMax val="0"/>
  </c:chart>
  <c:printSettings>
    <c:headerFooter/>
    <c:pageMargins b="0.75000000000000056" l="0.70000000000000051" r="0.70000000000000051" t="0.75000000000000056" header="0.30000000000000027" footer="0.30000000000000027"/>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 project's.xlsx]Pivot Tables!PivotTable8</c:name>
    <c:fmtId val="4"/>
  </c:pivotSource>
  <c:chart>
    <c:title>
      <c:tx>
        <c:rich>
          <a:bodyPr/>
          <a:lstStyle/>
          <a:p>
            <a:pPr>
              <a:defRPr lang="en-GB">
                <a:latin typeface="Comic Sans MS" pitchFamily="66" charset="0"/>
              </a:defRPr>
            </a:pPr>
            <a:r>
              <a:rPr lang="en-US">
                <a:latin typeface="Comic Sans MS" pitchFamily="66" charset="0"/>
              </a:rPr>
              <a:t>Units Sold Split %</a:t>
            </a:r>
          </a:p>
        </c:rich>
      </c:tx>
      <c:layout/>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layout/>
          <c:spPr/>
          <c:txPr>
            <a:bodyPr/>
            <a:lstStyle/>
            <a:p>
              <a:pPr>
                <a:defRPr lang="en-GB"/>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4.6683515383890269E-2"/>
          <c:y val="0.26042605583392986"/>
          <c:w val="0.58273543814008899"/>
          <c:h val="0.59827516105941292"/>
        </c:manualLayout>
      </c:layout>
      <c:doughnutChart>
        <c:varyColors val="1"/>
        <c:ser>
          <c:idx val="0"/>
          <c:order val="0"/>
          <c:tx>
            <c:strRef>
              <c:f>'Pivot Tables'!$AM$2</c:f>
              <c:strCache>
                <c:ptCount val="1"/>
                <c:pt idx="0">
                  <c:v>Total</c:v>
                </c:pt>
              </c:strCache>
            </c:strRef>
          </c:tx>
          <c:dLbls>
            <c:spPr/>
            <c:txPr>
              <a:bodyPr/>
              <a:lstStyle/>
              <a:p>
                <a:pPr>
                  <a:defRPr lang="en-GB"/>
                </a:pPr>
                <a:endParaRPr lang="en-US"/>
              </a:p>
            </c:txPr>
            <c:showLegendKey val="0"/>
            <c:showVal val="1"/>
            <c:showCatName val="0"/>
            <c:showSerName val="0"/>
            <c:showPercent val="0"/>
            <c:showBubbleSize val="0"/>
            <c:showLeaderLines val="1"/>
            <c:extLst>
              <c:ext xmlns:c15="http://schemas.microsoft.com/office/drawing/2012/chart" uri="{CE6537A1-D6FC-4f65-9D91-7224C49458BB}">
                <c15:layout/>
              </c:ext>
            </c:extLst>
          </c:dLbls>
          <c:cat>
            <c:strRef>
              <c:f>'Pivot Tables'!$AL$3:$AL$8</c:f>
              <c:strCache>
                <c:ptCount val="6"/>
                <c:pt idx="0">
                  <c:v>Amarilla</c:v>
                </c:pt>
                <c:pt idx="1">
                  <c:v>Carretera</c:v>
                </c:pt>
                <c:pt idx="2">
                  <c:v>Montana</c:v>
                </c:pt>
                <c:pt idx="3">
                  <c:v>Paseo</c:v>
                </c:pt>
                <c:pt idx="4">
                  <c:v>Velo</c:v>
                </c:pt>
                <c:pt idx="5">
                  <c:v>VTT</c:v>
                </c:pt>
              </c:strCache>
            </c:strRef>
          </c:cat>
          <c:val>
            <c:numRef>
              <c:f>'Pivot Tables'!$AM$3:$AM$8</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0-1905-4507-9D09-F2FE75744B77}"/>
            </c:ext>
          </c:extLst>
        </c:ser>
        <c:dLbls>
          <c:showLegendKey val="0"/>
          <c:showVal val="0"/>
          <c:showCatName val="0"/>
          <c:showSerName val="0"/>
          <c:showPercent val="0"/>
          <c:showBubbleSize val="0"/>
          <c:showLeaderLines val="1"/>
        </c:dLbls>
        <c:firstSliceAng val="0"/>
        <c:holeSize val="50"/>
      </c:doughnutChart>
    </c:plotArea>
    <c:legend>
      <c:legendPos val="r"/>
      <c:layout>
        <c:manualLayout>
          <c:xMode val="edge"/>
          <c:yMode val="edge"/>
          <c:x val="0.65485099706216543"/>
          <c:y val="0.23954931997136722"/>
          <c:w val="0.30264605924642618"/>
          <c:h val="0.68366499642090195"/>
        </c:manualLayout>
      </c:layout>
      <c:overlay val="0"/>
      <c:txPr>
        <a:bodyPr/>
        <a:lstStyle/>
        <a:p>
          <a:pPr>
            <a:defRPr lang="en-GB"/>
          </a:pPr>
          <a:endParaRPr lang="en-US"/>
        </a:p>
      </c:txPr>
    </c:legend>
    <c:plotVisOnly val="1"/>
    <c:dispBlanksAs val="zero"/>
    <c:showDLblsOverMax val="0"/>
  </c:chart>
  <c:spPr>
    <a:ln cap="sq" cmpd="tri">
      <a:bevel/>
    </a:ln>
  </c:spPr>
  <c:txPr>
    <a:bodyPr/>
    <a:lstStyle/>
    <a:p>
      <a:pPr>
        <a:defRPr sz="800"/>
      </a:pPr>
      <a:endParaRPr lang="en-US"/>
    </a:p>
  </c:txPr>
  <c:printSettings>
    <c:headerFooter/>
    <c:pageMargins b="0.75000000000000056" l="0.70000000000000051" r="0.70000000000000051" t="0.75000000000000056" header="0.30000000000000027" footer="0.30000000000000027"/>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a:lstStyle/>
          <a:p>
            <a:pPr>
              <a:defRPr sz="1000"/>
            </a:pPr>
            <a:r>
              <a:rPr lang="en-US" sz="1000"/>
              <a:t>Sales</a:t>
            </a:r>
            <a:r>
              <a:rPr lang="en-US" sz="1000" baseline="0"/>
              <a:t> ($) generated by Customers</a:t>
            </a:r>
          </a:p>
        </c:rich>
      </c:tx>
      <c:layout/>
      <c:overlay val="0"/>
    </c:title>
    <c:autoTitleDeleted val="0"/>
    <c:plotArea>
      <c:layout/>
      <c:barChart>
        <c:barDir val="bar"/>
        <c:grouping val="clustered"/>
        <c:varyColors val="0"/>
        <c:ser>
          <c:idx val="0"/>
          <c:order val="0"/>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'Pivot Tables'!$W$3:$W$6</c:f>
              <c:strCache>
                <c:ptCount val="4"/>
                <c:pt idx="0">
                  <c:v>CUST_ID_001</c:v>
                </c:pt>
                <c:pt idx="1">
                  <c:v>CUST_ID_002</c:v>
                </c:pt>
                <c:pt idx="2">
                  <c:v>CUST_ID_003</c:v>
                </c:pt>
                <c:pt idx="3">
                  <c:v>CUST_ID_004</c:v>
                </c:pt>
              </c:strCache>
            </c:strRef>
          </c:cat>
          <c:val>
            <c:numRef>
              <c:f>'Pivot Tables'!$X$3:$X$6</c:f>
              <c:numCache>
                <c:formatCode>_ * #,##0_ ;_ * \-#,##0_ ;_ * "-"??_ ;_ @_ </c:formatCode>
                <c:ptCount val="4"/>
                <c:pt idx="0">
                  <c:v>376312.5</c:v>
                </c:pt>
                <c:pt idx="1">
                  <c:v>241130.1</c:v>
                </c:pt>
                <c:pt idx="2">
                  <c:v>2800770</c:v>
                </c:pt>
                <c:pt idx="3">
                  <c:v>3956873.4500000007</c:v>
                </c:pt>
              </c:numCache>
            </c:numRef>
          </c:val>
          <c:extLst>
            <c:ext xmlns:c16="http://schemas.microsoft.com/office/drawing/2014/chart" uri="{C3380CC4-5D6E-409C-BE32-E72D297353CC}">
              <c16:uniqueId val="{00000000-A097-4EF4-8683-689EB531A33E}"/>
            </c:ext>
          </c:extLst>
        </c:ser>
        <c:dLbls>
          <c:showLegendKey val="0"/>
          <c:showVal val="1"/>
          <c:showCatName val="0"/>
          <c:showSerName val="0"/>
          <c:showPercent val="0"/>
          <c:showBubbleSize val="0"/>
        </c:dLbls>
        <c:gapWidth val="150"/>
        <c:axId val="98097792"/>
        <c:axId val="125960576"/>
      </c:barChart>
      <c:catAx>
        <c:axId val="98097792"/>
        <c:scaling>
          <c:orientation val="minMax"/>
        </c:scaling>
        <c:delete val="0"/>
        <c:axPos val="l"/>
        <c:numFmt formatCode="General" sourceLinked="0"/>
        <c:majorTickMark val="out"/>
        <c:minorTickMark val="none"/>
        <c:tickLblPos val="nextTo"/>
        <c:crossAx val="125960576"/>
        <c:crosses val="autoZero"/>
        <c:auto val="1"/>
        <c:lblAlgn val="l"/>
        <c:lblOffset val="100"/>
        <c:noMultiLvlLbl val="0"/>
      </c:catAx>
      <c:valAx>
        <c:axId val="125960576"/>
        <c:scaling>
          <c:orientation val="minMax"/>
        </c:scaling>
        <c:delete val="0"/>
        <c:axPos val="b"/>
        <c:majorGridlines/>
        <c:numFmt formatCode="_ * #,##0_ ;_ * \-#,##0_ ;_ * &quot;-&quot;??_ ;_ @_ " sourceLinked="1"/>
        <c:majorTickMark val="out"/>
        <c:minorTickMark val="none"/>
        <c:tickLblPos val="nextTo"/>
        <c:crossAx val="98097792"/>
        <c:crosses val="autoZero"/>
        <c:crossBetween val="between"/>
      </c:valAx>
    </c:plotArea>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plotSurface>
          <cx:spPr>
            <a:noFill/>
            <a:ln>
              <a:noFill/>
            </a:ln>
          </cx:spPr>
        </cx:plotSurface>
        <cx:series layoutId="sunburst" uniqueId="{CFE2E1AF-FE02-40B6-BB57-688D4CAA8E07}">
          <cx:tx>
            <cx:txData>
              <cx:f>_xlchart.v1.1</cx:f>
              <cx:v>Total</cx:v>
            </cx:txData>
          </cx:tx>
          <cx:dataLabels pos="ctr">
            <cx:txPr>
              <a:bodyPr spcFirstLastPara="1" vertOverflow="ellipsis" wrap="square" lIns="0" tIns="0" rIns="0" bIns="0" anchor="ctr" anchorCtr="1">
                <a:spAutoFit/>
              </a:bodyPr>
              <a:lstStyle/>
              <a:p>
                <a:pPr>
                  <a:defRPr lang="en-US" sz="850" b="1" i="0" u="none" strike="noStrike" kern="1200" baseline="0">
                    <a:solidFill>
                      <a:schemeClr val="tx1"/>
                    </a:solidFill>
                    <a:latin typeface="Calibri"/>
                  </a:defRPr>
                </a:pPr>
                <a:endParaRPr lang="en-US" b="1">
                  <a:solidFill>
                    <a:schemeClr val="tx1"/>
                  </a:solidFill>
                </a:endParaRPr>
              </a:p>
            </cx:txPr>
            <cx:visibility seriesName="0" categoryName="1" value="1"/>
            <cx:separator>
</cx:separator>
          </cx:dataLabels>
          <cx:dataId val="0"/>
        </cx:series>
      </cx:plotAreaRegion>
    </cx:plotArea>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50" kern="1200"/>
    <cs:bodyPr wrap="square" lIns="38100" tIns="19050" rIns="38100" bIns="19050" anchor="ctr">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9525">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16" fmlaLink="'Pivot Tables'!$V$1" max="147" min="1" page="5"/>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457200</xdr:colOff>
      <xdr:row>2</xdr:row>
      <xdr:rowOff>84138</xdr:rowOff>
    </xdr:from>
    <xdr:to>
      <xdr:col>15</xdr:col>
      <xdr:colOff>152400</xdr:colOff>
      <xdr:row>8</xdr:row>
      <xdr:rowOff>84138</xdr:rowOff>
    </xdr:to>
    <xdr:sp macro="" textlink="">
      <xdr:nvSpPr>
        <xdr:cNvPr id="2" name="Title 1">
          <a:extLst>
            <a:ext uri="{FF2B5EF4-FFF2-40B4-BE49-F238E27FC236}">
              <a16:creationId xmlns:a16="http://schemas.microsoft.com/office/drawing/2014/main" id="{00000000-0008-0000-0200-000002000000}"/>
            </a:ext>
          </a:extLst>
        </xdr:cNvPr>
        <xdr:cNvSpPr>
          <a:spLocks noGrp="1"/>
        </xdr:cNvSpPr>
      </xdr:nvSpPr>
      <xdr:spPr>
        <a:xfrm>
          <a:off x="1066800" y="465138"/>
          <a:ext cx="8229600" cy="1143000"/>
        </a:xfrm>
        <a:prstGeom prst="rect">
          <a:avLst/>
        </a:prstGeom>
      </xdr:spPr>
      <xdr:txBody>
        <a:bodyPr vert="horz" wrap="square" lIns="91440" tIns="45720" rIns="91440" bIns="45720" rtlCol="0" anchor="ctr">
          <a:normAutofit/>
        </a:bodyPr>
        <a:lstStyle>
          <a:lvl1pPr algn="ctr" defTabSz="914400" rtl="0" eaLnBrk="1" latinLnBrk="0" hangingPunct="1">
            <a:spcBef>
              <a:spcPct val="0"/>
            </a:spcBef>
            <a:buNone/>
            <a:defRPr sz="4400" kern="1200">
              <a:solidFill>
                <a:schemeClr val="tx1"/>
              </a:solidFill>
              <a:latin typeface="+mj-lt"/>
              <a:ea typeface="+mj-ea"/>
              <a:cs typeface="+mj-cs"/>
            </a:defRPr>
          </a:lvl1pPr>
        </a:lstStyle>
        <a:p>
          <a:endParaRPr lang="en-US">
            <a:latin typeface="+mn-lt"/>
          </a:endParaRPr>
        </a:p>
      </xdr:txBody>
    </xdr:sp>
    <xdr:clientData/>
  </xdr:twoCellAnchor>
  <xdr:twoCellAnchor>
    <xdr:from>
      <xdr:col>1</xdr:col>
      <xdr:colOff>457200</xdr:colOff>
      <xdr:row>9</xdr:row>
      <xdr:rowOff>76201</xdr:rowOff>
    </xdr:from>
    <xdr:to>
      <xdr:col>15</xdr:col>
      <xdr:colOff>152400</xdr:colOff>
      <xdr:row>33</xdr:row>
      <xdr:rowOff>30164</xdr:rowOff>
    </xdr:to>
    <xdr:sp macro="" textlink="">
      <xdr:nvSpPr>
        <xdr:cNvPr id="3" name="Content Placeholder 2">
          <a:extLst>
            <a:ext uri="{FF2B5EF4-FFF2-40B4-BE49-F238E27FC236}">
              <a16:creationId xmlns:a16="http://schemas.microsoft.com/office/drawing/2014/main" id="{00000000-0008-0000-0200-000003000000}"/>
            </a:ext>
          </a:extLst>
        </xdr:cNvPr>
        <xdr:cNvSpPr>
          <a:spLocks noGrp="1"/>
        </xdr:cNvSpPr>
      </xdr:nvSpPr>
      <xdr:spPr>
        <a:xfrm>
          <a:off x="1066800" y="1790701"/>
          <a:ext cx="8229600" cy="4525963"/>
        </a:xfrm>
        <a:prstGeom prst="rect">
          <a:avLst/>
        </a:prstGeom>
      </xdr:spPr>
      <xdr:txBody>
        <a:bodyPr vert="horz" wrap="square" lIns="91440" tIns="45720" rIns="91440" bIns="45720" rtlCol="0">
          <a:normAutofit/>
        </a:bodyPr>
        <a:lstStyle>
          <a:lvl1pPr marL="342900" indent="-342900" algn="l" defTabSz="914400" rtl="0" eaLnBrk="1" latinLnBrk="0" hangingPunct="1">
            <a:spcBef>
              <a:spcPct val="20000"/>
            </a:spcBef>
            <a:buFont typeface="Arial" pitchFamily="34" charset="0"/>
            <a:buChar char="•"/>
            <a:defRPr sz="3200" kern="1200">
              <a:solidFill>
                <a:schemeClr val="tx1"/>
              </a:solidFill>
              <a:latin typeface="+mn-lt"/>
              <a:ea typeface="+mn-ea"/>
              <a:cs typeface="+mn-cs"/>
            </a:defRPr>
          </a:lvl1pPr>
          <a:lvl2pPr marL="742950" indent="-285750" algn="l" defTabSz="914400" rtl="0" eaLnBrk="1" latinLnBrk="0" hangingPunct="1">
            <a:spcBef>
              <a:spcPct val="20000"/>
            </a:spcBef>
            <a:buFont typeface="Arial" pitchFamily="34" charset="0"/>
            <a:buChar char="–"/>
            <a:defRPr sz="2800" kern="1200">
              <a:solidFill>
                <a:schemeClr val="tx1"/>
              </a:solidFill>
              <a:latin typeface="+mn-lt"/>
              <a:ea typeface="+mn-ea"/>
              <a:cs typeface="+mn-cs"/>
            </a:defRPr>
          </a:lvl2pPr>
          <a:lvl3pPr marL="1143000" indent="-228600" algn="l" defTabSz="914400" rtl="0" eaLnBrk="1" latinLnBrk="0" hangingPunct="1">
            <a:spcBef>
              <a:spcPct val="20000"/>
            </a:spcBef>
            <a:buFont typeface="Arial" pitchFamily="34" charset="0"/>
            <a:buChar char="•"/>
            <a:defRPr sz="2400" kern="1200">
              <a:solidFill>
                <a:schemeClr val="tx1"/>
              </a:solidFill>
              <a:latin typeface="+mn-lt"/>
              <a:ea typeface="+mn-ea"/>
              <a:cs typeface="+mn-cs"/>
            </a:defRPr>
          </a:lvl3pPr>
          <a:lvl4pPr marL="1600200" indent="-228600" algn="l" defTabSz="914400" rtl="0" eaLnBrk="1" latinLnBrk="0" hangingPunct="1">
            <a:spcBef>
              <a:spcPct val="20000"/>
            </a:spcBef>
            <a:buFont typeface="Arial" pitchFamily="34" charset="0"/>
            <a:buChar char="–"/>
            <a:defRPr sz="2000" kern="1200">
              <a:solidFill>
                <a:schemeClr val="tx1"/>
              </a:solidFill>
              <a:latin typeface="+mn-lt"/>
              <a:ea typeface="+mn-ea"/>
              <a:cs typeface="+mn-cs"/>
            </a:defRPr>
          </a:lvl4pPr>
          <a:lvl5pPr marL="2057400" indent="-228600" algn="l" defTabSz="914400" rtl="0" eaLnBrk="1" latinLnBrk="0" hangingPunct="1">
            <a:spcBef>
              <a:spcPct val="20000"/>
            </a:spcBef>
            <a:buFont typeface="Arial" pitchFamily="34" charset="0"/>
            <a:buChar char="»"/>
            <a:defRPr sz="2000" kern="1200">
              <a:solidFill>
                <a:schemeClr val="tx1"/>
              </a:solidFill>
              <a:latin typeface="+mn-lt"/>
              <a:ea typeface="+mn-ea"/>
              <a:cs typeface="+mn-cs"/>
            </a:defRPr>
          </a:lvl5pPr>
          <a:lvl6pPr marL="2514600" indent="-228600" algn="l" defTabSz="914400" rtl="0" eaLnBrk="1" latinLnBrk="0" hangingPunct="1">
            <a:spcBef>
              <a:spcPct val="20000"/>
            </a:spcBef>
            <a:buFont typeface="Arial" pitchFamily="34" charset="0"/>
            <a:buChar char="•"/>
            <a:defRPr sz="2000" kern="1200">
              <a:solidFill>
                <a:schemeClr val="tx1"/>
              </a:solidFill>
              <a:latin typeface="+mn-lt"/>
              <a:ea typeface="+mn-ea"/>
              <a:cs typeface="+mn-cs"/>
            </a:defRPr>
          </a:lvl6pPr>
          <a:lvl7pPr marL="2971800" indent="-228600" algn="l" defTabSz="914400" rtl="0" eaLnBrk="1" latinLnBrk="0" hangingPunct="1">
            <a:spcBef>
              <a:spcPct val="20000"/>
            </a:spcBef>
            <a:buFont typeface="Arial" pitchFamily="34" charset="0"/>
            <a:buChar char="•"/>
            <a:defRPr sz="2000" kern="1200">
              <a:solidFill>
                <a:schemeClr val="tx1"/>
              </a:solidFill>
              <a:latin typeface="+mn-lt"/>
              <a:ea typeface="+mn-ea"/>
              <a:cs typeface="+mn-cs"/>
            </a:defRPr>
          </a:lvl7pPr>
          <a:lvl8pPr marL="3429000" indent="-228600" algn="l" defTabSz="914400" rtl="0" eaLnBrk="1" latinLnBrk="0" hangingPunct="1">
            <a:spcBef>
              <a:spcPct val="20000"/>
            </a:spcBef>
            <a:buFont typeface="Arial" pitchFamily="34" charset="0"/>
            <a:buChar char="•"/>
            <a:defRPr sz="2000" kern="1200">
              <a:solidFill>
                <a:schemeClr val="tx1"/>
              </a:solidFill>
              <a:latin typeface="+mn-lt"/>
              <a:ea typeface="+mn-ea"/>
              <a:cs typeface="+mn-cs"/>
            </a:defRPr>
          </a:lvl8pPr>
          <a:lvl9pPr marL="3886200" indent="-228600" algn="l" defTabSz="914400" rtl="0" eaLnBrk="1" latinLnBrk="0" hangingPunct="1">
            <a:spcBef>
              <a:spcPct val="20000"/>
            </a:spcBef>
            <a:buFont typeface="Arial" pitchFamily="34" charset="0"/>
            <a:buChar char="•"/>
            <a:defRPr sz="2000" kern="1200">
              <a:solidFill>
                <a:schemeClr val="tx1"/>
              </a:solidFill>
              <a:latin typeface="+mn-lt"/>
              <a:ea typeface="+mn-ea"/>
              <a:cs typeface="+mn-cs"/>
            </a:defRPr>
          </a:lvl9pPr>
        </a:lstStyle>
        <a:p>
          <a:endParaRPr lang="en-US">
            <a:latin typeface="+mn-lt"/>
          </a:endParaRPr>
        </a:p>
      </xdr:txBody>
    </xdr:sp>
    <xdr:clientData/>
  </xdr:twoCellAnchor>
  <xdr:twoCellAnchor>
    <xdr:from>
      <xdr:col>1</xdr:col>
      <xdr:colOff>175683</xdr:colOff>
      <xdr:row>1</xdr:row>
      <xdr:rowOff>83608</xdr:rowOff>
    </xdr:from>
    <xdr:to>
      <xdr:col>18</xdr:col>
      <xdr:colOff>349250</xdr:colOff>
      <xdr:row>37</xdr:row>
      <xdr:rowOff>179917</xdr:rowOff>
    </xdr:to>
    <xdr:sp macro="" textlink="">
      <xdr:nvSpPr>
        <xdr:cNvPr id="4" name="Rounded Rectangle 3">
          <a:extLst>
            <a:ext uri="{FF2B5EF4-FFF2-40B4-BE49-F238E27FC236}">
              <a16:creationId xmlns:a16="http://schemas.microsoft.com/office/drawing/2014/main" id="{00000000-0008-0000-0200-000004000000}"/>
            </a:ext>
          </a:extLst>
        </xdr:cNvPr>
        <xdr:cNvSpPr/>
      </xdr:nvSpPr>
      <xdr:spPr>
        <a:xfrm>
          <a:off x="789516" y="274108"/>
          <a:ext cx="10608734" cy="6954309"/>
        </a:xfrm>
        <a:prstGeom prst="roundRect">
          <a:avLst>
            <a:gd name="adj" fmla="val 5662"/>
          </a:avLst>
        </a:prstGeom>
        <a:solidFill>
          <a:schemeClr val="bg1">
            <a:lumMod val="8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mn-lt"/>
          </a:endParaRPr>
        </a:p>
      </xdr:txBody>
    </xdr:sp>
    <xdr:clientData/>
  </xdr:twoCellAnchor>
  <xdr:twoCellAnchor>
    <xdr:from>
      <xdr:col>1</xdr:col>
      <xdr:colOff>228600</xdr:colOff>
      <xdr:row>2</xdr:row>
      <xdr:rowOff>38100</xdr:rowOff>
    </xdr:from>
    <xdr:to>
      <xdr:col>7</xdr:col>
      <xdr:colOff>0</xdr:colOff>
      <xdr:row>7</xdr:row>
      <xdr:rowOff>152400</xdr:rowOff>
    </xdr:to>
    <xdr:sp macro="" textlink="">
      <xdr:nvSpPr>
        <xdr:cNvPr id="5" name="Rectangle 4">
          <a:extLst>
            <a:ext uri="{FF2B5EF4-FFF2-40B4-BE49-F238E27FC236}">
              <a16:creationId xmlns:a16="http://schemas.microsoft.com/office/drawing/2014/main" id="{00000000-0008-0000-0200-000005000000}"/>
            </a:ext>
          </a:extLst>
        </xdr:cNvPr>
        <xdr:cNvSpPr/>
      </xdr:nvSpPr>
      <xdr:spPr>
        <a:xfrm>
          <a:off x="838200" y="419100"/>
          <a:ext cx="3429000" cy="1066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3000" b="1">
              <a:solidFill>
                <a:schemeClr val="tx1"/>
              </a:solidFill>
              <a:latin typeface="+mn-lt"/>
            </a:rPr>
            <a:t>SALES DASHBOARD</a:t>
          </a:r>
        </a:p>
        <a:p>
          <a:pPr algn="l"/>
          <a:r>
            <a:rPr lang="en-US" sz="3000">
              <a:solidFill>
                <a:schemeClr val="tx1"/>
              </a:solidFill>
              <a:latin typeface="+mn-lt"/>
            </a:rPr>
            <a:t> </a:t>
          </a:r>
          <a:endParaRPr lang="en-US" sz="3000" b="1">
            <a:solidFill>
              <a:schemeClr val="accent1"/>
            </a:solidFill>
            <a:latin typeface="+mn-lt"/>
          </a:endParaRPr>
        </a:p>
      </xdr:txBody>
    </xdr:sp>
    <xdr:clientData/>
  </xdr:twoCellAnchor>
  <xdr:twoCellAnchor>
    <xdr:from>
      <xdr:col>7</xdr:col>
      <xdr:colOff>76200</xdr:colOff>
      <xdr:row>2</xdr:row>
      <xdr:rowOff>38100</xdr:rowOff>
    </xdr:from>
    <xdr:to>
      <xdr:col>9</xdr:col>
      <xdr:colOff>457200</xdr:colOff>
      <xdr:row>7</xdr:row>
      <xdr:rowOff>152400</xdr:rowOff>
    </xdr:to>
    <xdr:sp macro="" textlink="">
      <xdr:nvSpPr>
        <xdr:cNvPr id="6" name="Rectangle 5">
          <a:extLst>
            <a:ext uri="{FF2B5EF4-FFF2-40B4-BE49-F238E27FC236}">
              <a16:creationId xmlns:a16="http://schemas.microsoft.com/office/drawing/2014/main" id="{00000000-0008-0000-0200-000006000000}"/>
            </a:ext>
          </a:extLst>
        </xdr:cNvPr>
        <xdr:cNvSpPr/>
      </xdr:nvSpPr>
      <xdr:spPr>
        <a:xfrm>
          <a:off x="4343400" y="419100"/>
          <a:ext cx="1600200" cy="1066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b="1">
            <a:solidFill>
              <a:schemeClr val="accent1"/>
            </a:solidFill>
            <a:latin typeface="+mn-lt"/>
          </a:endParaRPr>
        </a:p>
      </xdr:txBody>
    </xdr:sp>
    <xdr:clientData/>
  </xdr:twoCellAnchor>
  <xdr:twoCellAnchor>
    <xdr:from>
      <xdr:col>9</xdr:col>
      <xdr:colOff>533400</xdr:colOff>
      <xdr:row>2</xdr:row>
      <xdr:rowOff>38100</xdr:rowOff>
    </xdr:from>
    <xdr:to>
      <xdr:col>12</xdr:col>
      <xdr:colOff>304800</xdr:colOff>
      <xdr:row>7</xdr:row>
      <xdr:rowOff>152400</xdr:rowOff>
    </xdr:to>
    <xdr:sp macro="" textlink="">
      <xdr:nvSpPr>
        <xdr:cNvPr id="7" name="Rectangle 6">
          <a:extLst>
            <a:ext uri="{FF2B5EF4-FFF2-40B4-BE49-F238E27FC236}">
              <a16:creationId xmlns:a16="http://schemas.microsoft.com/office/drawing/2014/main" id="{00000000-0008-0000-0200-000007000000}"/>
            </a:ext>
          </a:extLst>
        </xdr:cNvPr>
        <xdr:cNvSpPr/>
      </xdr:nvSpPr>
      <xdr:spPr>
        <a:xfrm>
          <a:off x="6019800" y="419100"/>
          <a:ext cx="1600200" cy="1066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mn-lt"/>
          </a:endParaRPr>
        </a:p>
      </xdr:txBody>
    </xdr:sp>
    <xdr:clientData/>
  </xdr:twoCellAnchor>
  <xdr:twoCellAnchor>
    <xdr:from>
      <xdr:col>12</xdr:col>
      <xdr:colOff>381000</xdr:colOff>
      <xdr:row>2</xdr:row>
      <xdr:rowOff>38100</xdr:rowOff>
    </xdr:from>
    <xdr:to>
      <xdr:col>15</xdr:col>
      <xdr:colOff>152400</xdr:colOff>
      <xdr:row>7</xdr:row>
      <xdr:rowOff>152400</xdr:rowOff>
    </xdr:to>
    <xdr:sp macro="" textlink="">
      <xdr:nvSpPr>
        <xdr:cNvPr id="8" name="Rectangle 7">
          <a:extLst>
            <a:ext uri="{FF2B5EF4-FFF2-40B4-BE49-F238E27FC236}">
              <a16:creationId xmlns:a16="http://schemas.microsoft.com/office/drawing/2014/main" id="{00000000-0008-0000-0200-000008000000}"/>
            </a:ext>
          </a:extLst>
        </xdr:cNvPr>
        <xdr:cNvSpPr/>
      </xdr:nvSpPr>
      <xdr:spPr>
        <a:xfrm>
          <a:off x="7696200" y="419100"/>
          <a:ext cx="1600200" cy="1066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mn-lt"/>
          </a:endParaRPr>
        </a:p>
      </xdr:txBody>
    </xdr:sp>
    <xdr:clientData/>
  </xdr:twoCellAnchor>
  <xdr:twoCellAnchor>
    <xdr:from>
      <xdr:col>1</xdr:col>
      <xdr:colOff>243418</xdr:colOff>
      <xdr:row>8</xdr:row>
      <xdr:rowOff>93133</xdr:rowOff>
    </xdr:from>
    <xdr:to>
      <xdr:col>4</xdr:col>
      <xdr:colOff>232834</xdr:colOff>
      <xdr:row>14</xdr:row>
      <xdr:rowOff>16933</xdr:rowOff>
    </xdr:to>
    <xdr:sp macro="" textlink="">
      <xdr:nvSpPr>
        <xdr:cNvPr id="9" name="Rectangle 8">
          <a:extLst>
            <a:ext uri="{FF2B5EF4-FFF2-40B4-BE49-F238E27FC236}">
              <a16:creationId xmlns:a16="http://schemas.microsoft.com/office/drawing/2014/main" id="{00000000-0008-0000-0200-000009000000}"/>
            </a:ext>
          </a:extLst>
        </xdr:cNvPr>
        <xdr:cNvSpPr/>
      </xdr:nvSpPr>
      <xdr:spPr>
        <a:xfrm>
          <a:off x="857251" y="1617133"/>
          <a:ext cx="1830916" cy="1066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mn-lt"/>
          </a:endParaRPr>
        </a:p>
      </xdr:txBody>
    </xdr:sp>
    <xdr:clientData/>
  </xdr:twoCellAnchor>
  <xdr:twoCellAnchor>
    <xdr:from>
      <xdr:col>1</xdr:col>
      <xdr:colOff>281517</xdr:colOff>
      <xdr:row>14</xdr:row>
      <xdr:rowOff>93133</xdr:rowOff>
    </xdr:from>
    <xdr:to>
      <xdr:col>4</xdr:col>
      <xdr:colOff>52917</xdr:colOff>
      <xdr:row>25</xdr:row>
      <xdr:rowOff>169333</xdr:rowOff>
    </xdr:to>
    <xdr:sp macro="" textlink="">
      <xdr:nvSpPr>
        <xdr:cNvPr id="10" name="Rectangle 9">
          <a:extLst>
            <a:ext uri="{FF2B5EF4-FFF2-40B4-BE49-F238E27FC236}">
              <a16:creationId xmlns:a16="http://schemas.microsoft.com/office/drawing/2014/main" id="{00000000-0008-0000-0200-00000A000000}"/>
            </a:ext>
          </a:extLst>
        </xdr:cNvPr>
        <xdr:cNvSpPr/>
      </xdr:nvSpPr>
      <xdr:spPr>
        <a:xfrm>
          <a:off x="895350" y="2760133"/>
          <a:ext cx="1612900" cy="21717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mn-lt"/>
          </a:endParaRPr>
        </a:p>
      </xdr:txBody>
    </xdr:sp>
    <xdr:clientData/>
  </xdr:twoCellAnchor>
  <xdr:twoCellAnchor>
    <xdr:from>
      <xdr:col>1</xdr:col>
      <xdr:colOff>218016</xdr:colOff>
      <xdr:row>28</xdr:row>
      <xdr:rowOff>84667</xdr:rowOff>
    </xdr:from>
    <xdr:to>
      <xdr:col>4</xdr:col>
      <xdr:colOff>95249</xdr:colOff>
      <xdr:row>36</xdr:row>
      <xdr:rowOff>105833</xdr:rowOff>
    </xdr:to>
    <xdr:sp macro="" textlink="">
      <xdr:nvSpPr>
        <xdr:cNvPr id="11" name="Rectangle 10">
          <a:extLst>
            <a:ext uri="{FF2B5EF4-FFF2-40B4-BE49-F238E27FC236}">
              <a16:creationId xmlns:a16="http://schemas.microsoft.com/office/drawing/2014/main" id="{00000000-0008-0000-0200-00000B000000}"/>
            </a:ext>
          </a:extLst>
        </xdr:cNvPr>
        <xdr:cNvSpPr/>
      </xdr:nvSpPr>
      <xdr:spPr>
        <a:xfrm>
          <a:off x="831849" y="5418667"/>
          <a:ext cx="1718733" cy="1545166"/>
        </a:xfrm>
        <a:prstGeom prst="rect">
          <a:avLst/>
        </a:prstGeom>
        <a:gradFill>
          <a:gsLst>
            <a:gs pos="0">
              <a:schemeClr val="accent3"/>
            </a:gs>
            <a:gs pos="50000">
              <a:schemeClr val="accent1">
                <a:tint val="44500"/>
                <a:satMod val="160000"/>
              </a:schemeClr>
            </a:gs>
            <a:gs pos="100000">
              <a:schemeClr val="accent1">
                <a:tint val="23500"/>
                <a:satMod val="160000"/>
              </a:schemeClr>
            </a:gs>
          </a:gsLst>
          <a:lin ang="5400000" scaled="0"/>
        </a:gra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mn-lt"/>
          </a:endParaRPr>
        </a:p>
      </xdr:txBody>
    </xdr:sp>
    <xdr:clientData/>
  </xdr:twoCellAnchor>
  <xdr:twoCellAnchor>
    <xdr:from>
      <xdr:col>4</xdr:col>
      <xdr:colOff>304800</xdr:colOff>
      <xdr:row>9</xdr:row>
      <xdr:rowOff>148167</xdr:rowOff>
    </xdr:from>
    <xdr:to>
      <xdr:col>9</xdr:col>
      <xdr:colOff>76200</xdr:colOff>
      <xdr:row>27</xdr:row>
      <xdr:rowOff>21167</xdr:rowOff>
    </xdr:to>
    <xdr:sp macro="" textlink="">
      <xdr:nvSpPr>
        <xdr:cNvPr id="12" name="Rectangle 11">
          <a:extLst>
            <a:ext uri="{FF2B5EF4-FFF2-40B4-BE49-F238E27FC236}">
              <a16:creationId xmlns:a16="http://schemas.microsoft.com/office/drawing/2014/main" id="{00000000-0008-0000-0200-00000C000000}"/>
            </a:ext>
          </a:extLst>
        </xdr:cNvPr>
        <xdr:cNvSpPr/>
      </xdr:nvSpPr>
      <xdr:spPr>
        <a:xfrm>
          <a:off x="2760133" y="1862667"/>
          <a:ext cx="2840567" cy="33020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mn-lt"/>
          </a:endParaRPr>
        </a:p>
      </xdr:txBody>
    </xdr:sp>
    <xdr:clientData/>
  </xdr:twoCellAnchor>
  <xdr:twoCellAnchor>
    <xdr:from>
      <xdr:col>9</xdr:col>
      <xdr:colOff>304800</xdr:colOff>
      <xdr:row>9</xdr:row>
      <xdr:rowOff>0</xdr:rowOff>
    </xdr:from>
    <xdr:to>
      <xdr:col>15</xdr:col>
      <xdr:colOff>152400</xdr:colOff>
      <xdr:row>17</xdr:row>
      <xdr:rowOff>0</xdr:rowOff>
    </xdr:to>
    <xdr:sp macro="" textlink="">
      <xdr:nvSpPr>
        <xdr:cNvPr id="13" name="Rectangle 12">
          <a:extLst>
            <a:ext uri="{FF2B5EF4-FFF2-40B4-BE49-F238E27FC236}">
              <a16:creationId xmlns:a16="http://schemas.microsoft.com/office/drawing/2014/main" id="{00000000-0008-0000-0200-00000D000000}"/>
            </a:ext>
          </a:extLst>
        </xdr:cNvPr>
        <xdr:cNvSpPr/>
      </xdr:nvSpPr>
      <xdr:spPr>
        <a:xfrm>
          <a:off x="5791200" y="1714500"/>
          <a:ext cx="3505200" cy="15240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mn-lt"/>
          </a:endParaRPr>
        </a:p>
      </xdr:txBody>
    </xdr:sp>
    <xdr:clientData/>
  </xdr:twoCellAnchor>
  <xdr:twoCellAnchor>
    <xdr:from>
      <xdr:col>9</xdr:col>
      <xdr:colOff>304800</xdr:colOff>
      <xdr:row>18</xdr:row>
      <xdr:rowOff>38100</xdr:rowOff>
    </xdr:from>
    <xdr:to>
      <xdr:col>15</xdr:col>
      <xdr:colOff>152400</xdr:colOff>
      <xdr:row>27</xdr:row>
      <xdr:rowOff>76200</xdr:rowOff>
    </xdr:to>
    <xdr:sp macro="" textlink="">
      <xdr:nvSpPr>
        <xdr:cNvPr id="14" name="Rectangle 13">
          <a:extLst>
            <a:ext uri="{FF2B5EF4-FFF2-40B4-BE49-F238E27FC236}">
              <a16:creationId xmlns:a16="http://schemas.microsoft.com/office/drawing/2014/main" id="{00000000-0008-0000-0200-00000E000000}"/>
            </a:ext>
          </a:extLst>
        </xdr:cNvPr>
        <xdr:cNvSpPr/>
      </xdr:nvSpPr>
      <xdr:spPr>
        <a:xfrm>
          <a:off x="5791200" y="3467100"/>
          <a:ext cx="3505200" cy="1752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mn-lt"/>
          </a:endParaRPr>
        </a:p>
      </xdr:txBody>
    </xdr:sp>
    <xdr:clientData/>
  </xdr:twoCellAnchor>
  <xdr:twoCellAnchor>
    <xdr:from>
      <xdr:col>11</xdr:col>
      <xdr:colOff>173566</xdr:colOff>
      <xdr:row>28</xdr:row>
      <xdr:rowOff>114300</xdr:rowOff>
    </xdr:from>
    <xdr:to>
      <xdr:col>18</xdr:col>
      <xdr:colOff>173567</xdr:colOff>
      <xdr:row>35</xdr:row>
      <xdr:rowOff>152400</xdr:rowOff>
    </xdr:to>
    <xdr:sp macro="" textlink="">
      <xdr:nvSpPr>
        <xdr:cNvPr id="15" name="Rectangle 14">
          <a:extLst>
            <a:ext uri="{FF2B5EF4-FFF2-40B4-BE49-F238E27FC236}">
              <a16:creationId xmlns:a16="http://schemas.microsoft.com/office/drawing/2014/main" id="{00000000-0008-0000-0200-00000F000000}"/>
            </a:ext>
          </a:extLst>
        </xdr:cNvPr>
        <xdr:cNvSpPr/>
      </xdr:nvSpPr>
      <xdr:spPr>
        <a:xfrm>
          <a:off x="6925733" y="5448300"/>
          <a:ext cx="4296834" cy="1371600"/>
        </a:xfrm>
        <a:prstGeom prst="rect">
          <a:avLst/>
        </a:prstGeom>
        <a:gradFill>
          <a:gsLst>
            <a:gs pos="0">
              <a:schemeClr val="accent3"/>
            </a:gs>
            <a:gs pos="50000">
              <a:schemeClr val="accent1">
                <a:tint val="44500"/>
                <a:satMod val="160000"/>
              </a:schemeClr>
            </a:gs>
            <a:gs pos="100000">
              <a:schemeClr val="accent1">
                <a:tint val="23500"/>
                <a:satMod val="160000"/>
              </a:schemeClr>
            </a:gs>
          </a:gsLst>
          <a:lin ang="5400000" scaled="0"/>
        </a:gra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mn-lt"/>
          </a:endParaRPr>
        </a:p>
      </xdr:txBody>
    </xdr:sp>
    <xdr:clientData/>
  </xdr:twoCellAnchor>
  <xdr:twoCellAnchor>
    <xdr:from>
      <xdr:col>4</xdr:col>
      <xdr:colOff>304800</xdr:colOff>
      <xdr:row>28</xdr:row>
      <xdr:rowOff>114300</xdr:rowOff>
    </xdr:from>
    <xdr:to>
      <xdr:col>10</xdr:col>
      <xdr:colOff>0</xdr:colOff>
      <xdr:row>35</xdr:row>
      <xdr:rowOff>152400</xdr:rowOff>
    </xdr:to>
    <xdr:sp macro="" textlink="">
      <xdr:nvSpPr>
        <xdr:cNvPr id="16" name="Rectangle 15">
          <a:extLst>
            <a:ext uri="{FF2B5EF4-FFF2-40B4-BE49-F238E27FC236}">
              <a16:creationId xmlns:a16="http://schemas.microsoft.com/office/drawing/2014/main" id="{00000000-0008-0000-0200-000010000000}"/>
            </a:ext>
          </a:extLst>
        </xdr:cNvPr>
        <xdr:cNvSpPr/>
      </xdr:nvSpPr>
      <xdr:spPr>
        <a:xfrm>
          <a:off x="2743200" y="5448300"/>
          <a:ext cx="3352800" cy="1371600"/>
        </a:xfrm>
        <a:prstGeom prst="rect">
          <a:avLst/>
        </a:prstGeom>
        <a:gradFill>
          <a:gsLst>
            <a:gs pos="0">
              <a:schemeClr val="accent3"/>
            </a:gs>
            <a:gs pos="50000">
              <a:schemeClr val="accent1">
                <a:tint val="44500"/>
                <a:satMod val="160000"/>
              </a:schemeClr>
            </a:gs>
            <a:gs pos="100000">
              <a:schemeClr val="accent1">
                <a:tint val="23500"/>
                <a:satMod val="160000"/>
              </a:schemeClr>
            </a:gs>
          </a:gsLst>
          <a:lin ang="5400000" scaled="0"/>
        </a:gra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mn-lt"/>
          </a:endParaRPr>
        </a:p>
      </xdr:txBody>
    </xdr:sp>
    <xdr:clientData/>
  </xdr:twoCellAnchor>
  <xdr:twoCellAnchor>
    <xdr:from>
      <xdr:col>15</xdr:col>
      <xdr:colOff>228599</xdr:colOff>
      <xdr:row>8</xdr:row>
      <xdr:rowOff>158751</xdr:rowOff>
    </xdr:from>
    <xdr:to>
      <xdr:col>18</xdr:col>
      <xdr:colOff>148166</xdr:colOff>
      <xdr:row>17</xdr:row>
      <xdr:rowOff>74083</xdr:rowOff>
    </xdr:to>
    <xdr:sp macro="" textlink="">
      <xdr:nvSpPr>
        <xdr:cNvPr id="17" name="Rectangle 16">
          <a:extLst>
            <a:ext uri="{FF2B5EF4-FFF2-40B4-BE49-F238E27FC236}">
              <a16:creationId xmlns:a16="http://schemas.microsoft.com/office/drawing/2014/main" id="{00000000-0008-0000-0200-000011000000}"/>
            </a:ext>
          </a:extLst>
        </xdr:cNvPr>
        <xdr:cNvSpPr/>
      </xdr:nvSpPr>
      <xdr:spPr>
        <a:xfrm>
          <a:off x="9436099" y="1682751"/>
          <a:ext cx="1761067" cy="162983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mn-lt"/>
          </a:endParaRPr>
        </a:p>
      </xdr:txBody>
    </xdr:sp>
    <xdr:clientData/>
  </xdr:twoCellAnchor>
  <xdr:twoCellAnchor>
    <xdr:from>
      <xdr:col>15</xdr:col>
      <xdr:colOff>228600</xdr:colOff>
      <xdr:row>18</xdr:row>
      <xdr:rowOff>38100</xdr:rowOff>
    </xdr:from>
    <xdr:to>
      <xdr:col>18</xdr:col>
      <xdr:colOff>0</xdr:colOff>
      <xdr:row>27</xdr:row>
      <xdr:rowOff>76200</xdr:rowOff>
    </xdr:to>
    <xdr:sp macro="" textlink="">
      <xdr:nvSpPr>
        <xdr:cNvPr id="18" name="Rectangle 17">
          <a:extLst>
            <a:ext uri="{FF2B5EF4-FFF2-40B4-BE49-F238E27FC236}">
              <a16:creationId xmlns:a16="http://schemas.microsoft.com/office/drawing/2014/main" id="{00000000-0008-0000-0200-000012000000}"/>
            </a:ext>
          </a:extLst>
        </xdr:cNvPr>
        <xdr:cNvSpPr/>
      </xdr:nvSpPr>
      <xdr:spPr>
        <a:xfrm>
          <a:off x="9372600" y="3467100"/>
          <a:ext cx="1600200" cy="1752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mn-lt"/>
          </a:endParaRPr>
        </a:p>
      </xdr:txBody>
    </xdr:sp>
    <xdr:clientData/>
  </xdr:twoCellAnchor>
  <xdr:twoCellAnchor>
    <xdr:from>
      <xdr:col>15</xdr:col>
      <xdr:colOff>228599</xdr:colOff>
      <xdr:row>2</xdr:row>
      <xdr:rowOff>38100</xdr:rowOff>
    </xdr:from>
    <xdr:to>
      <xdr:col>18</xdr:col>
      <xdr:colOff>148166</xdr:colOff>
      <xdr:row>7</xdr:row>
      <xdr:rowOff>148167</xdr:rowOff>
    </xdr:to>
    <xdr:sp macro="" textlink="">
      <xdr:nvSpPr>
        <xdr:cNvPr id="19" name="Rectangle 18">
          <a:extLst>
            <a:ext uri="{FF2B5EF4-FFF2-40B4-BE49-F238E27FC236}">
              <a16:creationId xmlns:a16="http://schemas.microsoft.com/office/drawing/2014/main" id="{00000000-0008-0000-0200-000013000000}"/>
            </a:ext>
          </a:extLst>
        </xdr:cNvPr>
        <xdr:cNvSpPr/>
      </xdr:nvSpPr>
      <xdr:spPr>
        <a:xfrm>
          <a:off x="9436099" y="419100"/>
          <a:ext cx="1761067" cy="106256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mn-lt"/>
          </a:endParaRPr>
        </a:p>
      </xdr:txBody>
    </xdr:sp>
    <xdr:clientData/>
  </xdr:twoCellAnchor>
  <xdr:twoCellAnchor>
    <xdr:from>
      <xdr:col>1</xdr:col>
      <xdr:colOff>485775</xdr:colOff>
      <xdr:row>5</xdr:row>
      <xdr:rowOff>9525</xdr:rowOff>
    </xdr:from>
    <xdr:to>
      <xdr:col>5</xdr:col>
      <xdr:colOff>447675</xdr:colOff>
      <xdr:row>7</xdr:row>
      <xdr:rowOff>28575</xdr:rowOff>
    </xdr:to>
    <xdr:sp macro="" textlink="">
      <xdr:nvSpPr>
        <xdr:cNvPr id="21" name="Rectangle 20">
          <a:extLst>
            <a:ext uri="{FF2B5EF4-FFF2-40B4-BE49-F238E27FC236}">
              <a16:creationId xmlns:a16="http://schemas.microsoft.com/office/drawing/2014/main" id="{00000000-0008-0000-0200-000015000000}"/>
            </a:ext>
          </a:extLst>
        </xdr:cNvPr>
        <xdr:cNvSpPr/>
      </xdr:nvSpPr>
      <xdr:spPr>
        <a:xfrm>
          <a:off x="1095375" y="962025"/>
          <a:ext cx="2400300" cy="40005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l"/>
          <a:r>
            <a:rPr lang="en-US" sz="3200" b="1">
              <a:solidFill>
                <a:schemeClr val="accent1"/>
              </a:solidFill>
              <a:latin typeface="+mn-lt"/>
            </a:rPr>
            <a:t>Bicycle Shop</a:t>
          </a:r>
        </a:p>
      </xdr:txBody>
    </xdr:sp>
    <xdr:clientData/>
  </xdr:twoCellAnchor>
  <xdr:twoCellAnchor>
    <xdr:from>
      <xdr:col>7</xdr:col>
      <xdr:colOff>95249</xdr:colOff>
      <xdr:row>2</xdr:row>
      <xdr:rowOff>133350</xdr:rowOff>
    </xdr:from>
    <xdr:to>
      <xdr:col>9</xdr:col>
      <xdr:colOff>438150</xdr:colOff>
      <xdr:row>4</xdr:row>
      <xdr:rowOff>152400</xdr:rowOff>
    </xdr:to>
    <xdr:sp macro="" textlink="">
      <xdr:nvSpPr>
        <xdr:cNvPr id="22" name="Rectangle 21">
          <a:extLst>
            <a:ext uri="{FF2B5EF4-FFF2-40B4-BE49-F238E27FC236}">
              <a16:creationId xmlns:a16="http://schemas.microsoft.com/office/drawing/2014/main" id="{00000000-0008-0000-0200-000016000000}"/>
            </a:ext>
          </a:extLst>
        </xdr:cNvPr>
        <xdr:cNvSpPr/>
      </xdr:nvSpPr>
      <xdr:spPr>
        <a:xfrm>
          <a:off x="4362449" y="514350"/>
          <a:ext cx="1562101" cy="40005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rtlCol="0" anchor="t"/>
        <a:lstStyle/>
        <a:p>
          <a:pPr algn="ctr"/>
          <a:r>
            <a:rPr lang="en-US" sz="1600" b="1">
              <a:solidFill>
                <a:schemeClr val="accent1"/>
              </a:solidFill>
              <a:latin typeface="Candara" pitchFamily="34" charset="0"/>
            </a:rPr>
            <a:t>TOTAL SALES</a:t>
          </a:r>
        </a:p>
        <a:p>
          <a:pPr algn="l"/>
          <a:endParaRPr lang="en-US" sz="1600" b="1">
            <a:solidFill>
              <a:schemeClr val="accent1"/>
            </a:solidFill>
            <a:latin typeface="Candara" pitchFamily="34" charset="0"/>
          </a:endParaRPr>
        </a:p>
      </xdr:txBody>
    </xdr:sp>
    <xdr:clientData/>
  </xdr:twoCellAnchor>
  <xdr:twoCellAnchor>
    <xdr:from>
      <xdr:col>12</xdr:col>
      <xdr:colOff>476249</xdr:colOff>
      <xdr:row>2</xdr:row>
      <xdr:rowOff>114300</xdr:rowOff>
    </xdr:from>
    <xdr:to>
      <xdr:col>15</xdr:col>
      <xdr:colOff>84666</xdr:colOff>
      <xdr:row>4</xdr:row>
      <xdr:rowOff>133350</xdr:rowOff>
    </xdr:to>
    <xdr:sp macro="" textlink="">
      <xdr:nvSpPr>
        <xdr:cNvPr id="23" name="Rectangle 22">
          <a:extLst>
            <a:ext uri="{FF2B5EF4-FFF2-40B4-BE49-F238E27FC236}">
              <a16:creationId xmlns:a16="http://schemas.microsoft.com/office/drawing/2014/main" id="{00000000-0008-0000-0200-000017000000}"/>
            </a:ext>
          </a:extLst>
        </xdr:cNvPr>
        <xdr:cNvSpPr/>
      </xdr:nvSpPr>
      <xdr:spPr>
        <a:xfrm>
          <a:off x="7842249" y="495300"/>
          <a:ext cx="1449917" cy="40005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r>
            <a:rPr lang="en-US" sz="1600" b="1">
              <a:solidFill>
                <a:schemeClr val="accent1"/>
              </a:solidFill>
              <a:latin typeface="Candara" pitchFamily="34" charset="0"/>
              <a:ea typeface="+mn-ea"/>
              <a:cs typeface="+mn-cs"/>
            </a:rPr>
            <a:t>PROFIT (%)</a:t>
          </a:r>
        </a:p>
      </xdr:txBody>
    </xdr:sp>
    <xdr:clientData/>
  </xdr:twoCellAnchor>
  <xdr:twoCellAnchor>
    <xdr:from>
      <xdr:col>15</xdr:col>
      <xdr:colOff>391583</xdr:colOff>
      <xdr:row>2</xdr:row>
      <xdr:rowOff>95250</xdr:rowOff>
    </xdr:from>
    <xdr:to>
      <xdr:col>17</xdr:col>
      <xdr:colOff>590550</xdr:colOff>
      <xdr:row>4</xdr:row>
      <xdr:rowOff>114300</xdr:rowOff>
    </xdr:to>
    <xdr:sp macro="" textlink="">
      <xdr:nvSpPr>
        <xdr:cNvPr id="25" name="Rectangle 24">
          <a:extLst>
            <a:ext uri="{FF2B5EF4-FFF2-40B4-BE49-F238E27FC236}">
              <a16:creationId xmlns:a16="http://schemas.microsoft.com/office/drawing/2014/main" id="{00000000-0008-0000-0200-000019000000}"/>
            </a:ext>
          </a:extLst>
        </xdr:cNvPr>
        <xdr:cNvSpPr/>
      </xdr:nvSpPr>
      <xdr:spPr>
        <a:xfrm>
          <a:off x="9599083" y="476250"/>
          <a:ext cx="1426634" cy="40005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r>
            <a:rPr lang="en-US" sz="1600" b="1">
              <a:solidFill>
                <a:schemeClr val="accent1"/>
              </a:solidFill>
              <a:latin typeface="Candara" pitchFamily="34" charset="0"/>
              <a:ea typeface="+mn-ea"/>
              <a:cs typeface="+mn-cs"/>
            </a:rPr>
            <a:t>UNITS SOLD</a:t>
          </a:r>
        </a:p>
      </xdr:txBody>
    </xdr:sp>
    <xdr:clientData/>
  </xdr:twoCellAnchor>
  <xdr:twoCellAnchor>
    <xdr:from>
      <xdr:col>9</xdr:col>
      <xdr:colOff>542924</xdr:colOff>
      <xdr:row>2</xdr:row>
      <xdr:rowOff>133350</xdr:rowOff>
    </xdr:from>
    <xdr:to>
      <xdr:col>12</xdr:col>
      <xdr:colOff>295275</xdr:colOff>
      <xdr:row>4</xdr:row>
      <xdr:rowOff>152400</xdr:rowOff>
    </xdr:to>
    <xdr:sp macro="" textlink="">
      <xdr:nvSpPr>
        <xdr:cNvPr id="26" name="Rectangle 25">
          <a:extLst>
            <a:ext uri="{FF2B5EF4-FFF2-40B4-BE49-F238E27FC236}">
              <a16:creationId xmlns:a16="http://schemas.microsoft.com/office/drawing/2014/main" id="{00000000-0008-0000-0200-00001A000000}"/>
            </a:ext>
          </a:extLst>
        </xdr:cNvPr>
        <xdr:cNvSpPr/>
      </xdr:nvSpPr>
      <xdr:spPr>
        <a:xfrm>
          <a:off x="6029324" y="514350"/>
          <a:ext cx="1581151" cy="40005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r>
            <a:rPr lang="en-US" sz="1600" b="1">
              <a:solidFill>
                <a:schemeClr val="accent1"/>
              </a:solidFill>
              <a:latin typeface="Candara" pitchFamily="34" charset="0"/>
              <a:ea typeface="+mn-ea"/>
              <a:cs typeface="+mn-cs"/>
            </a:rPr>
            <a:t>PROFIT ($)</a:t>
          </a:r>
        </a:p>
      </xdr:txBody>
    </xdr:sp>
    <xdr:clientData/>
  </xdr:twoCellAnchor>
  <xdr:twoCellAnchor>
    <xdr:from>
      <xdr:col>7</xdr:col>
      <xdr:colOff>114300</xdr:colOff>
      <xdr:row>4</xdr:row>
      <xdr:rowOff>180975</xdr:rowOff>
    </xdr:from>
    <xdr:to>
      <xdr:col>9</xdr:col>
      <xdr:colOff>409576</xdr:colOff>
      <xdr:row>7</xdr:row>
      <xdr:rowOff>9525</xdr:rowOff>
    </xdr:to>
    <xdr:sp macro="" textlink="'Pivot Tables'!B4">
      <xdr:nvSpPr>
        <xdr:cNvPr id="28" name="Rectangle 27">
          <a:extLst>
            <a:ext uri="{FF2B5EF4-FFF2-40B4-BE49-F238E27FC236}">
              <a16:creationId xmlns:a16="http://schemas.microsoft.com/office/drawing/2014/main" id="{00000000-0008-0000-0200-00001C000000}"/>
            </a:ext>
          </a:extLst>
        </xdr:cNvPr>
        <xdr:cNvSpPr/>
      </xdr:nvSpPr>
      <xdr:spPr>
        <a:xfrm>
          <a:off x="4381500" y="942975"/>
          <a:ext cx="1514476" cy="40005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fld id="{AC7D1AB0-B94D-494B-BF46-1562BEE5FB5F}" type="TxLink">
            <a:rPr lang="en-US" sz="1400" b="1">
              <a:solidFill>
                <a:sysClr val="windowText" lastClr="000000"/>
              </a:solidFill>
              <a:latin typeface="+mn-lt"/>
              <a:ea typeface="+mn-ea"/>
              <a:cs typeface="+mn-cs"/>
            </a:rPr>
            <a:pPr marL="0" indent="0" algn="ctr"/>
            <a:t>$11,87,26,350.26 </a:t>
          </a:fld>
          <a:endParaRPr lang="en-US" sz="1400" b="1">
            <a:solidFill>
              <a:sysClr val="windowText" lastClr="000000"/>
            </a:solidFill>
            <a:latin typeface="+mn-lt"/>
            <a:ea typeface="+mn-ea"/>
            <a:cs typeface="+mn-cs"/>
          </a:endParaRPr>
        </a:p>
      </xdr:txBody>
    </xdr:sp>
    <xdr:clientData/>
  </xdr:twoCellAnchor>
  <xdr:twoCellAnchor>
    <xdr:from>
      <xdr:col>9</xdr:col>
      <xdr:colOff>581025</xdr:colOff>
      <xdr:row>5</xdr:row>
      <xdr:rowOff>9525</xdr:rowOff>
    </xdr:from>
    <xdr:to>
      <xdr:col>12</xdr:col>
      <xdr:colOff>247651</xdr:colOff>
      <xdr:row>7</xdr:row>
      <xdr:rowOff>28575</xdr:rowOff>
    </xdr:to>
    <xdr:sp macro="" textlink="'Pivot Tables'!C4">
      <xdr:nvSpPr>
        <xdr:cNvPr id="29" name="Rectangle 28">
          <a:extLst>
            <a:ext uri="{FF2B5EF4-FFF2-40B4-BE49-F238E27FC236}">
              <a16:creationId xmlns:a16="http://schemas.microsoft.com/office/drawing/2014/main" id="{00000000-0008-0000-0200-00001D000000}"/>
            </a:ext>
          </a:extLst>
        </xdr:cNvPr>
        <xdr:cNvSpPr/>
      </xdr:nvSpPr>
      <xdr:spPr>
        <a:xfrm>
          <a:off x="6067425" y="962025"/>
          <a:ext cx="1495426" cy="40005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fld id="{8EC8E7FF-BB59-4DA1-AA74-DA449A3AF350}" type="TxLink">
            <a:rPr lang="en-US" sz="1400" b="1">
              <a:solidFill>
                <a:sysClr val="windowText" lastClr="000000"/>
              </a:solidFill>
              <a:latin typeface="+mn-lt"/>
              <a:ea typeface="+mn-ea"/>
              <a:cs typeface="+mn-cs"/>
            </a:rPr>
            <a:pPr marL="0" indent="0" algn="ctr"/>
            <a:t>$1,68,93,702.26 </a:t>
          </a:fld>
          <a:endParaRPr lang="en-US" sz="1400" b="1">
            <a:solidFill>
              <a:sysClr val="windowText" lastClr="000000"/>
            </a:solidFill>
            <a:latin typeface="+mn-lt"/>
            <a:ea typeface="+mn-ea"/>
            <a:cs typeface="+mn-cs"/>
          </a:endParaRPr>
        </a:p>
      </xdr:txBody>
    </xdr:sp>
    <xdr:clientData/>
  </xdr:twoCellAnchor>
  <xdr:twoCellAnchor>
    <xdr:from>
      <xdr:col>12</xdr:col>
      <xdr:colOff>400050</xdr:colOff>
      <xdr:row>5</xdr:row>
      <xdr:rowOff>19050</xdr:rowOff>
    </xdr:from>
    <xdr:to>
      <xdr:col>15</xdr:col>
      <xdr:colOff>114300</xdr:colOff>
      <xdr:row>7</xdr:row>
      <xdr:rowOff>38100</xdr:rowOff>
    </xdr:to>
    <xdr:sp macro="" textlink="'Pivot Tables'!E4">
      <xdr:nvSpPr>
        <xdr:cNvPr id="30" name="Rectangle 29">
          <a:extLst>
            <a:ext uri="{FF2B5EF4-FFF2-40B4-BE49-F238E27FC236}">
              <a16:creationId xmlns:a16="http://schemas.microsoft.com/office/drawing/2014/main" id="{00000000-0008-0000-0200-00001E000000}"/>
            </a:ext>
          </a:extLst>
        </xdr:cNvPr>
        <xdr:cNvSpPr/>
      </xdr:nvSpPr>
      <xdr:spPr>
        <a:xfrm>
          <a:off x="7715250" y="971550"/>
          <a:ext cx="1543050" cy="40005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fld id="{2D143C2C-4E0D-4014-813B-89463D4589AF}" type="TxLink">
            <a:rPr lang="en-US" sz="1400" b="1">
              <a:solidFill>
                <a:sysClr val="windowText" lastClr="000000"/>
              </a:solidFill>
              <a:latin typeface="+mn-lt"/>
              <a:ea typeface="+mn-ea"/>
              <a:cs typeface="+mn-cs"/>
            </a:rPr>
            <a:pPr marL="0" indent="0" algn="ctr"/>
            <a:t>14.23%</a:t>
          </a:fld>
          <a:endParaRPr lang="en-US" sz="1400" b="1">
            <a:solidFill>
              <a:sysClr val="windowText" lastClr="000000"/>
            </a:solidFill>
            <a:latin typeface="+mn-lt"/>
            <a:ea typeface="+mn-ea"/>
            <a:cs typeface="+mn-cs"/>
          </a:endParaRPr>
        </a:p>
      </xdr:txBody>
    </xdr:sp>
    <xdr:clientData/>
  </xdr:twoCellAnchor>
  <xdr:twoCellAnchor>
    <xdr:from>
      <xdr:col>15</xdr:col>
      <xdr:colOff>359832</xdr:colOff>
      <xdr:row>4</xdr:row>
      <xdr:rowOff>161925</xdr:rowOff>
    </xdr:from>
    <xdr:to>
      <xdr:col>17</xdr:col>
      <xdr:colOff>581024</xdr:colOff>
      <xdr:row>6</xdr:row>
      <xdr:rowOff>180975</xdr:rowOff>
    </xdr:to>
    <xdr:sp macro="" textlink="'Pivot Tables'!D4">
      <xdr:nvSpPr>
        <xdr:cNvPr id="31" name="Rectangle 30">
          <a:extLst>
            <a:ext uri="{FF2B5EF4-FFF2-40B4-BE49-F238E27FC236}">
              <a16:creationId xmlns:a16="http://schemas.microsoft.com/office/drawing/2014/main" id="{00000000-0008-0000-0200-00001F000000}"/>
            </a:ext>
          </a:extLst>
        </xdr:cNvPr>
        <xdr:cNvSpPr/>
      </xdr:nvSpPr>
      <xdr:spPr>
        <a:xfrm>
          <a:off x="9567332" y="923925"/>
          <a:ext cx="1448859" cy="40005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fld id="{294A18A3-1155-480A-BD3C-8B217DA2EE45}" type="TxLink">
            <a:rPr lang="en-US" sz="1400" b="1">
              <a:solidFill>
                <a:sysClr val="windowText" lastClr="000000"/>
              </a:solidFill>
              <a:latin typeface="+mn-lt"/>
              <a:ea typeface="+mn-ea"/>
              <a:cs typeface="+mn-cs"/>
            </a:rPr>
            <a:pPr marL="0" indent="0" algn="ctr"/>
            <a:t>11,25,806</a:t>
          </a:fld>
          <a:endParaRPr lang="en-US" sz="1400" b="1">
            <a:solidFill>
              <a:sysClr val="windowText" lastClr="000000"/>
            </a:solidFill>
            <a:latin typeface="+mn-lt"/>
            <a:ea typeface="+mn-ea"/>
            <a:cs typeface="+mn-cs"/>
          </a:endParaRPr>
        </a:p>
      </xdr:txBody>
    </xdr:sp>
    <xdr:clientData/>
  </xdr:twoCellAnchor>
  <xdr:twoCellAnchor>
    <xdr:from>
      <xdr:col>15</xdr:col>
      <xdr:colOff>257177</xdr:colOff>
      <xdr:row>9</xdr:row>
      <xdr:rowOff>38100</xdr:rowOff>
    </xdr:from>
    <xdr:to>
      <xdr:col>17</xdr:col>
      <xdr:colOff>600076</xdr:colOff>
      <xdr:row>11</xdr:row>
      <xdr:rowOff>57150</xdr:rowOff>
    </xdr:to>
    <xdr:sp macro="" textlink="">
      <xdr:nvSpPr>
        <xdr:cNvPr id="32" name="Rectangle 31">
          <a:extLst>
            <a:ext uri="{FF2B5EF4-FFF2-40B4-BE49-F238E27FC236}">
              <a16:creationId xmlns:a16="http://schemas.microsoft.com/office/drawing/2014/main" id="{00000000-0008-0000-0200-000020000000}"/>
            </a:ext>
          </a:extLst>
        </xdr:cNvPr>
        <xdr:cNvSpPr/>
      </xdr:nvSpPr>
      <xdr:spPr>
        <a:xfrm>
          <a:off x="9401177" y="1752600"/>
          <a:ext cx="1562099" cy="40005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r>
            <a:rPr lang="en-US" sz="1600" b="1">
              <a:solidFill>
                <a:schemeClr val="accent1"/>
              </a:solidFill>
              <a:latin typeface="Candara" pitchFamily="34" charset="0"/>
              <a:ea typeface="+mn-ea"/>
              <a:cs typeface="+mn-cs"/>
            </a:rPr>
            <a:t>TOP SELLING PRODUCT</a:t>
          </a:r>
        </a:p>
      </xdr:txBody>
    </xdr:sp>
    <xdr:clientData/>
  </xdr:twoCellAnchor>
  <xdr:twoCellAnchor>
    <xdr:from>
      <xdr:col>15</xdr:col>
      <xdr:colOff>266700</xdr:colOff>
      <xdr:row>11</xdr:row>
      <xdr:rowOff>142875</xdr:rowOff>
    </xdr:from>
    <xdr:to>
      <xdr:col>17</xdr:col>
      <xdr:colOff>571501</xdr:colOff>
      <xdr:row>13</xdr:row>
      <xdr:rowOff>161925</xdr:rowOff>
    </xdr:to>
    <xdr:sp macro="" textlink="'Pivot Tables'!K4">
      <xdr:nvSpPr>
        <xdr:cNvPr id="33" name="Rectangle 32">
          <a:extLst>
            <a:ext uri="{FF2B5EF4-FFF2-40B4-BE49-F238E27FC236}">
              <a16:creationId xmlns:a16="http://schemas.microsoft.com/office/drawing/2014/main" id="{00000000-0008-0000-0200-000021000000}"/>
            </a:ext>
          </a:extLst>
        </xdr:cNvPr>
        <xdr:cNvSpPr/>
      </xdr:nvSpPr>
      <xdr:spPr>
        <a:xfrm>
          <a:off x="9410700" y="2238375"/>
          <a:ext cx="1524001" cy="40005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fld id="{8F378FCA-ED5E-4E0C-BBD2-768AE0BFB160}" type="TxLink">
            <a:rPr lang="en-US" sz="1400" b="1">
              <a:solidFill>
                <a:sysClr val="windowText" lastClr="000000"/>
              </a:solidFill>
              <a:latin typeface="+mn-lt"/>
              <a:ea typeface="+mn-ea"/>
              <a:cs typeface="+mn-cs"/>
            </a:rPr>
            <a:pPr marL="0" indent="0" algn="ctr"/>
            <a:t>PROD_ID_002</a:t>
          </a:fld>
          <a:endParaRPr lang="en-US" sz="1400" b="1">
            <a:solidFill>
              <a:sysClr val="windowText" lastClr="000000"/>
            </a:solidFill>
            <a:latin typeface="+mn-lt"/>
            <a:ea typeface="+mn-ea"/>
            <a:cs typeface="+mn-cs"/>
          </a:endParaRPr>
        </a:p>
      </xdr:txBody>
    </xdr:sp>
    <xdr:clientData/>
  </xdr:twoCellAnchor>
  <xdr:twoCellAnchor>
    <xdr:from>
      <xdr:col>15</xdr:col>
      <xdr:colOff>257175</xdr:colOff>
      <xdr:row>14</xdr:row>
      <xdr:rowOff>38100</xdr:rowOff>
    </xdr:from>
    <xdr:to>
      <xdr:col>17</xdr:col>
      <xdr:colOff>600076</xdr:colOff>
      <xdr:row>16</xdr:row>
      <xdr:rowOff>57150</xdr:rowOff>
    </xdr:to>
    <xdr:sp macro="" textlink="'Pivot Tables'!K6">
      <xdr:nvSpPr>
        <xdr:cNvPr id="34" name="Rectangle 33">
          <a:extLst>
            <a:ext uri="{FF2B5EF4-FFF2-40B4-BE49-F238E27FC236}">
              <a16:creationId xmlns:a16="http://schemas.microsoft.com/office/drawing/2014/main" id="{00000000-0008-0000-0200-000022000000}"/>
            </a:ext>
          </a:extLst>
        </xdr:cNvPr>
        <xdr:cNvSpPr/>
      </xdr:nvSpPr>
      <xdr:spPr>
        <a:xfrm>
          <a:off x="9401175" y="2705100"/>
          <a:ext cx="1562101" cy="40005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fld id="{2F3D1385-1F71-4D9F-A14A-12B350A37AE2}" type="TxLink">
            <a:rPr lang="en-US" sz="1400" b="1">
              <a:solidFill>
                <a:sysClr val="windowText" lastClr="000000"/>
              </a:solidFill>
              <a:latin typeface="+mn-lt"/>
              <a:ea typeface="+mn-ea"/>
              <a:cs typeface="+mn-cs"/>
            </a:rPr>
            <a:pPr marL="0" indent="0" algn="ctr"/>
            <a:t>3,30,11,144</a:t>
          </a:fld>
          <a:endParaRPr lang="en-US" sz="1400" b="1">
            <a:solidFill>
              <a:sysClr val="windowText" lastClr="000000"/>
            </a:solidFill>
            <a:latin typeface="+mn-lt"/>
            <a:ea typeface="+mn-ea"/>
            <a:cs typeface="+mn-cs"/>
          </a:endParaRPr>
        </a:p>
      </xdr:txBody>
    </xdr:sp>
    <xdr:clientData/>
  </xdr:twoCellAnchor>
  <xdr:twoCellAnchor>
    <xdr:from>
      <xdr:col>9</xdr:col>
      <xdr:colOff>284692</xdr:colOff>
      <xdr:row>8</xdr:row>
      <xdr:rowOff>158750</xdr:rowOff>
    </xdr:from>
    <xdr:to>
      <xdr:col>15</xdr:col>
      <xdr:colOff>148167</xdr:colOff>
      <xdr:row>17</xdr:row>
      <xdr:rowOff>52917</xdr:rowOff>
    </xdr:to>
    <xdr:graphicFrame macro="">
      <xdr:nvGraphicFramePr>
        <xdr:cNvPr id="35" name="Chart 34">
          <a:extLst>
            <a:ext uri="{FF2B5EF4-FFF2-40B4-BE49-F238E27FC236}">
              <a16:creationId xmlns:a16="http://schemas.microsoft.com/office/drawing/2014/main" id="{00000000-0008-0000-0200-000023000000}"/>
            </a:ext>
            <a:ext uri="{147F2762-F138-4A5C-976F-8EAC2B608ADB}">
              <a16:predDERef xmlns:a16="http://schemas.microsoft.com/office/drawing/2014/main" pred="{00000000-0008-0000-0200-00002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218017</xdr:colOff>
      <xdr:row>18</xdr:row>
      <xdr:rowOff>10583</xdr:rowOff>
    </xdr:from>
    <xdr:to>
      <xdr:col>18</xdr:col>
      <xdr:colOff>243417</xdr:colOff>
      <xdr:row>27</xdr:row>
      <xdr:rowOff>95250</xdr:rowOff>
    </xdr:to>
    <xdr:graphicFrame macro="">
      <xdr:nvGraphicFramePr>
        <xdr:cNvPr id="36" name="Chart 35">
          <a:extLst>
            <a:ext uri="{FF2B5EF4-FFF2-40B4-BE49-F238E27FC236}">
              <a16:creationId xmlns:a16="http://schemas.microsoft.com/office/drawing/2014/main" id="{00000000-0008-0000-0200-000024000000}"/>
            </a:ext>
            <a:ext uri="{147F2762-F138-4A5C-976F-8EAC2B608ADB}">
              <a16:predDERef xmlns:a16="http://schemas.microsoft.com/office/drawing/2014/main" pred="{00000000-0008-0000-0200-00002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116416</xdr:colOff>
      <xdr:row>28</xdr:row>
      <xdr:rowOff>1</xdr:rowOff>
    </xdr:from>
    <xdr:to>
      <xdr:col>18</xdr:col>
      <xdr:colOff>232833</xdr:colOff>
      <xdr:row>37</xdr:row>
      <xdr:rowOff>31751</xdr:rowOff>
    </xdr:to>
    <xdr:graphicFrame macro="">
      <xdr:nvGraphicFramePr>
        <xdr:cNvPr id="37" name="Chart 36">
          <a:extLst>
            <a:ext uri="{FF2B5EF4-FFF2-40B4-BE49-F238E27FC236}">
              <a16:creationId xmlns:a16="http://schemas.microsoft.com/office/drawing/2014/main" id="{00000000-0008-0000-0200-000025000000}"/>
            </a:ext>
            <a:ext uri="{147F2762-F138-4A5C-976F-8EAC2B608ADB}">
              <a16:predDERef xmlns:a16="http://schemas.microsoft.com/office/drawing/2014/main" pred="{00000000-0008-0000-0200-00002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190500</xdr:colOff>
      <xdr:row>28</xdr:row>
      <xdr:rowOff>10583</xdr:rowOff>
    </xdr:from>
    <xdr:to>
      <xdr:col>11</xdr:col>
      <xdr:colOff>42334</xdr:colOff>
      <xdr:row>37</xdr:row>
      <xdr:rowOff>31750</xdr:rowOff>
    </xdr:to>
    <xdr:graphicFrame macro="">
      <xdr:nvGraphicFramePr>
        <xdr:cNvPr id="38" name="Chart 37">
          <a:extLst>
            <a:ext uri="{FF2B5EF4-FFF2-40B4-BE49-F238E27FC236}">
              <a16:creationId xmlns:a16="http://schemas.microsoft.com/office/drawing/2014/main" id="{00000000-0008-0000-0200-000026000000}"/>
            </a:ext>
            <a:ext uri="{147F2762-F138-4A5C-976F-8EAC2B608ADB}">
              <a16:predDERef xmlns:a16="http://schemas.microsoft.com/office/drawing/2014/main" pred="{00000000-0008-0000-0200-00002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196849</xdr:colOff>
      <xdr:row>28</xdr:row>
      <xdr:rowOff>0</xdr:rowOff>
    </xdr:from>
    <xdr:to>
      <xdr:col>4</xdr:col>
      <xdr:colOff>148166</xdr:colOff>
      <xdr:row>37</xdr:row>
      <xdr:rowOff>31750</xdr:rowOff>
    </xdr:to>
    <xdr:graphicFrame macro="">
      <xdr:nvGraphicFramePr>
        <xdr:cNvPr id="39" name="Chart 38">
          <a:extLst>
            <a:ext uri="{FF2B5EF4-FFF2-40B4-BE49-F238E27FC236}">
              <a16:creationId xmlns:a16="http://schemas.microsoft.com/office/drawing/2014/main" id="{00000000-0008-0000-0200-000027000000}"/>
            </a:ext>
            <a:ext uri="{147F2762-F138-4A5C-976F-8EAC2B608ADB}">
              <a16:predDERef xmlns:a16="http://schemas.microsoft.com/office/drawing/2014/main" pred="{00000000-0008-0000-0200-00002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95250</xdr:colOff>
      <xdr:row>18</xdr:row>
      <xdr:rowOff>74083</xdr:rowOff>
    </xdr:from>
    <xdr:to>
      <xdr:col>15</xdr:col>
      <xdr:colOff>148167</xdr:colOff>
      <xdr:row>27</xdr:row>
      <xdr:rowOff>63500</xdr:rowOff>
    </xdr:to>
    <xdr:graphicFrame macro="">
      <xdr:nvGraphicFramePr>
        <xdr:cNvPr id="43" name="Chart 4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342900</xdr:colOff>
          <xdr:row>18</xdr:row>
          <xdr:rowOff>57150</xdr:rowOff>
        </xdr:from>
        <xdr:to>
          <xdr:col>10</xdr:col>
          <xdr:colOff>19050</xdr:colOff>
          <xdr:row>27</xdr:row>
          <xdr:rowOff>57150</xdr:rowOff>
        </xdr:to>
        <xdr:sp macro="" textlink="">
          <xdr:nvSpPr>
            <xdr:cNvPr id="2051" name="Scroll Bar 3" hidden="1">
              <a:extLst>
                <a:ext uri="{63B3BB69-23CF-44E3-9099-C40C66FF867C}">
                  <a14:compatExt spid="_x0000_s205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xdr:col>
      <xdr:colOff>254000</xdr:colOff>
      <xdr:row>14</xdr:row>
      <xdr:rowOff>80432</xdr:rowOff>
    </xdr:from>
    <xdr:to>
      <xdr:col>4</xdr:col>
      <xdr:colOff>222249</xdr:colOff>
      <xdr:row>27</xdr:row>
      <xdr:rowOff>74083</xdr:rowOff>
    </xdr:to>
    <mc:AlternateContent xmlns:mc="http://schemas.openxmlformats.org/markup-compatibility/2006" xmlns:a14="http://schemas.microsoft.com/office/drawing/2010/main">
      <mc:Choice Requires="a14">
        <xdr:graphicFrame macro="">
          <xdr:nvGraphicFramePr>
            <xdr:cNvPr id="44"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867833" y="2747432"/>
              <a:ext cx="1809749" cy="24701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331260</xdr:colOff>
      <xdr:row>9</xdr:row>
      <xdr:rowOff>31749</xdr:rowOff>
    </xdr:from>
    <xdr:to>
      <xdr:col>4</xdr:col>
      <xdr:colOff>169334</xdr:colOff>
      <xdr:row>13</xdr:row>
      <xdr:rowOff>63500</xdr:rowOff>
    </xdr:to>
    <mc:AlternateContent xmlns:mc="http://schemas.openxmlformats.org/markup-compatibility/2006" xmlns:a14="http://schemas.microsoft.com/office/drawing/2010/main">
      <mc:Choice Requires="a14">
        <xdr:graphicFrame macro="">
          <xdr:nvGraphicFramePr>
            <xdr:cNvPr id="45"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45093" y="1746249"/>
              <a:ext cx="1679574" cy="7937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306917</xdr:colOff>
      <xdr:row>8</xdr:row>
      <xdr:rowOff>116418</xdr:rowOff>
    </xdr:from>
    <xdr:to>
      <xdr:col>9</xdr:col>
      <xdr:colOff>84667</xdr:colOff>
      <xdr:row>24</xdr:row>
      <xdr:rowOff>95250</xdr:rowOff>
    </xdr:to>
    <mc:AlternateContent xmlns:mc="http://schemas.openxmlformats.org/markup-compatibility/2006">
      <mc:Choice xmlns:cx1="http://schemas.microsoft.com/office/drawing/2015/9/8/chartex" Requires="cx1">
        <xdr:graphicFrame macro="">
          <xdr:nvGraphicFramePr>
            <xdr:cNvPr id="46" name="Chart 45"/>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4</xdr:col>
      <xdr:colOff>306917</xdr:colOff>
      <xdr:row>24</xdr:row>
      <xdr:rowOff>127000</xdr:rowOff>
    </xdr:from>
    <xdr:to>
      <xdr:col>9</xdr:col>
      <xdr:colOff>95250</xdr:colOff>
      <xdr:row>27</xdr:row>
      <xdr:rowOff>84667</xdr:rowOff>
    </xdr:to>
    <mc:AlternateContent xmlns:mc="http://schemas.openxmlformats.org/markup-compatibility/2006" xmlns:sle15="http://schemas.microsoft.com/office/drawing/2012/slicer">
      <mc:Choice Requires="sle15">
        <xdr:graphicFrame macro="">
          <xdr:nvGraphicFramePr>
            <xdr:cNvPr id="48" name="Year 2"/>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2762250" y="4699000"/>
              <a:ext cx="2857500" cy="529167"/>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alaji" refreshedDate="45599.575535185184" createdVersion="3" refreshedVersion="3" minRefreshableVersion="3" recordCount="700">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164">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Sales" numFmtId="0">
      <sharedItems containsSemiMixedTypes="0" containsString="0" containsNumber="1" minValue="1655.08" maxValue="1159200"/>
    </cacheField>
    <cacheField name="Sales ('000)" numFmtId="164">
      <sharedItems containsSemiMixedTypes="0" containsString="0" containsNumber="1" minValue="1.6550799999999999" maxValue="1159.2"/>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Profit ('000)" numFmtId="164">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409217774"/>
    </ext>
  </extLst>
</pivotCacheDefinition>
</file>

<file path=xl/pivotCache/pivotCacheRecords1.xml><?xml version="1.0" encoding="utf-8"?>
<pivotCacheRecords xmlns="http://schemas.openxmlformats.org/spreadsheetml/2006/main" xmlns:r="http://schemas.openxmlformats.org/officeDocument/2006/relationships" count="700">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showCalcMbrs="0" useAutoFormatting="1" rowGrandTotals="0" itemPrintTitles="1" createdVersion="3" indent="0" outline="1" outlineData="1" multipleFieldFilters="0" chartFormat="5">
  <location ref="M2:O15" firstHeaderRow="1" firstDataRow="2" firstDataCol="1"/>
  <pivotFields count="21">
    <pivotField showAll="0"/>
    <pivotField showAll="0"/>
    <pivotField showAll="0"/>
    <pivotField showAll="0"/>
    <pivotField numFmtId="164" showAll="0"/>
    <pivotField numFmtId="164" showAll="0"/>
    <pivotField numFmtId="164" showAll="0"/>
    <pivotField numFmtId="164" showAll="0"/>
    <pivotField showAll="0"/>
    <pivotField showAll="0"/>
    <pivotField dataField="1" numFmtId="164" showAll="0"/>
    <pivotField numFmtId="164" showAll="0"/>
    <pivotField numFmtId="164" showAll="0"/>
    <pivotField dataField="1" numFmtId="164"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0" baseItem="0"/>
  </dataFields>
  <formats count="1">
    <format dxfId="16">
      <pivotArea outline="0" collapsedLevelsAreSubtotals="1" fieldPosition="0"/>
    </format>
  </format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showCalcMbrs="0" useAutoFormatting="1" rowGrandTotals="0" itemPrintTitles="1" createdVersion="3" indent="0" outline="1" outlineData="1" multipleFieldFilters="0">
  <location ref="S2:T152"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164" showAll="0"/>
    <pivotField numFmtId="164" showAll="0"/>
    <pivotField numFmtId="164" showAll="0"/>
    <pivotField numFmtId="164" showAll="0"/>
    <pivotField showAll="0"/>
    <pivotField dataField="1"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6"/>
  </dataFields>
  <formats count="3">
    <format dxfId="19">
      <pivotArea collapsedLevelsAreSubtotals="1" fieldPosition="0">
        <references count="1">
          <reference field="1" count="1">
            <x v="1"/>
          </reference>
        </references>
      </pivotArea>
    </format>
    <format dxfId="18">
      <pivotArea collapsedLevelsAreSubtotals="1" fieldPosition="0">
        <references count="1">
          <reference field="1" count="1">
            <x v="0"/>
          </reference>
        </references>
      </pivotArea>
    </format>
    <format dxfId="17">
      <pivotArea outline="0" collapsedLevelsAreSubtotals="1"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showCalcMbrs="0" useAutoFormatting="1" rowGrandTotals="0" itemPrintTitles="1" createdVersion="3" indent="0" outline="1" outlineData="1" multipleFieldFilters="0" chartFormat="3">
  <location ref="AI2:AJ28"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showAll="0"/>
    <pivotField numFmtId="164" showAll="0"/>
    <pivotField numFmtId="164" showAll="0"/>
    <pivotField dataField="1" numFmtId="164" showAll="0"/>
    <pivotField numFmtId="164"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0" baseItem="0" numFmtId="166"/>
  </dataFields>
  <formats count="1">
    <format dxfId="2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showCalcMbrs="0" useAutoFormatting="1" rowGrandTotals="0" itemPrintTitles="1" createdVersion="3" indent="0" outline="1" outlineData="1" multipleFieldFilters="0" chartFormat="3">
  <location ref="AB1:AC9"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dataField="1"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1" baseItem="0" numFmtId="10"/>
  </dataFields>
  <formats count="3">
    <format dxfId="23">
      <pivotArea field="20" type="button" dataOnly="0" labelOnly="1" outline="0" axis="axisRow" fieldPosition="0"/>
    </format>
    <format dxfId="22">
      <pivotArea outline="0" fieldPosition="0">
        <references count="1">
          <reference field="4294967294" count="1">
            <x v="0"/>
          </reference>
        </references>
      </pivotArea>
    </format>
    <format dxfId="21">
      <pivotArea collapsedLevelsAreSubtotals="1" fieldPosition="0">
        <references count="1">
          <reference field="20" count="0"/>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showCalcMbrs="0" useAutoFormatting="1" rowGrandTotals="0" itemPrintTitles="1" createdVersion="3" indent="0" outline="1" outlineData="1" multipleFieldFilters="0" chartFormat="4">
  <location ref="AF2:AG7" firstHeaderRow="1" firstDataRow="1" firstDataCol="1"/>
  <pivotFields count="21">
    <pivotField axis="axisRow" showAll="0">
      <items count="6">
        <item x="4"/>
        <item x="0"/>
        <item x="3"/>
        <item x="1"/>
        <item x="2"/>
        <item t="default"/>
      </items>
    </pivotField>
    <pivotField showAll="0"/>
    <pivotField showAll="0"/>
    <pivotField showAll="0"/>
    <pivotField numFmtId="164" showAll="0"/>
    <pivotField numFmtId="164" showAll="0"/>
    <pivotField numFmtId="164" showAll="0"/>
    <pivotField numFmtId="164" showAll="0"/>
    <pivotField showAll="0"/>
    <pivotField dataField="1"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1">
    <format dxfId="24">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showCalcMbrs="0" useAutoFormatting="1" rowGrandTotals="0" itemPrintTitles="1" createdVersion="3" indent="0" outline="1" outlineData="1" multipleFieldFilters="0">
  <location ref="H2:I8" firstHeaderRow="1" firstDataRow="1" firstDataCol="1"/>
  <pivotFields count="21">
    <pivotField showAll="0"/>
    <pivotField showAll="0"/>
    <pivotField axis="axisRow"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168"/>
  </dataFields>
  <formats count="4">
    <format dxfId="28">
      <pivotArea outline="0" collapsedLevelsAreSubtotals="1" fieldPosition="0"/>
    </format>
    <format dxfId="27">
      <pivotArea outline="0" collapsedLevelsAreSubtotals="1" fieldPosition="0"/>
    </format>
    <format dxfId="26">
      <pivotArea collapsedLevelsAreSubtotals="1" fieldPosition="0">
        <references count="1">
          <reference field="2" count="1">
            <x v="0"/>
          </reference>
        </references>
      </pivotArea>
    </format>
    <format dxfId="25">
      <pivotArea collapsedLevelsAreSubtotals="1" fieldPosition="0">
        <references count="1">
          <reference field="2" count="5">
            <x v="1"/>
            <x v="2"/>
            <x v="3"/>
            <x v="4"/>
            <x v="5"/>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location ref="B2:D4" firstHeaderRow="1" firstDataRow="2" firstDataCol="0"/>
  <pivotFields count="21">
    <pivotField showAll="0"/>
    <pivotField showAll="0"/>
    <pivotField showAll="0"/>
    <pivotField showAll="0"/>
    <pivotField dataField="1" numFmtId="164" showAll="0"/>
    <pivotField numFmtId="164" showAll="0"/>
    <pivotField numFmtId="164" showAll="0"/>
    <pivotField numFmtId="164" showAll="0"/>
    <pivotField showAll="0"/>
    <pivotField dataField="1" numFmtId="164" showAll="0"/>
    <pivotField numFmtId="164" showAll="0"/>
    <pivotField numFmtId="164" showAll="0"/>
    <pivotField dataField="1"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5"/>
    <dataField name="Sum of Profit" fld="12" baseField="0" baseItem="0" numFmtId="165"/>
    <dataField name="Sum of Units Sold" fld="4" baseField="0" baseItem="0" numFmtId="168"/>
  </dataFields>
  <formats count="9">
    <format dxfId="37">
      <pivotArea outline="0" collapsedLevelsAreSubtotals="1" fieldPosition="0">
        <references count="1">
          <reference field="4294967294" count="2" selected="0">
            <x v="0"/>
            <x v="1"/>
          </reference>
        </references>
      </pivotArea>
    </format>
    <format dxfId="36">
      <pivotArea type="all" dataOnly="0" outline="0" fieldPosition="0"/>
    </format>
    <format dxfId="35">
      <pivotArea type="all" dataOnly="0" outline="0" fieldPosition="0"/>
    </format>
    <format dxfId="34">
      <pivotArea outline="0" collapsedLevelsAreSubtotals="1" fieldPosition="0">
        <references count="1">
          <reference field="4294967294" count="1" selected="0">
            <x v="2"/>
          </reference>
        </references>
      </pivotArea>
    </format>
    <format dxfId="33">
      <pivotArea outline="0" collapsedLevelsAreSubtotals="1" fieldPosition="0">
        <references count="1">
          <reference field="4294967294" count="1" selected="0">
            <x v="2"/>
          </reference>
        </references>
      </pivotArea>
    </format>
    <format dxfId="32">
      <pivotArea outline="0" collapsedLevelsAreSubtotals="1" fieldPosition="0">
        <references count="1">
          <reference field="4294967294" count="1" selected="0">
            <x v="2"/>
          </reference>
        </references>
      </pivotArea>
    </format>
    <format dxfId="31">
      <pivotArea type="all" dataOnly="0" outline="0" fieldPosition="0"/>
    </format>
    <format dxfId="30">
      <pivotArea type="all" dataOnly="0" outline="0" fieldPosition="0"/>
    </format>
    <format dxfId="29">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showCalcMbrs="0" useAutoFormatting="1" rowGrandTotals="0" itemPrintTitles="1" createdVersion="3" indent="0" outline="1" outlineData="1" multipleFieldFilters="0" chartFormat="5">
  <location ref="AL2:AM8" firstHeaderRow="1" firstDataRow="1" firstDataCol="1"/>
  <pivotFields count="21">
    <pivotField showAll="0"/>
    <pivotField showAll="0"/>
    <pivotField showAll="0"/>
    <pivotField showAll="0"/>
    <pivotField dataField="1" numFmtId="164" showAll="0"/>
    <pivotField numFmtId="164" showAll="0"/>
    <pivotField numFmtId="164" showAll="0"/>
    <pivotField numFmtId="164" showAll="0"/>
    <pivotField showAll="0"/>
    <pivotField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
    <format dxfId="38">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showCalcMbrs="0" useAutoFormatting="1" rowGrandTotals="0" itemPrintTitles="1" createdVersion="3" indent="0" compact="0" compactData="0" gridDropZones="1" multipleFieldFilters="0" fieldListSortAscending="1">
  <location ref="B3:D16" firstHeaderRow="2" firstDataRow="2" firstDataCol="2"/>
  <pivotFields count="21">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numFmtId="164" outline="0" showAll="0"/>
    <pivotField compact="0" outline="0" showAll="0"/>
    <pivotField dataField="1" compact="0" outline="0" showAll="0"/>
    <pivotField compact="0" numFmtId="164" outline="0" showAll="0"/>
    <pivotField compact="0" numFmtId="164" outline="0" showAll="0"/>
    <pivotField compact="0" numFmtId="164" outline="0" showAll="0"/>
    <pivotField compact="0" numFmtId="164" outline="0" showAll="0"/>
    <pivotField compact="0" numFmtId="14" outline="0" showAll="0"/>
    <pivotField compact="0" outline="0" showAll="0"/>
    <pivotField compact="0" outline="0" showAll="0"/>
    <pivotField axis="axisRow" compact="0" outline="0" showAll="0" sortType="ascending">
      <items count="3">
        <item x="0"/>
        <item x="1"/>
        <item t="default"/>
      </items>
      <autoSortScope>
        <pivotArea dataOnly="0" outline="0" fieldPosition="0">
          <references count="1">
            <reference field="4294967294" count="1" selected="0">
              <x v="0"/>
            </reference>
          </references>
        </pivotArea>
      </autoSortScope>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4"/>
  </dataFields>
  <formats count="11">
    <format dxfId="15">
      <pivotArea outline="0" collapsedLevelsAreSubtotals="1" fieldPosition="0"/>
    </format>
    <format dxfId="14">
      <pivotArea outline="0" collapsedLevelsAreSubtotals="1" fieldPosition="0"/>
    </format>
    <format dxfId="13">
      <pivotArea outline="0" collapsedLevelsAreSubtotals="1" fieldPosition="0"/>
    </format>
    <format dxfId="12">
      <pivotArea outline="0" collapsedLevelsAreSubtotals="1" fieldPosition="0"/>
    </format>
    <format dxfId="11">
      <pivotArea outline="0" collapsedLevelsAreSubtotals="1" fieldPosition="0"/>
    </format>
    <format dxfId="10">
      <pivotArea outline="0" collapsedLevelsAreSubtotals="1" fieldPosition="0"/>
    </format>
    <format dxfId="9">
      <pivotArea outline="0" collapsedLevelsAreSubtotals="1" fieldPosition="0"/>
    </format>
    <format dxfId="8">
      <pivotArea outline="0" fieldPosition="0">
        <references count="2">
          <reference field="17" count="1" selected="0">
            <x v="0"/>
          </reference>
          <reference field="19" count="1" selected="0">
            <x v="0"/>
          </reference>
        </references>
      </pivotArea>
    </format>
    <format dxfId="7">
      <pivotArea outline="0" fieldPosition="0">
        <references count="2">
          <reference field="17" count="1" selected="0">
            <x v="0"/>
          </reference>
          <reference field="19" count="1" selected="0">
            <x v="0"/>
          </reference>
        </references>
      </pivotArea>
    </format>
    <format dxfId="6">
      <pivotArea outline="0" fieldPosition="0">
        <references count="2">
          <reference field="17" count="1" selected="0">
            <x v="0"/>
          </reference>
          <reference field="19" count="1" selected="0">
            <x v="0"/>
          </reference>
        </references>
      </pivotArea>
    </format>
    <format dxfId="5">
      <pivotArea outline="0" fieldPosition="0">
        <references count="2">
          <reference field="17" count="1" selected="0">
            <x v="0"/>
          </reference>
          <reference field="19" count="1" selected="0">
            <x v="0"/>
          </reference>
        </references>
      </pivotArea>
    </format>
  </formats>
  <pivotTableStyleInfo name="PivotStyleLight16" showRowHeaders="1" showColHeaders="1" showRowStripes="0" showColStripes="0" showLastColumn="1"/>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2" sourceName="Year">
  <pivotTables>
    <pivotTable tabId="2" name="PivotTable8"/>
    <pivotTable tabId="2" name="PivotTable1"/>
    <pivotTable tabId="2" name="PivotTable2"/>
    <pivotTable tabId="2" name="PivotTable3"/>
    <pivotTable tabId="2" name="PivotTable4"/>
    <pivotTable tabId="2" name="PivotTable5"/>
    <pivotTable tabId="2" name="PivotTable6"/>
    <pivotTable tabId="2" name="PivotTable7"/>
  </pivotTables>
  <data>
    <tabular pivotCacheId="40921777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1" sourceName="Month">
  <pivotTables>
    <pivotTable tabId="2" name="PivotTable8"/>
    <pivotTable tabId="2" name="PivotTable1"/>
    <pivotTable tabId="2" name="PivotTable2"/>
    <pivotTable tabId="2" name="PivotTable3"/>
    <pivotTable tabId="2" name="PivotTable4"/>
    <pivotTable tabId="2" name="PivotTable5"/>
    <pivotTable tabId="2" name="PivotTable6"/>
    <pivotTable tabId="2" name="PivotTable7"/>
  </pivotTables>
  <data>
    <tabular pivotCacheId="409217774">
      <items count="12">
        <i x="1" s="1"/>
        <i x="4" s="1"/>
        <i x="8" s="1"/>
        <i x="5" s="1"/>
        <i x="10" s="1"/>
        <i x="11" s="1"/>
        <i x="3" s="1"/>
        <i x="2" s="1"/>
        <i x="0" s="1"/>
        <i x="9" s="1"/>
        <i x="6"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3"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2" caption="Year" columnCount="2" style="Dashboard" rowHeight="241300"/>
  <slicer name="Month" cache="Slicer_Month1" caption="Month" columnCount="2" style="Dashboard"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Year 2" cache="Slicer_Year3" caption="Year" columnCount="2" showCaption="0" style="Dashboard" rowHeight="241300"/>
</slicers>
</file>

<file path=xl/tables/table1.xml><?xml version="1.0" encoding="utf-8"?>
<table xmlns="http://schemas.openxmlformats.org/spreadsheetml/2006/main" id="1" name="Table3" displayName="Table3" ref="A1:U701" totalsRowShown="0" headerRowDxfId="54">
  <tableColumns count="21">
    <tableColumn id="1" name="Segment"/>
    <tableColumn id="2" name="Customer_ID"/>
    <tableColumn id="3" name="Product_ID"/>
    <tableColumn id="4" name="Discount Band"/>
    <tableColumn id="5" name="Units Sold" dataDxfId="53" dataCellStyle="Comma"/>
    <tableColumn id="6" name="Manufacturing Price" dataDxfId="52" dataCellStyle="Comma"/>
    <tableColumn id="7" name="Sale Price" dataDxfId="51" dataCellStyle="Comma"/>
    <tableColumn id="8" name="Gross Sales" dataDxfId="50" dataCellStyle="Comma"/>
    <tableColumn id="9" name="Discounts"/>
    <tableColumn id="10" name="Sales" dataDxfId="49" dataCellStyle="Comma"/>
    <tableColumn id="21" name="Sales ('000)" dataDxfId="48" dataCellStyle="Comma"/>
    <tableColumn id="11" name="COGS" dataDxfId="47" dataCellStyle="Comma"/>
    <tableColumn id="12" name="Profit" dataDxfId="46" dataCellStyle="Comma"/>
    <tableColumn id="22" name="Profit ('000)" dataDxfId="45" dataCellStyle="Comma"/>
    <tableColumn id="13" name="Date" dataDxfId="44"/>
    <tableColumn id="14" name="Month" dataDxfId="43"/>
    <tableColumn id="20" name="Quarter" dataDxfId="42"/>
    <tableColumn id="15" name="Year"/>
    <tableColumn id="16" name="Customer_Name" dataDxfId="41"/>
    <tableColumn id="17" name="Product_Name" dataDxfId="40"/>
    <tableColumn id="23" name="Country" dataDxfId="39"/>
  </tableColumns>
  <tableStyleInfo showFirstColumn="0" showLastColumn="0" showRowStripes="1" showColumnStripes="0"/>
</table>
</file>

<file path=xl/tables/table2.xml><?xml version="1.0" encoding="utf-8"?>
<table xmlns="http://schemas.openxmlformats.org/spreadsheetml/2006/main" id="2" name="Table2" displayName="Table2" ref="G4:I16" totalsRowShown="0" headerRowDxfId="4" headerRowBorderDxfId="3">
  <autoFilter ref="G4:I16">
    <filterColumn colId="1">
      <filters>
        <filter val="Yr 2022"/>
      </filters>
    </filterColumn>
  </autoFilter>
  <tableColumns count="3">
    <tableColumn id="1" name="Product_Name" dataDxfId="2"/>
    <tableColumn id="2" name="Year" dataDxfId="1"/>
    <tableColumn id="3" name="Total" dataDxfId="0" dataCellStyle="Comma"/>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1"/>
  <sheetViews>
    <sheetView topLeftCell="E1" workbookViewId="0">
      <pane ySplit="1" topLeftCell="A675" activePane="bottomLeft" state="frozen"/>
      <selection pane="bottomLeft" activeCell="W685" sqref="W685"/>
    </sheetView>
  </sheetViews>
  <sheetFormatPr defaultRowHeight="15" x14ac:dyDescent="0.25"/>
  <cols>
    <col min="1" max="1" width="14.85546875" bestFit="1" customWidth="1"/>
    <col min="2" max="2" width="14.140625" bestFit="1" customWidth="1"/>
    <col min="3" max="3" width="12.7109375" bestFit="1" customWidth="1"/>
    <col min="4" max="4" width="15.42578125" bestFit="1" customWidth="1"/>
    <col min="5" max="5" width="11.7109375" bestFit="1" customWidth="1"/>
    <col min="6" max="6" width="20.5703125" bestFit="1" customWidth="1"/>
    <col min="7" max="7" width="11.28515625" bestFit="1" customWidth="1"/>
    <col min="8" max="8" width="12.42578125" bestFit="1" customWidth="1"/>
    <col min="9" max="9" width="11.28515625" bestFit="1" customWidth="1"/>
    <col min="10" max="10" width="12.5703125" bestFit="1" customWidth="1"/>
    <col min="11" max="11" width="12.7109375" bestFit="1" customWidth="1"/>
    <col min="12" max="13" width="11.28515625" bestFit="1" customWidth="1"/>
    <col min="14" max="14" width="13.140625" bestFit="1" customWidth="1"/>
    <col min="15" max="15" width="10.7109375" customWidth="1"/>
    <col min="16" max="16" width="9" bestFit="1" customWidth="1"/>
    <col min="17" max="17" width="9.7109375" bestFit="1" customWidth="1"/>
    <col min="18" max="18" width="6.85546875" bestFit="1" customWidth="1"/>
    <col min="19" max="19" width="17.42578125" bestFit="1" customWidth="1"/>
    <col min="20" max="20" width="16" bestFit="1" customWidth="1"/>
    <col min="21" max="21" width="10"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24</v>
      </c>
      <c r="E2" s="2">
        <v>345</v>
      </c>
      <c r="F2" s="2">
        <v>5</v>
      </c>
      <c r="G2" s="2">
        <v>125</v>
      </c>
      <c r="H2" s="2">
        <v>43125</v>
      </c>
      <c r="I2">
        <v>0</v>
      </c>
      <c r="J2" s="11">
        <f>43125</f>
        <v>43125</v>
      </c>
      <c r="K2" s="2">
        <v>43.125</v>
      </c>
      <c r="L2" s="2">
        <v>41400</v>
      </c>
      <c r="M2" s="2">
        <v>1725</v>
      </c>
      <c r="N2" s="2">
        <v>1.7250000000000001</v>
      </c>
      <c r="O2" s="3">
        <v>44461</v>
      </c>
      <c r="P2" t="s">
        <v>25</v>
      </c>
      <c r="Q2" t="s">
        <v>26</v>
      </c>
      <c r="R2">
        <v>2021</v>
      </c>
      <c r="S2" t="s">
        <v>27</v>
      </c>
      <c r="T2" t="s">
        <v>28</v>
      </c>
      <c r="U2" t="s">
        <v>29</v>
      </c>
    </row>
    <row r="3" spans="1:21" x14ac:dyDescent="0.25">
      <c r="A3" t="s">
        <v>30</v>
      </c>
      <c r="B3" t="s">
        <v>31</v>
      </c>
      <c r="C3" t="s">
        <v>32</v>
      </c>
      <c r="D3" t="s">
        <v>24</v>
      </c>
      <c r="E3" s="2">
        <v>549</v>
      </c>
      <c r="F3" s="2">
        <v>10</v>
      </c>
      <c r="G3" s="2">
        <v>15</v>
      </c>
      <c r="H3" s="2">
        <v>8235</v>
      </c>
      <c r="I3">
        <v>0</v>
      </c>
      <c r="J3" s="11">
        <f>8235</f>
        <v>8235</v>
      </c>
      <c r="K3" s="2">
        <v>8.2349999999999994</v>
      </c>
      <c r="L3" s="2">
        <v>5490</v>
      </c>
      <c r="M3" s="2">
        <v>2745</v>
      </c>
      <c r="N3" s="2">
        <v>2.7450000000000001</v>
      </c>
      <c r="O3" s="3">
        <v>44207</v>
      </c>
      <c r="P3" t="s">
        <v>33</v>
      </c>
      <c r="Q3" t="s">
        <v>34</v>
      </c>
      <c r="R3">
        <v>2021</v>
      </c>
      <c r="S3" t="s">
        <v>35</v>
      </c>
      <c r="T3" t="s">
        <v>36</v>
      </c>
      <c r="U3" t="s">
        <v>37</v>
      </c>
    </row>
    <row r="4" spans="1:21" x14ac:dyDescent="0.25">
      <c r="A4" t="s">
        <v>38</v>
      </c>
      <c r="B4" t="s">
        <v>39</v>
      </c>
      <c r="C4" t="s">
        <v>32</v>
      </c>
      <c r="D4" t="s">
        <v>24</v>
      </c>
      <c r="E4" s="2">
        <v>788</v>
      </c>
      <c r="F4" s="2">
        <v>10</v>
      </c>
      <c r="G4" s="2">
        <v>300</v>
      </c>
      <c r="H4" s="2">
        <v>236400</v>
      </c>
      <c r="I4">
        <v>0</v>
      </c>
      <c r="J4" s="12">
        <v>236400</v>
      </c>
      <c r="K4" s="2">
        <v>236.4</v>
      </c>
      <c r="L4" s="2">
        <v>197000</v>
      </c>
      <c r="M4" s="2">
        <v>39400</v>
      </c>
      <c r="N4" s="2">
        <v>39.4</v>
      </c>
      <c r="O4" s="3">
        <v>44588</v>
      </c>
      <c r="P4" t="s">
        <v>33</v>
      </c>
      <c r="Q4" t="s">
        <v>34</v>
      </c>
      <c r="R4">
        <v>2021</v>
      </c>
      <c r="S4" t="s">
        <v>40</v>
      </c>
      <c r="T4" t="s">
        <v>36</v>
      </c>
      <c r="U4" t="s">
        <v>41</v>
      </c>
    </row>
    <row r="5" spans="1:21" x14ac:dyDescent="0.25">
      <c r="A5" t="s">
        <v>42</v>
      </c>
      <c r="B5" t="s">
        <v>43</v>
      </c>
      <c r="C5" t="s">
        <v>32</v>
      </c>
      <c r="D5" t="s">
        <v>24</v>
      </c>
      <c r="E5" s="2">
        <v>1725</v>
      </c>
      <c r="F5" s="2">
        <v>10</v>
      </c>
      <c r="G5" s="2">
        <v>350</v>
      </c>
      <c r="H5" s="2">
        <v>603750</v>
      </c>
      <c r="I5">
        <v>0</v>
      </c>
      <c r="J5" s="11">
        <v>603750</v>
      </c>
      <c r="K5" s="2">
        <v>603.75</v>
      </c>
      <c r="L5" s="2">
        <v>448500</v>
      </c>
      <c r="M5" s="2">
        <v>155250</v>
      </c>
      <c r="N5" s="2">
        <v>155.25</v>
      </c>
      <c r="O5" s="3">
        <v>44409</v>
      </c>
      <c r="P5" t="s">
        <v>44</v>
      </c>
      <c r="Q5" t="s">
        <v>26</v>
      </c>
      <c r="R5">
        <v>2021</v>
      </c>
      <c r="S5" t="s">
        <v>45</v>
      </c>
      <c r="T5" t="s">
        <v>36</v>
      </c>
      <c r="U5" t="s">
        <v>46</v>
      </c>
    </row>
    <row r="6" spans="1:21" x14ac:dyDescent="0.25">
      <c r="A6" t="s">
        <v>47</v>
      </c>
      <c r="B6" t="s">
        <v>48</v>
      </c>
      <c r="C6" t="s">
        <v>32</v>
      </c>
      <c r="D6" t="s">
        <v>24</v>
      </c>
      <c r="E6" s="2">
        <v>912</v>
      </c>
      <c r="F6" s="2">
        <v>10</v>
      </c>
      <c r="G6" s="2">
        <v>12</v>
      </c>
      <c r="H6" s="2">
        <v>10944</v>
      </c>
      <c r="I6">
        <v>0</v>
      </c>
      <c r="J6" s="11">
        <f>10944</f>
        <v>10944</v>
      </c>
      <c r="K6" s="2">
        <v>10.944000000000001</v>
      </c>
      <c r="L6" s="2">
        <v>2736</v>
      </c>
      <c r="M6" s="2">
        <v>8208</v>
      </c>
      <c r="N6" s="2">
        <v>8.2080000000000002</v>
      </c>
      <c r="O6" s="3">
        <v>44750</v>
      </c>
      <c r="P6" t="s">
        <v>49</v>
      </c>
      <c r="Q6" t="s">
        <v>26</v>
      </c>
      <c r="R6">
        <v>2021</v>
      </c>
      <c r="S6" t="s">
        <v>50</v>
      </c>
      <c r="T6" t="s">
        <v>36</v>
      </c>
      <c r="U6" t="s">
        <v>51</v>
      </c>
    </row>
    <row r="7" spans="1:21" x14ac:dyDescent="0.25">
      <c r="A7" t="s">
        <v>30</v>
      </c>
      <c r="B7" t="s">
        <v>52</v>
      </c>
      <c r="C7" t="s">
        <v>32</v>
      </c>
      <c r="D7" t="s">
        <v>24</v>
      </c>
      <c r="E7" s="2">
        <v>2152</v>
      </c>
      <c r="F7" s="2">
        <v>10</v>
      </c>
      <c r="G7" s="2">
        <v>15</v>
      </c>
      <c r="H7" s="2">
        <v>32280</v>
      </c>
      <c r="I7">
        <v>0</v>
      </c>
      <c r="J7" s="11">
        <v>32280</v>
      </c>
      <c r="K7" s="2">
        <v>32.28</v>
      </c>
      <c r="L7" s="2">
        <v>21520</v>
      </c>
      <c r="M7" s="2">
        <v>10760</v>
      </c>
      <c r="N7" s="2">
        <v>10.76</v>
      </c>
      <c r="O7" s="3">
        <v>44832</v>
      </c>
      <c r="P7" t="s">
        <v>25</v>
      </c>
      <c r="Q7" t="s">
        <v>26</v>
      </c>
      <c r="R7">
        <v>2021</v>
      </c>
      <c r="S7" t="s">
        <v>53</v>
      </c>
      <c r="T7" t="s">
        <v>36</v>
      </c>
      <c r="U7" t="s">
        <v>54</v>
      </c>
    </row>
    <row r="8" spans="1:21" x14ac:dyDescent="0.25">
      <c r="A8" t="s">
        <v>21</v>
      </c>
      <c r="B8" t="s">
        <v>55</v>
      </c>
      <c r="C8" t="s">
        <v>56</v>
      </c>
      <c r="D8" t="s">
        <v>24</v>
      </c>
      <c r="E8" s="2">
        <v>345</v>
      </c>
      <c r="F8" s="2">
        <v>120</v>
      </c>
      <c r="G8" s="2">
        <v>125</v>
      </c>
      <c r="H8" s="2">
        <v>43125</v>
      </c>
      <c r="I8">
        <v>0</v>
      </c>
      <c r="J8" s="11">
        <v>43125</v>
      </c>
      <c r="K8" s="2">
        <v>43.125</v>
      </c>
      <c r="L8" s="2">
        <v>41400</v>
      </c>
      <c r="M8" s="2">
        <v>1725</v>
      </c>
      <c r="N8" s="2">
        <v>1.7250000000000001</v>
      </c>
      <c r="O8" s="3">
        <v>44465</v>
      </c>
      <c r="P8" t="s">
        <v>25</v>
      </c>
      <c r="Q8" t="s">
        <v>26</v>
      </c>
      <c r="R8">
        <v>2021</v>
      </c>
      <c r="S8" t="s">
        <v>57</v>
      </c>
      <c r="T8" t="s">
        <v>58</v>
      </c>
      <c r="U8" t="s">
        <v>59</v>
      </c>
    </row>
    <row r="9" spans="1:21" x14ac:dyDescent="0.25">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25">
      <c r="A10" t="s">
        <v>21</v>
      </c>
      <c r="B10" t="s">
        <v>66</v>
      </c>
      <c r="C10" t="s">
        <v>67</v>
      </c>
      <c r="D10" t="s">
        <v>68</v>
      </c>
      <c r="E10" s="2">
        <v>330</v>
      </c>
      <c r="F10" s="2">
        <v>3</v>
      </c>
      <c r="G10" s="2">
        <v>125</v>
      </c>
      <c r="H10" s="2">
        <v>41250</v>
      </c>
      <c r="I10">
        <v>412.5</v>
      </c>
      <c r="J10" s="11">
        <v>40837.5</v>
      </c>
      <c r="K10" s="2">
        <v>40.837499999999999</v>
      </c>
      <c r="L10" s="2">
        <v>39600</v>
      </c>
      <c r="M10" s="2">
        <v>1237.5</v>
      </c>
      <c r="N10" s="2">
        <v>1.2375</v>
      </c>
      <c r="O10" s="3">
        <v>44573</v>
      </c>
      <c r="P10" t="s">
        <v>33</v>
      </c>
      <c r="Q10" t="s">
        <v>34</v>
      </c>
      <c r="R10">
        <v>2021</v>
      </c>
      <c r="S10" t="s">
        <v>69</v>
      </c>
      <c r="T10" t="s">
        <v>70</v>
      </c>
      <c r="U10" t="s">
        <v>29</v>
      </c>
    </row>
    <row r="11" spans="1:21" x14ac:dyDescent="0.25">
      <c r="A11" t="s">
        <v>47</v>
      </c>
      <c r="B11" t="s">
        <v>71</v>
      </c>
      <c r="C11" t="s">
        <v>67</v>
      </c>
      <c r="D11" t="s">
        <v>68</v>
      </c>
      <c r="E11" s="2">
        <v>766</v>
      </c>
      <c r="F11" s="2">
        <v>3</v>
      </c>
      <c r="G11" s="2">
        <v>12</v>
      </c>
      <c r="H11" s="2">
        <v>9192</v>
      </c>
      <c r="I11">
        <v>91.92</v>
      </c>
      <c r="J11" s="11">
        <v>9100.08</v>
      </c>
      <c r="K11" s="2">
        <v>9.1000800000000002</v>
      </c>
      <c r="L11" s="2">
        <v>2298</v>
      </c>
      <c r="M11" s="2">
        <v>6802.08</v>
      </c>
      <c r="N11" s="2">
        <v>6.8020800000000001</v>
      </c>
      <c r="O11" s="3">
        <v>44657</v>
      </c>
      <c r="P11" t="s">
        <v>72</v>
      </c>
      <c r="Q11" t="s">
        <v>73</v>
      </c>
      <c r="R11">
        <v>2021</v>
      </c>
      <c r="S11" t="s">
        <v>74</v>
      </c>
      <c r="T11" t="s">
        <v>70</v>
      </c>
      <c r="U11" t="s">
        <v>37</v>
      </c>
    </row>
    <row r="12" spans="1:21" x14ac:dyDescent="0.25">
      <c r="A12" t="s">
        <v>38</v>
      </c>
      <c r="B12" t="s">
        <v>75</v>
      </c>
      <c r="C12" t="s">
        <v>67</v>
      </c>
      <c r="D12" t="s">
        <v>68</v>
      </c>
      <c r="E12" s="2">
        <v>494</v>
      </c>
      <c r="F12" s="2">
        <v>3</v>
      </c>
      <c r="G12" s="2">
        <v>300</v>
      </c>
      <c r="H12" s="2">
        <v>148200</v>
      </c>
      <c r="I12">
        <v>1482</v>
      </c>
      <c r="J12" s="11">
        <v>146718</v>
      </c>
      <c r="K12" s="2">
        <v>146.71799999999999</v>
      </c>
      <c r="L12" s="2">
        <v>123500</v>
      </c>
      <c r="M12" s="2">
        <v>23218</v>
      </c>
      <c r="N12" s="2">
        <v>23.218</v>
      </c>
      <c r="O12" s="3">
        <v>44519</v>
      </c>
      <c r="P12" t="s">
        <v>76</v>
      </c>
      <c r="Q12" t="s">
        <v>77</v>
      </c>
      <c r="R12">
        <v>2021</v>
      </c>
      <c r="S12" t="s">
        <v>78</v>
      </c>
      <c r="T12" t="s">
        <v>70</v>
      </c>
      <c r="U12" t="s">
        <v>41</v>
      </c>
    </row>
    <row r="13" spans="1:21" x14ac:dyDescent="0.25">
      <c r="A13" t="s">
        <v>38</v>
      </c>
      <c r="B13" t="s">
        <v>79</v>
      </c>
      <c r="C13" t="s">
        <v>23</v>
      </c>
      <c r="D13" t="s">
        <v>68</v>
      </c>
      <c r="E13" s="2">
        <v>2498</v>
      </c>
      <c r="F13" s="2">
        <v>5</v>
      </c>
      <c r="G13" s="2">
        <v>300</v>
      </c>
      <c r="H13" s="2">
        <v>749400</v>
      </c>
      <c r="I13">
        <v>7494</v>
      </c>
      <c r="J13" s="11">
        <v>741906</v>
      </c>
      <c r="K13" s="2">
        <v>741.90599999999995</v>
      </c>
      <c r="L13" s="2">
        <v>624500</v>
      </c>
      <c r="M13" s="2">
        <v>117406</v>
      </c>
      <c r="N13" s="2">
        <v>117.40600000000001</v>
      </c>
      <c r="O13" s="3">
        <v>44550</v>
      </c>
      <c r="P13" t="s">
        <v>80</v>
      </c>
      <c r="Q13" t="s">
        <v>77</v>
      </c>
      <c r="R13">
        <v>2021</v>
      </c>
      <c r="S13" t="s">
        <v>81</v>
      </c>
      <c r="T13" t="s">
        <v>28</v>
      </c>
      <c r="U13" t="s">
        <v>46</v>
      </c>
    </row>
    <row r="14" spans="1:21" x14ac:dyDescent="0.25">
      <c r="A14" t="s">
        <v>21</v>
      </c>
      <c r="B14" t="s">
        <v>82</v>
      </c>
      <c r="C14" t="s">
        <v>23</v>
      </c>
      <c r="D14" t="s">
        <v>68</v>
      </c>
      <c r="E14" s="2">
        <v>663</v>
      </c>
      <c r="F14" s="2">
        <v>5</v>
      </c>
      <c r="G14" s="2">
        <v>125</v>
      </c>
      <c r="H14" s="2">
        <v>82875</v>
      </c>
      <c r="I14">
        <v>828.75</v>
      </c>
      <c r="J14" s="11">
        <v>82046.25</v>
      </c>
      <c r="K14" s="2">
        <v>82.046250000000001</v>
      </c>
      <c r="L14" s="2">
        <v>79560</v>
      </c>
      <c r="M14" s="2">
        <v>2486.25</v>
      </c>
      <c r="N14" s="2">
        <v>2.4862500000000001</v>
      </c>
      <c r="O14" s="3">
        <v>44254</v>
      </c>
      <c r="P14" t="s">
        <v>62</v>
      </c>
      <c r="Q14" t="s">
        <v>34</v>
      </c>
      <c r="R14">
        <v>2021</v>
      </c>
      <c r="S14" t="s">
        <v>83</v>
      </c>
      <c r="T14" t="s">
        <v>28</v>
      </c>
      <c r="U14" t="s">
        <v>51</v>
      </c>
    </row>
    <row r="15" spans="1:21" x14ac:dyDescent="0.25">
      <c r="A15" t="s">
        <v>47</v>
      </c>
      <c r="B15" t="s">
        <v>84</v>
      </c>
      <c r="C15" t="s">
        <v>32</v>
      </c>
      <c r="D15" t="s">
        <v>68</v>
      </c>
      <c r="E15" s="2">
        <v>766</v>
      </c>
      <c r="F15" s="2">
        <v>10</v>
      </c>
      <c r="G15" s="2">
        <v>12</v>
      </c>
      <c r="H15" s="2">
        <v>9192</v>
      </c>
      <c r="I15">
        <v>91.92</v>
      </c>
      <c r="J15" s="11">
        <v>9100.08</v>
      </c>
      <c r="K15" s="2">
        <v>9.1000800000000002</v>
      </c>
      <c r="L15" s="2">
        <v>2298</v>
      </c>
      <c r="M15" s="2">
        <v>6802.08</v>
      </c>
      <c r="N15" s="2">
        <v>6.8020800000000001</v>
      </c>
      <c r="O15" s="3">
        <v>44752</v>
      </c>
      <c r="P15" t="s">
        <v>49</v>
      </c>
      <c r="Q15" t="s">
        <v>26</v>
      </c>
      <c r="R15">
        <v>2021</v>
      </c>
      <c r="S15" t="s">
        <v>85</v>
      </c>
      <c r="T15" t="s">
        <v>36</v>
      </c>
      <c r="U15" t="s">
        <v>54</v>
      </c>
    </row>
    <row r="16" spans="1:21" x14ac:dyDescent="0.25">
      <c r="A16" t="s">
        <v>21</v>
      </c>
      <c r="B16" t="s">
        <v>86</v>
      </c>
      <c r="C16" t="s">
        <v>56</v>
      </c>
      <c r="D16" t="s">
        <v>68</v>
      </c>
      <c r="E16" s="2">
        <v>663</v>
      </c>
      <c r="F16" s="2">
        <v>120</v>
      </c>
      <c r="G16" s="2">
        <v>125</v>
      </c>
      <c r="H16" s="2">
        <v>82875</v>
      </c>
      <c r="I16">
        <v>828.75</v>
      </c>
      <c r="J16" s="11">
        <v>82046.25</v>
      </c>
      <c r="K16" s="2">
        <v>82.046250000000001</v>
      </c>
      <c r="L16" s="2">
        <v>79560</v>
      </c>
      <c r="M16" s="2">
        <v>2486.25</v>
      </c>
      <c r="N16" s="2">
        <v>2.4862500000000001</v>
      </c>
      <c r="O16" s="3">
        <v>44649</v>
      </c>
      <c r="P16" t="s">
        <v>87</v>
      </c>
      <c r="Q16" t="s">
        <v>34</v>
      </c>
      <c r="R16">
        <v>2021</v>
      </c>
      <c r="S16" t="s">
        <v>88</v>
      </c>
      <c r="T16" t="s">
        <v>58</v>
      </c>
      <c r="U16" t="s">
        <v>59</v>
      </c>
    </row>
    <row r="17" spans="1:21" x14ac:dyDescent="0.25">
      <c r="A17" t="s">
        <v>42</v>
      </c>
      <c r="B17" t="s">
        <v>89</v>
      </c>
      <c r="C17" t="s">
        <v>56</v>
      </c>
      <c r="D17" t="s">
        <v>68</v>
      </c>
      <c r="E17" s="2">
        <v>2092</v>
      </c>
      <c r="F17" s="2">
        <v>120</v>
      </c>
      <c r="G17" s="2">
        <v>7</v>
      </c>
      <c r="H17" s="2">
        <v>14644</v>
      </c>
      <c r="I17">
        <v>146.44</v>
      </c>
      <c r="J17" s="11">
        <v>14497.56</v>
      </c>
      <c r="K17" s="2">
        <v>14.49756</v>
      </c>
      <c r="L17" s="2">
        <v>10460</v>
      </c>
      <c r="M17" s="2">
        <v>4037.5599999999995</v>
      </c>
      <c r="N17" s="2">
        <v>4.0375599999999991</v>
      </c>
      <c r="O17" s="3">
        <v>44853</v>
      </c>
      <c r="P17" t="s">
        <v>90</v>
      </c>
      <c r="Q17" t="s">
        <v>77</v>
      </c>
      <c r="R17">
        <v>2021</v>
      </c>
      <c r="S17" t="s">
        <v>91</v>
      </c>
      <c r="T17" t="s">
        <v>58</v>
      </c>
      <c r="U17" t="s">
        <v>65</v>
      </c>
    </row>
    <row r="18" spans="1:21" x14ac:dyDescent="0.25">
      <c r="A18" t="s">
        <v>38</v>
      </c>
      <c r="B18" t="s">
        <v>92</v>
      </c>
      <c r="C18" t="s">
        <v>61</v>
      </c>
      <c r="D18" t="s">
        <v>68</v>
      </c>
      <c r="E18" s="2">
        <v>494</v>
      </c>
      <c r="F18" s="2">
        <v>250</v>
      </c>
      <c r="G18" s="2">
        <v>300</v>
      </c>
      <c r="H18" s="2">
        <v>148200</v>
      </c>
      <c r="I18">
        <v>1482</v>
      </c>
      <c r="J18" s="11">
        <v>146718</v>
      </c>
      <c r="K18" s="2">
        <v>146.71799999999999</v>
      </c>
      <c r="L18" s="2">
        <v>123500</v>
      </c>
      <c r="M18" s="2">
        <v>23218</v>
      </c>
      <c r="N18" s="2">
        <v>23.218</v>
      </c>
      <c r="O18" s="3">
        <v>44773</v>
      </c>
      <c r="P18" t="s">
        <v>49</v>
      </c>
      <c r="Q18" t="s">
        <v>26</v>
      </c>
      <c r="R18">
        <v>2021</v>
      </c>
      <c r="S18" t="s">
        <v>93</v>
      </c>
      <c r="T18" t="s">
        <v>64</v>
      </c>
      <c r="U18" t="s">
        <v>29</v>
      </c>
    </row>
    <row r="19" spans="1:21" x14ac:dyDescent="0.25">
      <c r="A19" t="s">
        <v>47</v>
      </c>
      <c r="B19" t="s">
        <v>94</v>
      </c>
      <c r="C19" t="s">
        <v>95</v>
      </c>
      <c r="D19" t="s">
        <v>68</v>
      </c>
      <c r="E19" s="2">
        <v>1989</v>
      </c>
      <c r="F19" s="2">
        <v>260</v>
      </c>
      <c r="G19" s="2">
        <v>12</v>
      </c>
      <c r="H19" s="2">
        <v>23868</v>
      </c>
      <c r="I19">
        <v>238.68</v>
      </c>
      <c r="J19" s="11">
        <v>23629.32</v>
      </c>
      <c r="K19" s="2">
        <v>23.62932</v>
      </c>
      <c r="L19" s="2">
        <v>5967</v>
      </c>
      <c r="M19" s="2">
        <v>17662.32</v>
      </c>
      <c r="N19" s="2">
        <v>17.662320000000001</v>
      </c>
      <c r="O19" s="3">
        <v>44649</v>
      </c>
      <c r="P19" t="s">
        <v>87</v>
      </c>
      <c r="Q19" t="s">
        <v>34</v>
      </c>
      <c r="R19">
        <v>2021</v>
      </c>
      <c r="S19" t="s">
        <v>96</v>
      </c>
      <c r="T19" t="s">
        <v>97</v>
      </c>
      <c r="U19" t="s">
        <v>37</v>
      </c>
    </row>
    <row r="20" spans="1:21" x14ac:dyDescent="0.25">
      <c r="A20" t="s">
        <v>30</v>
      </c>
      <c r="B20" t="s">
        <v>98</v>
      </c>
      <c r="C20" t="s">
        <v>95</v>
      </c>
      <c r="D20" t="s">
        <v>68</v>
      </c>
      <c r="E20" s="2">
        <v>321</v>
      </c>
      <c r="F20" s="2">
        <v>260</v>
      </c>
      <c r="G20" s="2">
        <v>15</v>
      </c>
      <c r="H20" s="2">
        <v>4815</v>
      </c>
      <c r="I20">
        <v>48.15</v>
      </c>
      <c r="J20" s="11">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25">
      <c r="A21" t="s">
        <v>38</v>
      </c>
      <c r="B21" t="s">
        <v>100</v>
      </c>
      <c r="C21" t="s">
        <v>67</v>
      </c>
      <c r="D21" t="s">
        <v>68</v>
      </c>
      <c r="E21" s="2">
        <v>214</v>
      </c>
      <c r="F21" s="2">
        <v>3</v>
      </c>
      <c r="G21" s="2">
        <v>300</v>
      </c>
      <c r="H21" s="2">
        <v>64200</v>
      </c>
      <c r="I21">
        <v>1284</v>
      </c>
      <c r="J21" s="11">
        <v>62916</v>
      </c>
      <c r="K21" s="2">
        <v>62.915999999999997</v>
      </c>
      <c r="L21" s="2">
        <v>53500</v>
      </c>
      <c r="M21" s="2">
        <v>9416</v>
      </c>
      <c r="N21" s="2">
        <v>9.4160000000000004</v>
      </c>
      <c r="O21" s="3">
        <v>44438</v>
      </c>
      <c r="P21" t="s">
        <v>44</v>
      </c>
      <c r="Q21" t="s">
        <v>26</v>
      </c>
      <c r="R21">
        <v>2021</v>
      </c>
      <c r="S21" t="s">
        <v>101</v>
      </c>
      <c r="T21" t="s">
        <v>70</v>
      </c>
      <c r="U21" t="s">
        <v>46</v>
      </c>
    </row>
    <row r="22" spans="1:21" x14ac:dyDescent="0.25">
      <c r="A22" t="s">
        <v>42</v>
      </c>
      <c r="B22" t="s">
        <v>102</v>
      </c>
      <c r="C22" t="s">
        <v>67</v>
      </c>
      <c r="D22" t="s">
        <v>68</v>
      </c>
      <c r="E22" s="2">
        <v>2145</v>
      </c>
      <c r="F22" s="2">
        <v>3</v>
      </c>
      <c r="G22" s="2">
        <v>7</v>
      </c>
      <c r="H22" s="2">
        <v>15015</v>
      </c>
      <c r="I22">
        <v>300.3</v>
      </c>
      <c r="J22" s="11">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25">
      <c r="A23" t="s">
        <v>21</v>
      </c>
      <c r="B23" t="s">
        <v>104</v>
      </c>
      <c r="C23" t="s">
        <v>23</v>
      </c>
      <c r="D23" t="s">
        <v>68</v>
      </c>
      <c r="E23" s="2">
        <v>1660</v>
      </c>
      <c r="F23" s="2">
        <v>5</v>
      </c>
      <c r="G23" s="2">
        <v>125</v>
      </c>
      <c r="H23" s="2">
        <v>207500</v>
      </c>
      <c r="I23">
        <v>4150</v>
      </c>
      <c r="J23" s="11">
        <v>203350</v>
      </c>
      <c r="K23" s="2">
        <v>203.35</v>
      </c>
      <c r="L23" s="2">
        <v>199200</v>
      </c>
      <c r="M23" s="2">
        <v>4150</v>
      </c>
      <c r="N23" s="2">
        <v>4.1500000000000004</v>
      </c>
      <c r="O23" s="3">
        <v>44864</v>
      </c>
      <c r="P23" t="s">
        <v>90</v>
      </c>
      <c r="Q23" t="s">
        <v>77</v>
      </c>
      <c r="R23">
        <v>2021</v>
      </c>
      <c r="S23" t="s">
        <v>105</v>
      </c>
      <c r="T23" t="s">
        <v>28</v>
      </c>
      <c r="U23" t="s">
        <v>54</v>
      </c>
    </row>
    <row r="24" spans="1:21" x14ac:dyDescent="0.25">
      <c r="A24" t="s">
        <v>21</v>
      </c>
      <c r="B24" t="s">
        <v>106</v>
      </c>
      <c r="C24" t="s">
        <v>32</v>
      </c>
      <c r="D24" t="s">
        <v>68</v>
      </c>
      <c r="E24" s="2">
        <v>809</v>
      </c>
      <c r="F24" s="2">
        <v>10</v>
      </c>
      <c r="G24" s="2">
        <v>125</v>
      </c>
      <c r="H24" s="2">
        <v>101125</v>
      </c>
      <c r="I24">
        <v>2022.5</v>
      </c>
      <c r="J24" s="11">
        <v>99102.5</v>
      </c>
      <c r="K24" s="2">
        <v>99.102500000000006</v>
      </c>
      <c r="L24" s="2">
        <v>97080</v>
      </c>
      <c r="M24" s="2">
        <v>2022.5</v>
      </c>
      <c r="N24" s="2">
        <v>2.0225</v>
      </c>
      <c r="O24" s="3">
        <v>44540</v>
      </c>
      <c r="P24" t="s">
        <v>80</v>
      </c>
      <c r="Q24" t="s">
        <v>77</v>
      </c>
      <c r="R24">
        <v>2021</v>
      </c>
      <c r="S24" t="s">
        <v>107</v>
      </c>
      <c r="T24" t="s">
        <v>36</v>
      </c>
      <c r="U24" t="s">
        <v>59</v>
      </c>
    </row>
    <row r="25" spans="1:21" x14ac:dyDescent="0.25">
      <c r="A25" t="s">
        <v>21</v>
      </c>
      <c r="B25" t="s">
        <v>108</v>
      </c>
      <c r="C25" t="s">
        <v>32</v>
      </c>
      <c r="D25" t="s">
        <v>68</v>
      </c>
      <c r="E25" s="2">
        <v>2145</v>
      </c>
      <c r="F25" s="2">
        <v>10</v>
      </c>
      <c r="G25" s="2">
        <v>125</v>
      </c>
      <c r="H25" s="2">
        <v>268125</v>
      </c>
      <c r="I25">
        <v>5362.5</v>
      </c>
      <c r="J25" s="11">
        <v>262762.5</v>
      </c>
      <c r="K25" s="2">
        <v>262.76249999999999</v>
      </c>
      <c r="L25" s="2">
        <v>257400</v>
      </c>
      <c r="M25" s="2">
        <v>5362.5</v>
      </c>
      <c r="N25" s="2">
        <v>5.3624999999999998</v>
      </c>
      <c r="O25" s="3">
        <v>44339</v>
      </c>
      <c r="P25" t="s">
        <v>109</v>
      </c>
      <c r="Q25" t="s">
        <v>73</v>
      </c>
      <c r="R25">
        <v>2021</v>
      </c>
      <c r="S25" t="s">
        <v>110</v>
      </c>
      <c r="T25" t="s">
        <v>36</v>
      </c>
      <c r="U25" t="s">
        <v>65</v>
      </c>
    </row>
    <row r="26" spans="1:21" x14ac:dyDescent="0.25">
      <c r="A26" t="s">
        <v>47</v>
      </c>
      <c r="B26" t="s">
        <v>111</v>
      </c>
      <c r="C26" t="s">
        <v>32</v>
      </c>
      <c r="D26" t="s">
        <v>68</v>
      </c>
      <c r="E26" s="2">
        <v>1785</v>
      </c>
      <c r="F26" s="2">
        <v>10</v>
      </c>
      <c r="G26" s="2">
        <v>12</v>
      </c>
      <c r="H26" s="2">
        <v>21420</v>
      </c>
      <c r="I26">
        <v>428.4</v>
      </c>
      <c r="J26" s="11">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25">
      <c r="A27" t="s">
        <v>30</v>
      </c>
      <c r="B27" t="s">
        <v>113</v>
      </c>
      <c r="C27" t="s">
        <v>32</v>
      </c>
      <c r="D27" t="s">
        <v>68</v>
      </c>
      <c r="E27" s="2">
        <v>1925</v>
      </c>
      <c r="F27" s="2">
        <v>10</v>
      </c>
      <c r="G27" s="2">
        <v>15</v>
      </c>
      <c r="H27" s="2">
        <v>28875</v>
      </c>
      <c r="I27">
        <v>577.5</v>
      </c>
      <c r="J27" s="11">
        <v>28297.5</v>
      </c>
      <c r="K27" s="2">
        <v>28.297499999999999</v>
      </c>
      <c r="L27" s="2">
        <v>19250</v>
      </c>
      <c r="M27" s="2">
        <v>9047.5</v>
      </c>
      <c r="N27" s="2">
        <v>9.0474999999999994</v>
      </c>
      <c r="O27" s="3">
        <v>44224</v>
      </c>
      <c r="P27" t="s">
        <v>33</v>
      </c>
      <c r="Q27" t="s">
        <v>34</v>
      </c>
      <c r="R27">
        <v>2021</v>
      </c>
      <c r="S27" t="s">
        <v>114</v>
      </c>
      <c r="T27" t="s">
        <v>36</v>
      </c>
      <c r="U27" t="s">
        <v>37</v>
      </c>
    </row>
    <row r="28" spans="1:21" x14ac:dyDescent="0.25">
      <c r="A28" t="s">
        <v>42</v>
      </c>
      <c r="B28" t="s">
        <v>115</v>
      </c>
      <c r="C28" t="s">
        <v>32</v>
      </c>
      <c r="D28" t="s">
        <v>68</v>
      </c>
      <c r="E28" s="2">
        <v>2013</v>
      </c>
      <c r="F28" s="2">
        <v>10</v>
      </c>
      <c r="G28" s="2">
        <v>7</v>
      </c>
      <c r="H28" s="2">
        <v>14091</v>
      </c>
      <c r="I28">
        <v>281.82</v>
      </c>
      <c r="J28" s="11">
        <v>13809.18</v>
      </c>
      <c r="K28" s="2">
        <v>13.80918</v>
      </c>
      <c r="L28" s="2">
        <v>10065</v>
      </c>
      <c r="M28" s="2">
        <v>3744.1800000000003</v>
      </c>
      <c r="N28" s="2">
        <v>3.7441800000000005</v>
      </c>
      <c r="O28" s="3">
        <v>44916</v>
      </c>
      <c r="P28" t="s">
        <v>80</v>
      </c>
      <c r="Q28" t="s">
        <v>77</v>
      </c>
      <c r="R28">
        <v>2021</v>
      </c>
      <c r="S28" t="s">
        <v>116</v>
      </c>
      <c r="T28" t="s">
        <v>36</v>
      </c>
      <c r="U28" t="s">
        <v>41</v>
      </c>
    </row>
    <row r="29" spans="1:21" x14ac:dyDescent="0.25">
      <c r="A29" t="s">
        <v>42</v>
      </c>
      <c r="B29" t="s">
        <v>117</v>
      </c>
      <c r="C29" t="s">
        <v>56</v>
      </c>
      <c r="D29" t="s">
        <v>68</v>
      </c>
      <c r="E29" s="2">
        <v>2966</v>
      </c>
      <c r="F29" s="2">
        <v>120</v>
      </c>
      <c r="G29" s="2">
        <v>350</v>
      </c>
      <c r="H29" s="2">
        <v>1038100</v>
      </c>
      <c r="I29">
        <v>20762</v>
      </c>
      <c r="J29" s="11">
        <v>1017338</v>
      </c>
      <c r="K29" s="2">
        <v>1017.338</v>
      </c>
      <c r="L29" s="2">
        <v>771160</v>
      </c>
      <c r="M29" s="2">
        <v>246178</v>
      </c>
      <c r="N29" s="2">
        <v>246.178</v>
      </c>
      <c r="O29" s="3">
        <v>44574</v>
      </c>
      <c r="P29" t="s">
        <v>33</v>
      </c>
      <c r="Q29" t="s">
        <v>34</v>
      </c>
      <c r="R29">
        <v>2021</v>
      </c>
      <c r="S29" t="s">
        <v>118</v>
      </c>
      <c r="T29" t="s">
        <v>58</v>
      </c>
      <c r="U29" t="s">
        <v>46</v>
      </c>
    </row>
    <row r="30" spans="1:21" x14ac:dyDescent="0.25">
      <c r="A30" t="s">
        <v>21</v>
      </c>
      <c r="B30" t="s">
        <v>119</v>
      </c>
      <c r="C30" t="s">
        <v>56</v>
      </c>
      <c r="D30" t="s">
        <v>68</v>
      </c>
      <c r="E30" s="2">
        <v>809</v>
      </c>
      <c r="F30" s="2">
        <v>120</v>
      </c>
      <c r="G30" s="2">
        <v>125</v>
      </c>
      <c r="H30" s="2">
        <v>101125</v>
      </c>
      <c r="I30">
        <v>2022.5</v>
      </c>
      <c r="J30" s="11">
        <v>99102.5</v>
      </c>
      <c r="K30" s="2">
        <v>99.102500000000006</v>
      </c>
      <c r="L30" s="2">
        <v>97080</v>
      </c>
      <c r="M30" s="2">
        <v>2022.5</v>
      </c>
      <c r="N30" s="2">
        <v>2.0225</v>
      </c>
      <c r="O30" s="3">
        <v>44873</v>
      </c>
      <c r="P30" t="s">
        <v>76</v>
      </c>
      <c r="Q30" t="s">
        <v>77</v>
      </c>
      <c r="R30">
        <v>2021</v>
      </c>
      <c r="S30" t="s">
        <v>120</v>
      </c>
      <c r="T30" t="s">
        <v>58</v>
      </c>
      <c r="U30" t="s">
        <v>51</v>
      </c>
    </row>
    <row r="31" spans="1:21" x14ac:dyDescent="0.25">
      <c r="A31" t="s">
        <v>21</v>
      </c>
      <c r="B31" t="s">
        <v>121</v>
      </c>
      <c r="C31" t="s">
        <v>56</v>
      </c>
      <c r="D31" t="s">
        <v>68</v>
      </c>
      <c r="E31" s="2">
        <v>2145</v>
      </c>
      <c r="F31" s="2">
        <v>120</v>
      </c>
      <c r="G31" s="2">
        <v>125</v>
      </c>
      <c r="H31" s="2">
        <v>268125</v>
      </c>
      <c r="I31">
        <v>5362.5</v>
      </c>
      <c r="J31" s="11">
        <v>262762.5</v>
      </c>
      <c r="K31" s="2">
        <v>262.76249999999999</v>
      </c>
      <c r="L31" s="2">
        <v>257400</v>
      </c>
      <c r="M31" s="2">
        <v>5362.5</v>
      </c>
      <c r="N31" s="2">
        <v>5.3624999999999998</v>
      </c>
      <c r="O31" s="3">
        <v>44215</v>
      </c>
      <c r="P31" t="s">
        <v>33</v>
      </c>
      <c r="Q31" t="s">
        <v>34</v>
      </c>
      <c r="R31">
        <v>2021</v>
      </c>
      <c r="S31" t="s">
        <v>122</v>
      </c>
      <c r="T31" t="s">
        <v>58</v>
      </c>
      <c r="U31" t="s">
        <v>54</v>
      </c>
    </row>
    <row r="32" spans="1:21" x14ac:dyDescent="0.25">
      <c r="A32" t="s">
        <v>42</v>
      </c>
      <c r="B32" t="s">
        <v>123</v>
      </c>
      <c r="C32" t="s">
        <v>56</v>
      </c>
      <c r="D32" t="s">
        <v>68</v>
      </c>
      <c r="E32" s="2">
        <v>544</v>
      </c>
      <c r="F32" s="2">
        <v>120</v>
      </c>
      <c r="G32" s="2">
        <v>20</v>
      </c>
      <c r="H32" s="2">
        <v>10880</v>
      </c>
      <c r="I32">
        <v>217.6</v>
      </c>
      <c r="J32" s="11">
        <v>10662.4</v>
      </c>
      <c r="K32" s="2">
        <v>10.6624</v>
      </c>
      <c r="L32" s="2">
        <v>5440</v>
      </c>
      <c r="M32" s="2">
        <v>5222.3999999999996</v>
      </c>
      <c r="N32" s="2">
        <v>5.2223999999999995</v>
      </c>
      <c r="O32" s="3">
        <v>44407</v>
      </c>
      <c r="P32" t="s">
        <v>49</v>
      </c>
      <c r="Q32" t="s">
        <v>26</v>
      </c>
      <c r="R32">
        <v>2021</v>
      </c>
      <c r="S32" t="s">
        <v>124</v>
      </c>
      <c r="T32" t="s">
        <v>58</v>
      </c>
      <c r="U32" t="s">
        <v>59</v>
      </c>
    </row>
    <row r="33" spans="1:21" x14ac:dyDescent="0.25">
      <c r="A33" t="s">
        <v>38</v>
      </c>
      <c r="B33" t="s">
        <v>125</v>
      </c>
      <c r="C33" t="s">
        <v>61</v>
      </c>
      <c r="D33" t="s">
        <v>68</v>
      </c>
      <c r="E33" s="2">
        <v>214</v>
      </c>
      <c r="F33" s="2">
        <v>250</v>
      </c>
      <c r="G33" s="2">
        <v>300</v>
      </c>
      <c r="H33" s="2">
        <v>64200</v>
      </c>
      <c r="I33">
        <v>1284</v>
      </c>
      <c r="J33" s="11">
        <v>62916</v>
      </c>
      <c r="K33" s="2">
        <v>62.915999999999997</v>
      </c>
      <c r="L33" s="2">
        <v>53500</v>
      </c>
      <c r="M33" s="2">
        <v>9416</v>
      </c>
      <c r="N33" s="2">
        <v>9.4160000000000004</v>
      </c>
      <c r="O33" s="3">
        <v>44248</v>
      </c>
      <c r="P33" t="s">
        <v>62</v>
      </c>
      <c r="Q33" t="s">
        <v>34</v>
      </c>
      <c r="R33">
        <v>2021</v>
      </c>
      <c r="S33" t="s">
        <v>126</v>
      </c>
      <c r="T33" t="s">
        <v>64</v>
      </c>
      <c r="U33" t="s">
        <v>65</v>
      </c>
    </row>
    <row r="34" spans="1:21" x14ac:dyDescent="0.25">
      <c r="A34" t="s">
        <v>42</v>
      </c>
      <c r="B34" t="s">
        <v>127</v>
      </c>
      <c r="C34" t="s">
        <v>61</v>
      </c>
      <c r="D34" t="s">
        <v>68</v>
      </c>
      <c r="E34" s="2">
        <v>266</v>
      </c>
      <c r="F34" s="2">
        <v>250</v>
      </c>
      <c r="G34" s="2">
        <v>350</v>
      </c>
      <c r="H34" s="2">
        <v>93100</v>
      </c>
      <c r="I34">
        <v>1862</v>
      </c>
      <c r="J34" s="11">
        <v>91238</v>
      </c>
      <c r="K34" s="2">
        <v>91.238</v>
      </c>
      <c r="L34" s="2">
        <v>69160</v>
      </c>
      <c r="M34" s="2">
        <v>22078</v>
      </c>
      <c r="N34" s="2">
        <v>22.077999999999999</v>
      </c>
      <c r="O34" s="3">
        <v>44589</v>
      </c>
      <c r="P34" t="s">
        <v>33</v>
      </c>
      <c r="Q34" t="s">
        <v>34</v>
      </c>
      <c r="R34">
        <v>2021</v>
      </c>
      <c r="S34" t="s">
        <v>128</v>
      </c>
      <c r="T34" t="s">
        <v>64</v>
      </c>
      <c r="U34" t="s">
        <v>29</v>
      </c>
    </row>
    <row r="35" spans="1:21" x14ac:dyDescent="0.25">
      <c r="A35" t="s">
        <v>42</v>
      </c>
      <c r="B35" t="s">
        <v>129</v>
      </c>
      <c r="C35" t="s">
        <v>61</v>
      </c>
      <c r="D35" t="s">
        <v>68</v>
      </c>
      <c r="E35" s="2">
        <v>1940</v>
      </c>
      <c r="F35" s="2">
        <v>250</v>
      </c>
      <c r="G35" s="2">
        <v>350</v>
      </c>
      <c r="H35" s="2">
        <v>679000</v>
      </c>
      <c r="I35">
        <v>13580</v>
      </c>
      <c r="J35" s="11">
        <v>665420</v>
      </c>
      <c r="K35" s="2">
        <v>665.42</v>
      </c>
      <c r="L35" s="2">
        <v>504400</v>
      </c>
      <c r="M35" s="2">
        <v>161020</v>
      </c>
      <c r="N35" s="2">
        <v>161.02000000000001</v>
      </c>
      <c r="O35" s="3">
        <v>44573</v>
      </c>
      <c r="P35" t="s">
        <v>33</v>
      </c>
      <c r="Q35" t="s">
        <v>34</v>
      </c>
      <c r="R35">
        <v>2021</v>
      </c>
      <c r="S35" t="s">
        <v>130</v>
      </c>
      <c r="T35" t="s">
        <v>64</v>
      </c>
      <c r="U35" t="s">
        <v>37</v>
      </c>
    </row>
    <row r="36" spans="1:21" x14ac:dyDescent="0.25">
      <c r="A36" t="s">
        <v>42</v>
      </c>
      <c r="B36" t="s">
        <v>131</v>
      </c>
      <c r="C36" t="s">
        <v>95</v>
      </c>
      <c r="D36" t="s">
        <v>68</v>
      </c>
      <c r="E36" s="2">
        <v>2966</v>
      </c>
      <c r="F36" s="2">
        <v>260</v>
      </c>
      <c r="G36" s="2">
        <v>350</v>
      </c>
      <c r="H36" s="2">
        <v>1038100</v>
      </c>
      <c r="I36">
        <v>20762</v>
      </c>
      <c r="J36" s="11">
        <v>1017338</v>
      </c>
      <c r="K36" s="2">
        <v>1017.338</v>
      </c>
      <c r="L36" s="2">
        <v>771160</v>
      </c>
      <c r="M36" s="2">
        <v>246178</v>
      </c>
      <c r="N36" s="2">
        <v>246.178</v>
      </c>
      <c r="O36" s="3">
        <v>44743</v>
      </c>
      <c r="P36" t="s">
        <v>49</v>
      </c>
      <c r="Q36" t="s">
        <v>26</v>
      </c>
      <c r="R36">
        <v>2021</v>
      </c>
      <c r="S36" t="s">
        <v>132</v>
      </c>
      <c r="T36" t="s">
        <v>97</v>
      </c>
      <c r="U36" t="s">
        <v>41</v>
      </c>
    </row>
    <row r="37" spans="1:21" x14ac:dyDescent="0.25">
      <c r="A37" t="s">
        <v>47</v>
      </c>
      <c r="B37" t="s">
        <v>133</v>
      </c>
      <c r="C37" t="s">
        <v>67</v>
      </c>
      <c r="D37" t="s">
        <v>68</v>
      </c>
      <c r="E37" s="2">
        <v>908</v>
      </c>
      <c r="F37" s="2">
        <v>3</v>
      </c>
      <c r="G37" s="2">
        <v>12</v>
      </c>
      <c r="H37" s="2">
        <v>10896</v>
      </c>
      <c r="I37">
        <v>326.88</v>
      </c>
      <c r="J37" s="11">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25">
      <c r="A38" t="s">
        <v>42</v>
      </c>
      <c r="B38" t="s">
        <v>135</v>
      </c>
      <c r="C38" t="s">
        <v>23</v>
      </c>
      <c r="D38" t="s">
        <v>68</v>
      </c>
      <c r="E38" s="2">
        <v>1797</v>
      </c>
      <c r="F38" s="2">
        <v>5</v>
      </c>
      <c r="G38" s="2">
        <v>350</v>
      </c>
      <c r="H38" s="2">
        <v>628950</v>
      </c>
      <c r="I38">
        <v>18868.5</v>
      </c>
      <c r="J38" s="11">
        <v>610081.5</v>
      </c>
      <c r="K38" s="2">
        <v>610.08150000000001</v>
      </c>
      <c r="L38" s="2">
        <v>467220</v>
      </c>
      <c r="M38" s="2">
        <v>142861.5</v>
      </c>
      <c r="N38" s="2">
        <v>142.86150000000001</v>
      </c>
      <c r="O38" s="3">
        <v>44332</v>
      </c>
      <c r="P38" t="s">
        <v>109</v>
      </c>
      <c r="Q38" t="s">
        <v>73</v>
      </c>
      <c r="R38">
        <v>2021</v>
      </c>
      <c r="S38" t="s">
        <v>136</v>
      </c>
      <c r="T38" t="s">
        <v>28</v>
      </c>
      <c r="U38" t="s">
        <v>51</v>
      </c>
    </row>
    <row r="39" spans="1:21" x14ac:dyDescent="0.25">
      <c r="A39" t="s">
        <v>30</v>
      </c>
      <c r="B39" t="s">
        <v>137</v>
      </c>
      <c r="C39" t="s">
        <v>32</v>
      </c>
      <c r="D39" t="s">
        <v>68</v>
      </c>
      <c r="E39" s="2">
        <v>1945</v>
      </c>
      <c r="F39" s="2">
        <v>10</v>
      </c>
      <c r="G39" s="2">
        <v>15</v>
      </c>
      <c r="H39" s="2">
        <v>29175</v>
      </c>
      <c r="I39">
        <v>875.25</v>
      </c>
      <c r="J39" s="11">
        <v>28299.75</v>
      </c>
      <c r="K39" s="2">
        <v>28.29975</v>
      </c>
      <c r="L39" s="2">
        <v>19450</v>
      </c>
      <c r="M39" s="2">
        <v>8849.75</v>
      </c>
      <c r="N39" s="2">
        <v>8.8497500000000002</v>
      </c>
      <c r="O39" s="3">
        <v>44683</v>
      </c>
      <c r="P39" t="s">
        <v>109</v>
      </c>
      <c r="Q39" t="s">
        <v>73</v>
      </c>
      <c r="R39">
        <v>2021</v>
      </c>
      <c r="S39" t="s">
        <v>138</v>
      </c>
      <c r="T39" t="s">
        <v>36</v>
      </c>
      <c r="U39" t="s">
        <v>54</v>
      </c>
    </row>
    <row r="40" spans="1:21" x14ac:dyDescent="0.25">
      <c r="A40" t="s">
        <v>30</v>
      </c>
      <c r="B40" t="s">
        <v>139</v>
      </c>
      <c r="C40" t="s">
        <v>61</v>
      </c>
      <c r="D40" t="s">
        <v>68</v>
      </c>
      <c r="E40" s="2">
        <v>1945</v>
      </c>
      <c r="F40" s="2">
        <v>250</v>
      </c>
      <c r="G40" s="2">
        <v>15</v>
      </c>
      <c r="H40" s="2">
        <v>29175</v>
      </c>
      <c r="I40">
        <v>875.25</v>
      </c>
      <c r="J40" s="11">
        <v>28299.75</v>
      </c>
      <c r="K40" s="2">
        <v>28.29975</v>
      </c>
      <c r="L40" s="2">
        <v>19450</v>
      </c>
      <c r="M40" s="2">
        <v>8849.75</v>
      </c>
      <c r="N40" s="2">
        <v>8.8497500000000002</v>
      </c>
      <c r="O40" s="3">
        <v>44653</v>
      </c>
      <c r="P40" t="s">
        <v>72</v>
      </c>
      <c r="Q40" t="s">
        <v>73</v>
      </c>
      <c r="R40">
        <v>2021</v>
      </c>
      <c r="S40" t="s">
        <v>140</v>
      </c>
      <c r="T40" t="s">
        <v>64</v>
      </c>
      <c r="U40" t="s">
        <v>59</v>
      </c>
    </row>
    <row r="41" spans="1:21" x14ac:dyDescent="0.25">
      <c r="A41" t="s">
        <v>42</v>
      </c>
      <c r="B41" t="s">
        <v>141</v>
      </c>
      <c r="C41" t="s">
        <v>32</v>
      </c>
      <c r="D41" t="s">
        <v>68</v>
      </c>
      <c r="E41" s="2">
        <v>1760</v>
      </c>
      <c r="F41" s="2">
        <v>10</v>
      </c>
      <c r="G41" s="2">
        <v>7</v>
      </c>
      <c r="H41" s="2">
        <v>12320</v>
      </c>
      <c r="I41">
        <v>369.6</v>
      </c>
      <c r="J41" s="11">
        <v>11950.4</v>
      </c>
      <c r="K41" s="2">
        <v>11.9504</v>
      </c>
      <c r="L41" s="2">
        <v>8800</v>
      </c>
      <c r="M41" s="2">
        <v>3150.3999999999996</v>
      </c>
      <c r="N41" s="2">
        <v>3.1503999999999994</v>
      </c>
      <c r="O41" s="3">
        <v>44503</v>
      </c>
      <c r="P41" t="s">
        <v>76</v>
      </c>
      <c r="Q41" t="s">
        <v>77</v>
      </c>
      <c r="R41">
        <v>2021</v>
      </c>
      <c r="S41" t="s">
        <v>142</v>
      </c>
      <c r="T41" t="s">
        <v>36</v>
      </c>
      <c r="U41" t="s">
        <v>65</v>
      </c>
    </row>
    <row r="42" spans="1:21" x14ac:dyDescent="0.25">
      <c r="A42" t="s">
        <v>30</v>
      </c>
      <c r="B42" t="s">
        <v>31</v>
      </c>
      <c r="C42" t="s">
        <v>32</v>
      </c>
      <c r="D42" t="s">
        <v>68</v>
      </c>
      <c r="E42" s="2">
        <v>2261</v>
      </c>
      <c r="F42" s="2">
        <v>10</v>
      </c>
      <c r="G42" s="2">
        <v>15</v>
      </c>
      <c r="H42" s="2">
        <v>33915</v>
      </c>
      <c r="I42">
        <v>1356.6</v>
      </c>
      <c r="J42" s="11">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25">
      <c r="A43" t="s">
        <v>42</v>
      </c>
      <c r="B43" t="s">
        <v>143</v>
      </c>
      <c r="C43" t="s">
        <v>56</v>
      </c>
      <c r="D43" t="s">
        <v>68</v>
      </c>
      <c r="E43" s="2">
        <v>736</v>
      </c>
      <c r="F43" s="2">
        <v>120</v>
      </c>
      <c r="G43" s="2">
        <v>20</v>
      </c>
      <c r="H43" s="2">
        <v>14720</v>
      </c>
      <c r="I43">
        <v>588.79999999999995</v>
      </c>
      <c r="J43" s="11">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25">
      <c r="A44" t="s">
        <v>42</v>
      </c>
      <c r="B44" t="s">
        <v>145</v>
      </c>
      <c r="C44" t="s">
        <v>67</v>
      </c>
      <c r="D44" t="s">
        <v>68</v>
      </c>
      <c r="E44" s="2">
        <v>2851</v>
      </c>
      <c r="F44" s="2">
        <v>3</v>
      </c>
      <c r="G44" s="2">
        <v>7</v>
      </c>
      <c r="H44" s="2">
        <v>19957</v>
      </c>
      <c r="I44">
        <v>798.28</v>
      </c>
      <c r="J44" s="11">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25">
      <c r="A45" t="s">
        <v>42</v>
      </c>
      <c r="B45" t="s">
        <v>147</v>
      </c>
      <c r="C45" t="s">
        <v>23</v>
      </c>
      <c r="D45" t="s">
        <v>68</v>
      </c>
      <c r="E45" s="2">
        <v>2851</v>
      </c>
      <c r="F45" s="2">
        <v>5</v>
      </c>
      <c r="G45" s="2">
        <v>7</v>
      </c>
      <c r="H45" s="2">
        <v>19957</v>
      </c>
      <c r="I45">
        <v>798.28</v>
      </c>
      <c r="J45" s="11">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25">
      <c r="A46" t="s">
        <v>30</v>
      </c>
      <c r="B46" t="s">
        <v>113</v>
      </c>
      <c r="C46" t="s">
        <v>32</v>
      </c>
      <c r="D46" t="s">
        <v>68</v>
      </c>
      <c r="E46" s="2">
        <v>671</v>
      </c>
      <c r="F46" s="2">
        <v>10</v>
      </c>
      <c r="G46" s="2">
        <v>15</v>
      </c>
      <c r="H46" s="2">
        <v>10065</v>
      </c>
      <c r="I46">
        <v>402.6</v>
      </c>
      <c r="J46" s="11">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25">
      <c r="A47" t="s">
        <v>30</v>
      </c>
      <c r="B47" t="s">
        <v>149</v>
      </c>
      <c r="C47" t="s">
        <v>32</v>
      </c>
      <c r="D47" t="s">
        <v>68</v>
      </c>
      <c r="E47" s="2">
        <v>1514</v>
      </c>
      <c r="F47" s="2">
        <v>10</v>
      </c>
      <c r="G47" s="2">
        <v>15</v>
      </c>
      <c r="H47" s="2">
        <v>22710</v>
      </c>
      <c r="I47">
        <v>908.4</v>
      </c>
      <c r="J47" s="11">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25">
      <c r="A48" t="s">
        <v>42</v>
      </c>
      <c r="B48" t="s">
        <v>89</v>
      </c>
      <c r="C48" t="s">
        <v>56</v>
      </c>
      <c r="D48" t="s">
        <v>68</v>
      </c>
      <c r="E48" s="2">
        <v>2646</v>
      </c>
      <c r="F48" s="2">
        <v>120</v>
      </c>
      <c r="G48" s="2">
        <v>20</v>
      </c>
      <c r="H48" s="2">
        <v>52920</v>
      </c>
      <c r="I48">
        <v>2116.8000000000002</v>
      </c>
      <c r="J48" s="11">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25">
      <c r="A49" t="s">
        <v>42</v>
      </c>
      <c r="B49" t="s">
        <v>127</v>
      </c>
      <c r="C49" t="s">
        <v>61</v>
      </c>
      <c r="D49" t="s">
        <v>68</v>
      </c>
      <c r="E49" s="2">
        <v>349</v>
      </c>
      <c r="F49" s="2">
        <v>250</v>
      </c>
      <c r="G49" s="2">
        <v>350</v>
      </c>
      <c r="H49" s="2">
        <v>122150</v>
      </c>
      <c r="I49">
        <v>4886</v>
      </c>
      <c r="J49" s="11">
        <v>117264</v>
      </c>
      <c r="K49" s="2">
        <v>117.264</v>
      </c>
      <c r="L49" s="2">
        <v>90740</v>
      </c>
      <c r="M49" s="2">
        <v>26524</v>
      </c>
      <c r="N49" s="2">
        <v>26.524000000000001</v>
      </c>
      <c r="O49" s="3">
        <v>44243</v>
      </c>
      <c r="P49" t="s">
        <v>62</v>
      </c>
      <c r="Q49" t="s">
        <v>34</v>
      </c>
      <c r="R49">
        <v>2021</v>
      </c>
      <c r="S49" t="s">
        <v>128</v>
      </c>
      <c r="T49" t="s">
        <v>64</v>
      </c>
      <c r="U49" t="s">
        <v>29</v>
      </c>
    </row>
    <row r="50" spans="1:21" x14ac:dyDescent="0.25">
      <c r="A50" t="s">
        <v>30</v>
      </c>
      <c r="B50" t="s">
        <v>152</v>
      </c>
      <c r="C50" t="s">
        <v>61</v>
      </c>
      <c r="D50" t="s">
        <v>68</v>
      </c>
      <c r="E50" s="2">
        <v>1514</v>
      </c>
      <c r="F50" s="2">
        <v>250</v>
      </c>
      <c r="G50" s="2">
        <v>15</v>
      </c>
      <c r="H50" s="2">
        <v>22710</v>
      </c>
      <c r="I50">
        <v>908.4</v>
      </c>
      <c r="J50" s="11">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25">
      <c r="A51" t="s">
        <v>30</v>
      </c>
      <c r="B51" t="s">
        <v>154</v>
      </c>
      <c r="C51" t="s">
        <v>95</v>
      </c>
      <c r="D51" t="s">
        <v>68</v>
      </c>
      <c r="E51" s="2">
        <v>671</v>
      </c>
      <c r="F51" s="2">
        <v>260</v>
      </c>
      <c r="G51" s="2">
        <v>15</v>
      </c>
      <c r="H51" s="2">
        <v>10065</v>
      </c>
      <c r="I51">
        <v>402.6</v>
      </c>
      <c r="J51" s="11">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25">
      <c r="A52" t="s">
        <v>42</v>
      </c>
      <c r="B52" t="s">
        <v>156</v>
      </c>
      <c r="C52" t="s">
        <v>95</v>
      </c>
      <c r="D52" t="s">
        <v>68</v>
      </c>
      <c r="E52" s="2">
        <v>1778</v>
      </c>
      <c r="F52" s="2">
        <v>260</v>
      </c>
      <c r="G52" s="2">
        <v>350</v>
      </c>
      <c r="H52" s="2">
        <v>622300</v>
      </c>
      <c r="I52">
        <v>24892</v>
      </c>
      <c r="J52" s="11">
        <v>597408</v>
      </c>
      <c r="K52" s="2">
        <v>597.40800000000002</v>
      </c>
      <c r="L52" s="2">
        <v>462280</v>
      </c>
      <c r="M52" s="2">
        <v>135128</v>
      </c>
      <c r="N52" s="2">
        <v>135.12799999999999</v>
      </c>
      <c r="O52" s="3">
        <v>44561</v>
      </c>
      <c r="P52" t="s">
        <v>80</v>
      </c>
      <c r="Q52" t="s">
        <v>77</v>
      </c>
      <c r="R52">
        <v>2021</v>
      </c>
      <c r="S52" t="s">
        <v>157</v>
      </c>
      <c r="T52" t="s">
        <v>97</v>
      </c>
      <c r="U52" t="s">
        <v>59</v>
      </c>
    </row>
    <row r="53" spans="1:21" x14ac:dyDescent="0.25">
      <c r="A53" t="s">
        <v>42</v>
      </c>
      <c r="B53" t="s">
        <v>135</v>
      </c>
      <c r="C53" t="s">
        <v>23</v>
      </c>
      <c r="D53" t="s">
        <v>158</v>
      </c>
      <c r="E53" s="2">
        <v>1159</v>
      </c>
      <c r="F53" s="2">
        <v>5</v>
      </c>
      <c r="G53" s="2">
        <v>7</v>
      </c>
      <c r="H53" s="2">
        <v>8113</v>
      </c>
      <c r="I53">
        <v>405.65</v>
      </c>
      <c r="J53" s="11">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25">
      <c r="A54" t="s">
        <v>42</v>
      </c>
      <c r="B54" t="s">
        <v>43</v>
      </c>
      <c r="C54" t="s">
        <v>32</v>
      </c>
      <c r="D54" t="s">
        <v>158</v>
      </c>
      <c r="E54" s="2">
        <v>2349</v>
      </c>
      <c r="F54" s="2">
        <v>10</v>
      </c>
      <c r="G54" s="2">
        <v>7</v>
      </c>
      <c r="H54" s="2">
        <v>16443</v>
      </c>
      <c r="I54">
        <v>822.15</v>
      </c>
      <c r="J54" s="11">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25">
      <c r="A55" t="s">
        <v>42</v>
      </c>
      <c r="B55" t="s">
        <v>131</v>
      </c>
      <c r="C55" t="s">
        <v>95</v>
      </c>
      <c r="D55" t="s">
        <v>158</v>
      </c>
      <c r="E55" s="2">
        <v>1159</v>
      </c>
      <c r="F55" s="2">
        <v>260</v>
      </c>
      <c r="G55" s="2">
        <v>7</v>
      </c>
      <c r="H55" s="2">
        <v>8113</v>
      </c>
      <c r="I55">
        <v>405.65</v>
      </c>
      <c r="J55" s="11">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25">
      <c r="A56" t="s">
        <v>42</v>
      </c>
      <c r="B56" t="s">
        <v>159</v>
      </c>
      <c r="C56" t="s">
        <v>67</v>
      </c>
      <c r="D56" t="s">
        <v>158</v>
      </c>
      <c r="E56" s="2">
        <v>1016</v>
      </c>
      <c r="F56" s="2">
        <v>3</v>
      </c>
      <c r="G56" s="2">
        <v>7</v>
      </c>
      <c r="H56" s="2">
        <v>7112</v>
      </c>
      <c r="I56">
        <v>355.6</v>
      </c>
      <c r="J56" s="11">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25">
      <c r="A57" t="s">
        <v>42</v>
      </c>
      <c r="B57" t="s">
        <v>161</v>
      </c>
      <c r="C57" t="s">
        <v>23</v>
      </c>
      <c r="D57" t="s">
        <v>158</v>
      </c>
      <c r="E57" s="2">
        <v>720</v>
      </c>
      <c r="F57" s="2">
        <v>5</v>
      </c>
      <c r="G57" s="2">
        <v>350</v>
      </c>
      <c r="H57" s="2">
        <v>252000</v>
      </c>
      <c r="I57">
        <v>12600</v>
      </c>
      <c r="J57" s="11">
        <v>239400</v>
      </c>
      <c r="K57" s="2">
        <v>239.4</v>
      </c>
      <c r="L57" s="2">
        <v>187200</v>
      </c>
      <c r="M57" s="2">
        <v>52200</v>
      </c>
      <c r="N57" s="2">
        <v>52.2</v>
      </c>
      <c r="O57" s="3">
        <v>44294</v>
      </c>
      <c r="P57" t="s">
        <v>72</v>
      </c>
      <c r="Q57" t="s">
        <v>73</v>
      </c>
      <c r="R57">
        <v>2021</v>
      </c>
      <c r="S57" t="s">
        <v>162</v>
      </c>
      <c r="T57" t="s">
        <v>28</v>
      </c>
      <c r="U57" t="s">
        <v>29</v>
      </c>
    </row>
    <row r="58" spans="1:21" x14ac:dyDescent="0.25">
      <c r="A58" t="s">
        <v>38</v>
      </c>
      <c r="B58" t="s">
        <v>163</v>
      </c>
      <c r="C58" t="s">
        <v>23</v>
      </c>
      <c r="D58" t="s">
        <v>158</v>
      </c>
      <c r="E58" s="2">
        <v>1100</v>
      </c>
      <c r="F58" s="2">
        <v>5</v>
      </c>
      <c r="G58" s="2">
        <v>300</v>
      </c>
      <c r="H58" s="2">
        <v>330000</v>
      </c>
      <c r="I58">
        <v>16500</v>
      </c>
      <c r="J58" s="11">
        <v>313500</v>
      </c>
      <c r="K58" s="2">
        <v>313.5</v>
      </c>
      <c r="L58" s="2">
        <v>275000</v>
      </c>
      <c r="M58" s="2">
        <v>38500</v>
      </c>
      <c r="N58" s="2">
        <v>38.5</v>
      </c>
      <c r="O58" s="3">
        <v>44216</v>
      </c>
      <c r="P58" t="s">
        <v>33</v>
      </c>
      <c r="Q58" t="s">
        <v>34</v>
      </c>
      <c r="R58">
        <v>2021</v>
      </c>
      <c r="S58" t="s">
        <v>164</v>
      </c>
      <c r="T58" t="s">
        <v>28</v>
      </c>
      <c r="U58" t="s">
        <v>37</v>
      </c>
    </row>
    <row r="59" spans="1:21" x14ac:dyDescent="0.25">
      <c r="A59" t="s">
        <v>42</v>
      </c>
      <c r="B59" t="s">
        <v>43</v>
      </c>
      <c r="C59" t="s">
        <v>32</v>
      </c>
      <c r="D59" t="s">
        <v>158</v>
      </c>
      <c r="E59" s="2">
        <v>1228</v>
      </c>
      <c r="F59" s="2">
        <v>10</v>
      </c>
      <c r="G59" s="2">
        <v>350</v>
      </c>
      <c r="H59" s="2">
        <v>429800</v>
      </c>
      <c r="I59">
        <v>21490</v>
      </c>
      <c r="J59" s="11">
        <v>408310</v>
      </c>
      <c r="K59" s="2">
        <v>408.31</v>
      </c>
      <c r="L59" s="2">
        <v>319280</v>
      </c>
      <c r="M59" s="2">
        <v>89030</v>
      </c>
      <c r="N59" s="2">
        <v>89.03</v>
      </c>
      <c r="O59" s="3">
        <v>44205</v>
      </c>
      <c r="P59" t="s">
        <v>33</v>
      </c>
      <c r="Q59" t="s">
        <v>34</v>
      </c>
      <c r="R59">
        <v>2021</v>
      </c>
      <c r="S59" t="s">
        <v>45</v>
      </c>
      <c r="T59" t="s">
        <v>36</v>
      </c>
      <c r="U59" t="s">
        <v>46</v>
      </c>
    </row>
    <row r="60" spans="1:21" x14ac:dyDescent="0.25">
      <c r="A60" t="s">
        <v>42</v>
      </c>
      <c r="B60" t="s">
        <v>43</v>
      </c>
      <c r="C60" t="s">
        <v>32</v>
      </c>
      <c r="D60" t="s">
        <v>158</v>
      </c>
      <c r="E60" s="2">
        <v>1389</v>
      </c>
      <c r="F60" s="2">
        <v>10</v>
      </c>
      <c r="G60" s="2">
        <v>20</v>
      </c>
      <c r="H60" s="2">
        <v>27780</v>
      </c>
      <c r="I60">
        <v>1389</v>
      </c>
      <c r="J60" s="11">
        <v>26391</v>
      </c>
      <c r="K60" s="2">
        <v>26.390999999999998</v>
      </c>
      <c r="L60" s="2">
        <v>13890</v>
      </c>
      <c r="M60" s="2">
        <v>12501</v>
      </c>
      <c r="N60" s="2">
        <v>12.500999999999999</v>
      </c>
      <c r="O60" s="3">
        <v>44546</v>
      </c>
      <c r="P60" t="s">
        <v>80</v>
      </c>
      <c r="Q60" t="s">
        <v>77</v>
      </c>
      <c r="R60">
        <v>2021</v>
      </c>
      <c r="S60" t="s">
        <v>45</v>
      </c>
      <c r="T60" t="s">
        <v>36</v>
      </c>
      <c r="U60" t="s">
        <v>46</v>
      </c>
    </row>
    <row r="61" spans="1:21" x14ac:dyDescent="0.25">
      <c r="A61" t="s">
        <v>21</v>
      </c>
      <c r="B61" t="s">
        <v>165</v>
      </c>
      <c r="C61" t="s">
        <v>32</v>
      </c>
      <c r="D61" t="s">
        <v>158</v>
      </c>
      <c r="E61" s="2">
        <v>704</v>
      </c>
      <c r="F61" s="2">
        <v>10</v>
      </c>
      <c r="G61" s="2">
        <v>125</v>
      </c>
      <c r="H61" s="2">
        <v>88000</v>
      </c>
      <c r="I61">
        <v>4400</v>
      </c>
      <c r="J61" s="11">
        <v>83600</v>
      </c>
      <c r="K61" s="2">
        <v>83.6</v>
      </c>
      <c r="L61" s="2">
        <v>84480</v>
      </c>
      <c r="M61" s="2">
        <v>-880</v>
      </c>
      <c r="N61" s="2">
        <v>-0.88</v>
      </c>
      <c r="O61" s="3">
        <v>44402</v>
      </c>
      <c r="P61" t="s">
        <v>49</v>
      </c>
      <c r="Q61" t="s">
        <v>26</v>
      </c>
      <c r="R61">
        <v>2021</v>
      </c>
      <c r="S61" t="s">
        <v>166</v>
      </c>
      <c r="T61" t="s">
        <v>36</v>
      </c>
      <c r="U61" t="s">
        <v>41</v>
      </c>
    </row>
    <row r="62" spans="1:21" x14ac:dyDescent="0.25">
      <c r="A62" t="s">
        <v>42</v>
      </c>
      <c r="B62" t="s">
        <v>43</v>
      </c>
      <c r="C62" t="s">
        <v>32</v>
      </c>
      <c r="D62" t="s">
        <v>158</v>
      </c>
      <c r="E62" s="2">
        <v>1802</v>
      </c>
      <c r="F62" s="2">
        <v>10</v>
      </c>
      <c r="G62" s="2">
        <v>20</v>
      </c>
      <c r="H62" s="2">
        <v>36040</v>
      </c>
      <c r="I62">
        <v>1802</v>
      </c>
      <c r="J62" s="11">
        <v>34238</v>
      </c>
      <c r="K62" s="2">
        <v>34.238</v>
      </c>
      <c r="L62" s="2">
        <v>18020</v>
      </c>
      <c r="M62" s="2">
        <v>16218</v>
      </c>
      <c r="N62" s="2">
        <v>16.218</v>
      </c>
      <c r="O62" s="3">
        <v>44469</v>
      </c>
      <c r="P62" t="s">
        <v>25</v>
      </c>
      <c r="Q62" t="s">
        <v>26</v>
      </c>
      <c r="R62">
        <v>2021</v>
      </c>
      <c r="S62" t="s">
        <v>45</v>
      </c>
      <c r="T62" t="s">
        <v>36</v>
      </c>
      <c r="U62" t="s">
        <v>46</v>
      </c>
    </row>
    <row r="63" spans="1:21" x14ac:dyDescent="0.25">
      <c r="A63" t="s">
        <v>42</v>
      </c>
      <c r="B63" t="s">
        <v>167</v>
      </c>
      <c r="C63" t="s">
        <v>32</v>
      </c>
      <c r="D63" t="s">
        <v>158</v>
      </c>
      <c r="E63" s="2">
        <v>2136</v>
      </c>
      <c r="F63" s="2">
        <v>10</v>
      </c>
      <c r="G63" s="2">
        <v>7</v>
      </c>
      <c r="H63" s="2">
        <v>14952</v>
      </c>
      <c r="I63">
        <v>747.6</v>
      </c>
      <c r="J63" s="11">
        <v>14204.4</v>
      </c>
      <c r="K63" s="2">
        <v>14.2044</v>
      </c>
      <c r="L63" s="2">
        <v>10680</v>
      </c>
      <c r="M63" s="2">
        <v>3524.3999999999996</v>
      </c>
      <c r="N63" s="2">
        <v>3.5243999999999995</v>
      </c>
      <c r="O63" s="3">
        <v>44399</v>
      </c>
      <c r="P63" t="s">
        <v>49</v>
      </c>
      <c r="Q63" t="s">
        <v>26</v>
      </c>
      <c r="R63">
        <v>2021</v>
      </c>
      <c r="S63" t="s">
        <v>168</v>
      </c>
      <c r="T63" t="s">
        <v>36</v>
      </c>
      <c r="U63" t="s">
        <v>46</v>
      </c>
    </row>
    <row r="64" spans="1:21" x14ac:dyDescent="0.25">
      <c r="A64" t="s">
        <v>30</v>
      </c>
      <c r="B64" t="s">
        <v>137</v>
      </c>
      <c r="C64" t="s">
        <v>32</v>
      </c>
      <c r="D64" t="s">
        <v>158</v>
      </c>
      <c r="E64" s="2">
        <v>2116</v>
      </c>
      <c r="F64" s="2">
        <v>10</v>
      </c>
      <c r="G64" s="2">
        <v>15</v>
      </c>
      <c r="H64" s="2">
        <v>31740</v>
      </c>
      <c r="I64">
        <v>1587</v>
      </c>
      <c r="J64" s="11">
        <v>30153</v>
      </c>
      <c r="K64" s="2">
        <v>30.152999999999999</v>
      </c>
      <c r="L64" s="2">
        <v>21160</v>
      </c>
      <c r="M64" s="2">
        <v>8993</v>
      </c>
      <c r="N64" s="2">
        <v>8.9930000000000003</v>
      </c>
      <c r="O64" s="3">
        <v>44636</v>
      </c>
      <c r="P64" t="s">
        <v>87</v>
      </c>
      <c r="Q64" t="s">
        <v>34</v>
      </c>
      <c r="R64">
        <v>2021</v>
      </c>
      <c r="S64" t="s">
        <v>138</v>
      </c>
      <c r="T64" t="s">
        <v>36</v>
      </c>
      <c r="U64" t="s">
        <v>54</v>
      </c>
    </row>
    <row r="65" spans="1:21" x14ac:dyDescent="0.25">
      <c r="A65" t="s">
        <v>21</v>
      </c>
      <c r="B65" t="s">
        <v>169</v>
      </c>
      <c r="C65" t="s">
        <v>56</v>
      </c>
      <c r="D65" t="s">
        <v>158</v>
      </c>
      <c r="E65" s="2">
        <v>704</v>
      </c>
      <c r="F65" s="2">
        <v>120</v>
      </c>
      <c r="G65" s="2">
        <v>125</v>
      </c>
      <c r="H65" s="2">
        <v>88000</v>
      </c>
      <c r="I65">
        <v>4400</v>
      </c>
      <c r="J65" s="11">
        <v>83600</v>
      </c>
      <c r="K65" s="2">
        <v>83.6</v>
      </c>
      <c r="L65" s="2">
        <v>84480</v>
      </c>
      <c r="M65" s="2">
        <v>-880</v>
      </c>
      <c r="N65" s="2">
        <v>-0.88</v>
      </c>
      <c r="O65" s="3">
        <v>44311</v>
      </c>
      <c r="P65" t="s">
        <v>72</v>
      </c>
      <c r="Q65" t="s">
        <v>73</v>
      </c>
      <c r="R65">
        <v>2021</v>
      </c>
      <c r="S65" t="s">
        <v>170</v>
      </c>
      <c r="T65" t="s">
        <v>58</v>
      </c>
      <c r="U65" t="s">
        <v>51</v>
      </c>
    </row>
    <row r="66" spans="1:21" x14ac:dyDescent="0.25">
      <c r="A66" t="s">
        <v>42</v>
      </c>
      <c r="B66" t="s">
        <v>171</v>
      </c>
      <c r="C66" t="s">
        <v>56</v>
      </c>
      <c r="D66" t="s">
        <v>158</v>
      </c>
      <c r="E66" s="2">
        <v>1033</v>
      </c>
      <c r="F66" s="2">
        <v>120</v>
      </c>
      <c r="G66" s="2">
        <v>20</v>
      </c>
      <c r="H66" s="2">
        <v>20660</v>
      </c>
      <c r="I66">
        <v>1033</v>
      </c>
      <c r="J66" s="11">
        <v>19627</v>
      </c>
      <c r="K66" s="2">
        <v>19.626999999999999</v>
      </c>
      <c r="L66" s="2">
        <v>10330</v>
      </c>
      <c r="M66" s="2">
        <v>9297</v>
      </c>
      <c r="N66" s="2">
        <v>9.2970000000000006</v>
      </c>
      <c r="O66" s="3">
        <v>44862</v>
      </c>
      <c r="P66" t="s">
        <v>90</v>
      </c>
      <c r="Q66" t="s">
        <v>77</v>
      </c>
      <c r="R66">
        <v>2021</v>
      </c>
      <c r="S66" t="s">
        <v>172</v>
      </c>
      <c r="T66" t="s">
        <v>58</v>
      </c>
      <c r="U66" t="s">
        <v>54</v>
      </c>
    </row>
    <row r="67" spans="1:21" x14ac:dyDescent="0.25">
      <c r="A67" t="s">
        <v>42</v>
      </c>
      <c r="B67" t="s">
        <v>173</v>
      </c>
      <c r="C67" t="s">
        <v>61</v>
      </c>
      <c r="D67" t="s">
        <v>158</v>
      </c>
      <c r="E67" s="2">
        <v>1389</v>
      </c>
      <c r="F67" s="2">
        <v>250</v>
      </c>
      <c r="G67" s="2">
        <v>20</v>
      </c>
      <c r="H67" s="2">
        <v>27780</v>
      </c>
      <c r="I67">
        <v>1389</v>
      </c>
      <c r="J67" s="11">
        <v>26391</v>
      </c>
      <c r="K67" s="2">
        <v>26.390999999999998</v>
      </c>
      <c r="L67" s="2">
        <v>13890</v>
      </c>
      <c r="M67" s="2">
        <v>12501</v>
      </c>
      <c r="N67" s="2">
        <v>12.500999999999999</v>
      </c>
      <c r="O67" s="3">
        <v>44446</v>
      </c>
      <c r="P67" t="s">
        <v>25</v>
      </c>
      <c r="Q67" t="s">
        <v>26</v>
      </c>
      <c r="R67">
        <v>2021</v>
      </c>
      <c r="S67" t="s">
        <v>174</v>
      </c>
      <c r="T67" t="s">
        <v>64</v>
      </c>
      <c r="U67" t="s">
        <v>59</v>
      </c>
    </row>
    <row r="68" spans="1:21" x14ac:dyDescent="0.25">
      <c r="A68" t="s">
        <v>42</v>
      </c>
      <c r="B68" t="s">
        <v>127</v>
      </c>
      <c r="C68" t="s">
        <v>61</v>
      </c>
      <c r="D68" t="s">
        <v>158</v>
      </c>
      <c r="E68" s="2">
        <v>1265</v>
      </c>
      <c r="F68" s="2">
        <v>250</v>
      </c>
      <c r="G68" s="2">
        <v>20</v>
      </c>
      <c r="H68" s="2">
        <v>25300</v>
      </c>
      <c r="I68">
        <v>1265</v>
      </c>
      <c r="J68" s="11">
        <v>24035</v>
      </c>
      <c r="K68" s="2">
        <v>24.035</v>
      </c>
      <c r="L68" s="2">
        <v>12650</v>
      </c>
      <c r="M68" s="2">
        <v>11385</v>
      </c>
      <c r="N68" s="2">
        <v>11.385</v>
      </c>
      <c r="O68" s="3">
        <v>44380</v>
      </c>
      <c r="P68" t="s">
        <v>49</v>
      </c>
      <c r="Q68" t="s">
        <v>26</v>
      </c>
      <c r="R68">
        <v>2021</v>
      </c>
      <c r="S68" t="s">
        <v>128</v>
      </c>
      <c r="T68" t="s">
        <v>64</v>
      </c>
      <c r="U68" t="s">
        <v>29</v>
      </c>
    </row>
    <row r="69" spans="1:21" x14ac:dyDescent="0.25">
      <c r="A69" t="s">
        <v>42</v>
      </c>
      <c r="B69" t="s">
        <v>175</v>
      </c>
      <c r="C69" t="s">
        <v>61</v>
      </c>
      <c r="D69" t="s">
        <v>158</v>
      </c>
      <c r="E69" s="2">
        <v>2297</v>
      </c>
      <c r="F69" s="2">
        <v>250</v>
      </c>
      <c r="G69" s="2">
        <v>20</v>
      </c>
      <c r="H69" s="2">
        <v>45940</v>
      </c>
      <c r="I69">
        <v>2297</v>
      </c>
      <c r="J69" s="11">
        <v>43643</v>
      </c>
      <c r="K69" s="2">
        <v>43.643000000000001</v>
      </c>
      <c r="L69" s="2">
        <v>22970</v>
      </c>
      <c r="M69" s="2">
        <v>20673</v>
      </c>
      <c r="N69" s="2">
        <v>20.672999999999998</v>
      </c>
      <c r="O69" s="3">
        <v>44408</v>
      </c>
      <c r="P69" t="s">
        <v>49</v>
      </c>
      <c r="Q69" t="s">
        <v>26</v>
      </c>
      <c r="R69">
        <v>2021</v>
      </c>
      <c r="S69" t="s">
        <v>176</v>
      </c>
      <c r="T69" t="s">
        <v>64</v>
      </c>
      <c r="U69" t="s">
        <v>65</v>
      </c>
    </row>
    <row r="70" spans="1:21" x14ac:dyDescent="0.25">
      <c r="A70" t="s">
        <v>42</v>
      </c>
      <c r="B70" t="s">
        <v>156</v>
      </c>
      <c r="C70" t="s">
        <v>95</v>
      </c>
      <c r="D70" t="s">
        <v>158</v>
      </c>
      <c r="E70" s="2">
        <v>1228</v>
      </c>
      <c r="F70" s="2">
        <v>260</v>
      </c>
      <c r="G70" s="2">
        <v>350</v>
      </c>
      <c r="H70" s="2">
        <v>429800</v>
      </c>
      <c r="I70">
        <v>21490</v>
      </c>
      <c r="J70" s="11">
        <v>408310</v>
      </c>
      <c r="K70" s="2">
        <v>408.31</v>
      </c>
      <c r="L70" s="2">
        <v>319280</v>
      </c>
      <c r="M70" s="2">
        <v>89030</v>
      </c>
      <c r="N70" s="2">
        <v>89.03</v>
      </c>
      <c r="O70" s="3">
        <v>44572</v>
      </c>
      <c r="P70" t="s">
        <v>33</v>
      </c>
      <c r="Q70" t="s">
        <v>34</v>
      </c>
      <c r="R70">
        <v>2021</v>
      </c>
      <c r="S70" t="s">
        <v>157</v>
      </c>
      <c r="T70" t="s">
        <v>97</v>
      </c>
      <c r="U70" t="s">
        <v>59</v>
      </c>
    </row>
    <row r="71" spans="1:21" x14ac:dyDescent="0.25">
      <c r="A71" t="s">
        <v>47</v>
      </c>
      <c r="B71" t="s">
        <v>133</v>
      </c>
      <c r="C71" t="s">
        <v>67</v>
      </c>
      <c r="D71" t="s">
        <v>158</v>
      </c>
      <c r="E71" s="2">
        <v>2299</v>
      </c>
      <c r="F71" s="2">
        <v>3</v>
      </c>
      <c r="G71" s="2">
        <v>12</v>
      </c>
      <c r="H71" s="2">
        <v>27588</v>
      </c>
      <c r="I71">
        <v>1655.28</v>
      </c>
      <c r="J71" s="11">
        <v>25932.720000000001</v>
      </c>
      <c r="K71" s="2">
        <v>25.93272</v>
      </c>
      <c r="L71" s="2">
        <v>6897</v>
      </c>
      <c r="M71" s="2">
        <v>19035.72</v>
      </c>
      <c r="N71" s="2">
        <v>19.035720000000001</v>
      </c>
      <c r="O71" s="3">
        <v>44562</v>
      </c>
      <c r="P71" t="s">
        <v>33</v>
      </c>
      <c r="Q71" t="s">
        <v>34</v>
      </c>
      <c r="R71">
        <v>2021</v>
      </c>
      <c r="S71" t="s">
        <v>134</v>
      </c>
      <c r="T71" t="s">
        <v>70</v>
      </c>
      <c r="U71" t="s">
        <v>46</v>
      </c>
    </row>
    <row r="72" spans="1:21" x14ac:dyDescent="0.25">
      <c r="A72" t="s">
        <v>42</v>
      </c>
      <c r="B72" t="s">
        <v>177</v>
      </c>
      <c r="C72" t="s">
        <v>67</v>
      </c>
      <c r="D72" t="s">
        <v>158</v>
      </c>
      <c r="E72" s="2">
        <v>263</v>
      </c>
      <c r="F72" s="2">
        <v>3</v>
      </c>
      <c r="G72" s="2">
        <v>7</v>
      </c>
      <c r="H72" s="2">
        <v>1841</v>
      </c>
      <c r="I72">
        <v>110.46</v>
      </c>
      <c r="J72" s="11">
        <v>1730.54</v>
      </c>
      <c r="K72" s="2">
        <v>1.73054</v>
      </c>
      <c r="L72" s="2">
        <v>1315</v>
      </c>
      <c r="M72" s="2">
        <v>415.53999999999996</v>
      </c>
      <c r="N72" s="2">
        <v>0.41553999999999996</v>
      </c>
      <c r="O72" s="3">
        <v>44301</v>
      </c>
      <c r="P72" t="s">
        <v>72</v>
      </c>
      <c r="Q72" t="s">
        <v>73</v>
      </c>
      <c r="R72">
        <v>2021</v>
      </c>
      <c r="S72" t="s">
        <v>178</v>
      </c>
      <c r="T72" t="s">
        <v>70</v>
      </c>
      <c r="U72" t="s">
        <v>29</v>
      </c>
    </row>
    <row r="73" spans="1:21" x14ac:dyDescent="0.25">
      <c r="A73" t="s">
        <v>21</v>
      </c>
      <c r="B73" t="s">
        <v>179</v>
      </c>
      <c r="C73" t="s">
        <v>67</v>
      </c>
      <c r="D73" t="s">
        <v>158</v>
      </c>
      <c r="E73" s="2">
        <v>887</v>
      </c>
      <c r="F73" s="2">
        <v>3</v>
      </c>
      <c r="G73" s="2">
        <v>125</v>
      </c>
      <c r="H73" s="2">
        <v>110875</v>
      </c>
      <c r="I73">
        <v>6652.5</v>
      </c>
      <c r="J73" s="11">
        <v>104222.5</v>
      </c>
      <c r="K73" s="2">
        <v>104.2225</v>
      </c>
      <c r="L73" s="2">
        <v>106440</v>
      </c>
      <c r="M73" s="2">
        <v>-2217.5</v>
      </c>
      <c r="N73" s="2">
        <v>-2.2174999999999998</v>
      </c>
      <c r="O73" s="3">
        <v>44789</v>
      </c>
      <c r="P73" t="s">
        <v>44</v>
      </c>
      <c r="Q73" t="s">
        <v>26</v>
      </c>
      <c r="R73">
        <v>2021</v>
      </c>
      <c r="S73" t="s">
        <v>180</v>
      </c>
      <c r="T73" t="s">
        <v>70</v>
      </c>
      <c r="U73" t="s">
        <v>37</v>
      </c>
    </row>
    <row r="74" spans="1:21" x14ac:dyDescent="0.25">
      <c r="A74" t="s">
        <v>42</v>
      </c>
      <c r="B74" t="s">
        <v>181</v>
      </c>
      <c r="C74" t="s">
        <v>23</v>
      </c>
      <c r="D74" t="s">
        <v>158</v>
      </c>
      <c r="E74" s="2">
        <v>1403</v>
      </c>
      <c r="F74" s="2">
        <v>5</v>
      </c>
      <c r="G74" s="2">
        <v>7</v>
      </c>
      <c r="H74" s="2">
        <v>9821</v>
      </c>
      <c r="I74">
        <v>589.26</v>
      </c>
      <c r="J74" s="11">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25">
      <c r="A75" t="s">
        <v>47</v>
      </c>
      <c r="B75" t="s">
        <v>183</v>
      </c>
      <c r="C75" t="s">
        <v>32</v>
      </c>
      <c r="D75" t="s">
        <v>158</v>
      </c>
      <c r="E75" s="2">
        <v>2299</v>
      </c>
      <c r="F75" s="2">
        <v>10</v>
      </c>
      <c r="G75" s="2">
        <v>12</v>
      </c>
      <c r="H75" s="2">
        <v>27588</v>
      </c>
      <c r="I75">
        <v>1655.28</v>
      </c>
      <c r="J75" s="11">
        <v>25932.720000000001</v>
      </c>
      <c r="K75" s="2">
        <v>25.93272</v>
      </c>
      <c r="L75" s="2">
        <v>6897</v>
      </c>
      <c r="M75" s="2">
        <v>19035.72</v>
      </c>
      <c r="N75" s="2">
        <v>19.035720000000001</v>
      </c>
      <c r="O75" s="3">
        <v>44311</v>
      </c>
      <c r="P75" t="s">
        <v>72</v>
      </c>
      <c r="Q75" t="s">
        <v>73</v>
      </c>
      <c r="R75">
        <v>2021</v>
      </c>
      <c r="S75" t="s">
        <v>146</v>
      </c>
      <c r="T75" t="s">
        <v>36</v>
      </c>
      <c r="U75" t="s">
        <v>46</v>
      </c>
    </row>
    <row r="76" spans="1:21" x14ac:dyDescent="0.25">
      <c r="A76" t="s">
        <v>42</v>
      </c>
      <c r="B76" t="s">
        <v>115</v>
      </c>
      <c r="C76" t="s">
        <v>32</v>
      </c>
      <c r="D76" t="s">
        <v>158</v>
      </c>
      <c r="E76" s="2">
        <v>727</v>
      </c>
      <c r="F76" s="2">
        <v>10</v>
      </c>
      <c r="G76" s="2">
        <v>350</v>
      </c>
      <c r="H76" s="2">
        <v>254450</v>
      </c>
      <c r="I76">
        <v>15267</v>
      </c>
      <c r="J76" s="11">
        <v>239183</v>
      </c>
      <c r="K76" s="2">
        <v>239.18299999999999</v>
      </c>
      <c r="L76" s="2">
        <v>189020</v>
      </c>
      <c r="M76" s="2">
        <v>50163</v>
      </c>
      <c r="N76" s="2">
        <v>50.162999999999997</v>
      </c>
      <c r="O76" s="3">
        <v>44670</v>
      </c>
      <c r="P76" t="s">
        <v>72</v>
      </c>
      <c r="Q76" t="s">
        <v>73</v>
      </c>
      <c r="R76">
        <v>2021</v>
      </c>
      <c r="S76" t="s">
        <v>116</v>
      </c>
      <c r="T76" t="s">
        <v>36</v>
      </c>
      <c r="U76" t="s">
        <v>41</v>
      </c>
    </row>
    <row r="77" spans="1:21" x14ac:dyDescent="0.25">
      <c r="A77" t="s">
        <v>38</v>
      </c>
      <c r="B77" t="s">
        <v>184</v>
      </c>
      <c r="C77" t="s">
        <v>56</v>
      </c>
      <c r="D77" t="s">
        <v>158</v>
      </c>
      <c r="E77" s="2">
        <v>1221</v>
      </c>
      <c r="F77" s="2">
        <v>120</v>
      </c>
      <c r="G77" s="2">
        <v>300</v>
      </c>
      <c r="H77" s="2">
        <v>366300</v>
      </c>
      <c r="I77">
        <v>21978</v>
      </c>
      <c r="J77" s="11">
        <v>344322</v>
      </c>
      <c r="K77" s="2">
        <v>344.322</v>
      </c>
      <c r="L77" s="2">
        <v>305250</v>
      </c>
      <c r="M77" s="2">
        <v>39072</v>
      </c>
      <c r="N77" s="2">
        <v>39.072000000000003</v>
      </c>
      <c r="O77" s="3">
        <v>44341</v>
      </c>
      <c r="P77" t="s">
        <v>109</v>
      </c>
      <c r="Q77" t="s">
        <v>73</v>
      </c>
      <c r="R77">
        <v>2021</v>
      </c>
      <c r="S77" t="s">
        <v>185</v>
      </c>
      <c r="T77" t="s">
        <v>58</v>
      </c>
      <c r="U77" t="s">
        <v>51</v>
      </c>
    </row>
    <row r="78" spans="1:21" x14ac:dyDescent="0.25">
      <c r="A78" t="s">
        <v>42</v>
      </c>
      <c r="B78" t="s">
        <v>171</v>
      </c>
      <c r="C78" t="s">
        <v>56</v>
      </c>
      <c r="D78" t="s">
        <v>158</v>
      </c>
      <c r="E78" s="2">
        <v>2076</v>
      </c>
      <c r="F78" s="2">
        <v>120</v>
      </c>
      <c r="G78" s="2">
        <v>350</v>
      </c>
      <c r="H78" s="2">
        <v>726600</v>
      </c>
      <c r="I78">
        <v>43596</v>
      </c>
      <c r="J78" s="11">
        <v>683004</v>
      </c>
      <c r="K78" s="2">
        <v>683.00400000000002</v>
      </c>
      <c r="L78" s="2">
        <v>539760</v>
      </c>
      <c r="M78" s="2">
        <v>143244</v>
      </c>
      <c r="N78" s="2">
        <v>143.244</v>
      </c>
      <c r="O78" s="3">
        <v>44463</v>
      </c>
      <c r="P78" t="s">
        <v>25</v>
      </c>
      <c r="Q78" t="s">
        <v>26</v>
      </c>
      <c r="R78">
        <v>2021</v>
      </c>
      <c r="S78" t="s">
        <v>172</v>
      </c>
      <c r="T78" t="s">
        <v>58</v>
      </c>
      <c r="U78" t="s">
        <v>54</v>
      </c>
    </row>
    <row r="79" spans="1:21" x14ac:dyDescent="0.25">
      <c r="A79" t="s">
        <v>38</v>
      </c>
      <c r="B79" t="s">
        <v>186</v>
      </c>
      <c r="C79" t="s">
        <v>61</v>
      </c>
      <c r="D79" t="s">
        <v>158</v>
      </c>
      <c r="E79" s="2">
        <v>1221</v>
      </c>
      <c r="F79" s="2">
        <v>250</v>
      </c>
      <c r="G79" s="2">
        <v>300</v>
      </c>
      <c r="H79" s="2">
        <v>366300</v>
      </c>
      <c r="I79">
        <v>21978</v>
      </c>
      <c r="J79" s="11">
        <v>344322</v>
      </c>
      <c r="K79" s="2">
        <v>344.322</v>
      </c>
      <c r="L79" s="2">
        <v>305250</v>
      </c>
      <c r="M79" s="2">
        <v>39072</v>
      </c>
      <c r="N79" s="2">
        <v>39.072000000000003</v>
      </c>
      <c r="O79" s="3">
        <v>44428</v>
      </c>
      <c r="P79" t="s">
        <v>44</v>
      </c>
      <c r="Q79" t="s">
        <v>26</v>
      </c>
      <c r="R79">
        <v>2021</v>
      </c>
      <c r="S79" t="s">
        <v>187</v>
      </c>
      <c r="T79" t="s">
        <v>64</v>
      </c>
      <c r="U79" t="s">
        <v>54</v>
      </c>
    </row>
    <row r="80" spans="1:21" x14ac:dyDescent="0.25">
      <c r="A80" t="s">
        <v>42</v>
      </c>
      <c r="B80" t="s">
        <v>129</v>
      </c>
      <c r="C80" t="s">
        <v>61</v>
      </c>
      <c r="D80" t="s">
        <v>158</v>
      </c>
      <c r="E80" s="2">
        <v>1123</v>
      </c>
      <c r="F80" s="2">
        <v>250</v>
      </c>
      <c r="G80" s="2">
        <v>20</v>
      </c>
      <c r="H80" s="2">
        <v>22460</v>
      </c>
      <c r="I80">
        <v>1347.6</v>
      </c>
      <c r="J80" s="11">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25">
      <c r="A81" t="s">
        <v>38</v>
      </c>
      <c r="B81" t="s">
        <v>188</v>
      </c>
      <c r="C81" t="s">
        <v>61</v>
      </c>
      <c r="D81" t="s">
        <v>158</v>
      </c>
      <c r="E81" s="2">
        <v>2436</v>
      </c>
      <c r="F81" s="2">
        <v>250</v>
      </c>
      <c r="G81" s="2">
        <v>300</v>
      </c>
      <c r="H81" s="2">
        <v>730800</v>
      </c>
      <c r="I81">
        <v>43848</v>
      </c>
      <c r="J81" s="11">
        <v>686952</v>
      </c>
      <c r="K81" s="2">
        <v>686.952</v>
      </c>
      <c r="L81" s="2">
        <v>609000</v>
      </c>
      <c r="M81" s="2">
        <v>77952</v>
      </c>
      <c r="N81" s="2">
        <v>77.951999999999998</v>
      </c>
      <c r="O81" s="3">
        <v>44260</v>
      </c>
      <c r="P81" t="s">
        <v>87</v>
      </c>
      <c r="Q81" t="s">
        <v>34</v>
      </c>
      <c r="R81">
        <v>2021</v>
      </c>
      <c r="S81" t="s">
        <v>189</v>
      </c>
      <c r="T81" t="s">
        <v>64</v>
      </c>
      <c r="U81" t="s">
        <v>59</v>
      </c>
    </row>
    <row r="82" spans="1:21" x14ac:dyDescent="0.25">
      <c r="A82" t="s">
        <v>42</v>
      </c>
      <c r="B82" t="s">
        <v>190</v>
      </c>
      <c r="C82" t="s">
        <v>95</v>
      </c>
      <c r="D82" t="s">
        <v>158</v>
      </c>
      <c r="E82" s="2">
        <v>727</v>
      </c>
      <c r="F82" s="2">
        <v>260</v>
      </c>
      <c r="G82" s="2">
        <v>350</v>
      </c>
      <c r="H82" s="2">
        <v>254450</v>
      </c>
      <c r="I82">
        <v>15267</v>
      </c>
      <c r="J82" s="11">
        <v>239183</v>
      </c>
      <c r="K82" s="2">
        <v>239.18299999999999</v>
      </c>
      <c r="L82" s="2">
        <v>189020</v>
      </c>
      <c r="M82" s="2">
        <v>50163</v>
      </c>
      <c r="N82" s="2">
        <v>50.162999999999997</v>
      </c>
      <c r="O82" s="3">
        <v>44613</v>
      </c>
      <c r="P82" t="s">
        <v>62</v>
      </c>
      <c r="Q82" t="s">
        <v>34</v>
      </c>
      <c r="R82">
        <v>2021</v>
      </c>
      <c r="S82" t="s">
        <v>191</v>
      </c>
      <c r="T82" t="s">
        <v>97</v>
      </c>
      <c r="U82" t="s">
        <v>65</v>
      </c>
    </row>
    <row r="83" spans="1:21" x14ac:dyDescent="0.25">
      <c r="A83" t="s">
        <v>42</v>
      </c>
      <c r="B83" t="s">
        <v>192</v>
      </c>
      <c r="C83" t="s">
        <v>95</v>
      </c>
      <c r="D83" t="s">
        <v>158</v>
      </c>
      <c r="E83" s="2">
        <v>1403</v>
      </c>
      <c r="F83" s="2">
        <v>260</v>
      </c>
      <c r="G83" s="2">
        <v>7</v>
      </c>
      <c r="H83" s="2">
        <v>9821</v>
      </c>
      <c r="I83">
        <v>589.26</v>
      </c>
      <c r="J83" s="11">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25">
      <c r="A84" t="s">
        <v>42</v>
      </c>
      <c r="B84" t="s">
        <v>192</v>
      </c>
      <c r="C84" t="s">
        <v>95</v>
      </c>
      <c r="D84" t="s">
        <v>158</v>
      </c>
      <c r="E84" s="2">
        <v>2076</v>
      </c>
      <c r="F84" s="2">
        <v>260</v>
      </c>
      <c r="G84" s="2">
        <v>350</v>
      </c>
      <c r="H84" s="2">
        <v>726600</v>
      </c>
      <c r="I84">
        <v>43596</v>
      </c>
      <c r="J84" s="11">
        <v>683004</v>
      </c>
      <c r="K84" s="2">
        <v>683.00400000000002</v>
      </c>
      <c r="L84" s="2">
        <v>539760</v>
      </c>
      <c r="M84" s="2">
        <v>143244</v>
      </c>
      <c r="N84" s="2">
        <v>143.244</v>
      </c>
      <c r="O84" s="3">
        <v>44794</v>
      </c>
      <c r="P84" t="s">
        <v>44</v>
      </c>
      <c r="Q84" t="s">
        <v>26</v>
      </c>
      <c r="R84">
        <v>2021</v>
      </c>
      <c r="S84" t="s">
        <v>193</v>
      </c>
      <c r="T84" t="s">
        <v>97</v>
      </c>
      <c r="U84" t="s">
        <v>29</v>
      </c>
    </row>
    <row r="85" spans="1:21" x14ac:dyDescent="0.25">
      <c r="A85" t="s">
        <v>42</v>
      </c>
      <c r="B85" t="s">
        <v>181</v>
      </c>
      <c r="C85" t="s">
        <v>23</v>
      </c>
      <c r="D85" t="s">
        <v>158</v>
      </c>
      <c r="E85" s="2">
        <v>1757</v>
      </c>
      <c r="F85" s="2">
        <v>5</v>
      </c>
      <c r="G85" s="2">
        <v>20</v>
      </c>
      <c r="H85" s="2">
        <v>35140</v>
      </c>
      <c r="I85">
        <v>2108.4</v>
      </c>
      <c r="J85" s="11">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25">
      <c r="A86" t="s">
        <v>42</v>
      </c>
      <c r="B86" t="s">
        <v>167</v>
      </c>
      <c r="C86" t="s">
        <v>32</v>
      </c>
      <c r="D86" t="s">
        <v>158</v>
      </c>
      <c r="E86" s="2">
        <v>1757</v>
      </c>
      <c r="F86" s="2">
        <v>10</v>
      </c>
      <c r="G86" s="2">
        <v>20</v>
      </c>
      <c r="H86" s="2">
        <v>35140</v>
      </c>
      <c r="I86">
        <v>2108.4</v>
      </c>
      <c r="J86" s="11">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25">
      <c r="A87" t="s">
        <v>42</v>
      </c>
      <c r="B87" t="s">
        <v>194</v>
      </c>
      <c r="C87" t="s">
        <v>67</v>
      </c>
      <c r="D87" t="s">
        <v>158</v>
      </c>
      <c r="E87" s="2">
        <v>1834</v>
      </c>
      <c r="F87" s="2">
        <v>3</v>
      </c>
      <c r="G87" s="2">
        <v>20</v>
      </c>
      <c r="H87" s="2">
        <v>36680</v>
      </c>
      <c r="I87">
        <v>2567.6</v>
      </c>
      <c r="J87" s="11">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25">
      <c r="A88" t="s">
        <v>42</v>
      </c>
      <c r="B88" t="s">
        <v>167</v>
      </c>
      <c r="C88" t="s">
        <v>32</v>
      </c>
      <c r="D88" t="s">
        <v>158</v>
      </c>
      <c r="E88" s="2">
        <v>1031</v>
      </c>
      <c r="F88" s="2">
        <v>10</v>
      </c>
      <c r="G88" s="2">
        <v>7</v>
      </c>
      <c r="H88" s="2">
        <v>7217</v>
      </c>
      <c r="I88">
        <v>505.19</v>
      </c>
      <c r="J88" s="11">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25">
      <c r="A89" t="s">
        <v>47</v>
      </c>
      <c r="B89" t="s">
        <v>196</v>
      </c>
      <c r="C89" t="s">
        <v>61</v>
      </c>
      <c r="D89" t="s">
        <v>158</v>
      </c>
      <c r="E89" s="2">
        <v>2215</v>
      </c>
      <c r="F89" s="2">
        <v>250</v>
      </c>
      <c r="G89" s="2">
        <v>12</v>
      </c>
      <c r="H89" s="2">
        <v>26580</v>
      </c>
      <c r="I89">
        <v>1860.6</v>
      </c>
      <c r="J89" s="11">
        <v>24719.4</v>
      </c>
      <c r="K89" s="2">
        <v>24.7194</v>
      </c>
      <c r="L89" s="2">
        <v>6645</v>
      </c>
      <c r="M89" s="2">
        <v>18074.400000000001</v>
      </c>
      <c r="N89" s="2">
        <v>18.074400000000001</v>
      </c>
      <c r="O89" s="3">
        <v>44198</v>
      </c>
      <c r="P89" t="s">
        <v>33</v>
      </c>
      <c r="Q89" t="s">
        <v>34</v>
      </c>
      <c r="R89">
        <v>2021</v>
      </c>
      <c r="S89" t="s">
        <v>197</v>
      </c>
      <c r="T89" t="s">
        <v>64</v>
      </c>
      <c r="U89" t="s">
        <v>41</v>
      </c>
    </row>
    <row r="90" spans="1:21" x14ac:dyDescent="0.25">
      <c r="A90" t="s">
        <v>21</v>
      </c>
      <c r="B90" t="s">
        <v>198</v>
      </c>
      <c r="C90" t="s">
        <v>23</v>
      </c>
      <c r="D90" t="s">
        <v>158</v>
      </c>
      <c r="E90" s="2">
        <v>2500</v>
      </c>
      <c r="F90" s="2">
        <v>5</v>
      </c>
      <c r="G90" s="2">
        <v>125</v>
      </c>
      <c r="H90" s="2">
        <v>312500</v>
      </c>
      <c r="I90">
        <v>21875</v>
      </c>
      <c r="J90" s="11">
        <v>290625</v>
      </c>
      <c r="K90" s="2">
        <v>290.625</v>
      </c>
      <c r="L90" s="2">
        <v>300000</v>
      </c>
      <c r="M90" s="2">
        <v>-9375</v>
      </c>
      <c r="N90" s="2">
        <v>-9.375</v>
      </c>
      <c r="O90" s="3">
        <v>44268</v>
      </c>
      <c r="P90" t="s">
        <v>87</v>
      </c>
      <c r="Q90" t="s">
        <v>34</v>
      </c>
      <c r="R90">
        <v>2021</v>
      </c>
      <c r="S90" t="s">
        <v>199</v>
      </c>
      <c r="T90" t="s">
        <v>28</v>
      </c>
      <c r="U90" t="s">
        <v>46</v>
      </c>
    </row>
    <row r="91" spans="1:21" x14ac:dyDescent="0.25">
      <c r="A91" t="s">
        <v>30</v>
      </c>
      <c r="B91" t="s">
        <v>113</v>
      </c>
      <c r="C91" t="s">
        <v>32</v>
      </c>
      <c r="D91" t="s">
        <v>158</v>
      </c>
      <c r="E91" s="2">
        <v>2931</v>
      </c>
      <c r="F91" s="2">
        <v>10</v>
      </c>
      <c r="G91" s="2">
        <v>15</v>
      </c>
      <c r="H91" s="2">
        <v>43965</v>
      </c>
      <c r="I91">
        <v>3077.55</v>
      </c>
      <c r="J91" s="11">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25">
      <c r="A92" t="s">
        <v>38</v>
      </c>
      <c r="B92" t="s">
        <v>200</v>
      </c>
      <c r="C92" t="s">
        <v>32</v>
      </c>
      <c r="D92" t="s">
        <v>158</v>
      </c>
      <c r="E92" s="2">
        <v>1123</v>
      </c>
      <c r="F92" s="2">
        <v>10</v>
      </c>
      <c r="G92" s="2">
        <v>300</v>
      </c>
      <c r="H92" s="2">
        <v>336900</v>
      </c>
      <c r="I92">
        <v>23583</v>
      </c>
      <c r="J92" s="11">
        <v>313317</v>
      </c>
      <c r="K92" s="2">
        <v>313.31700000000001</v>
      </c>
      <c r="L92" s="2">
        <v>280750</v>
      </c>
      <c r="M92" s="2">
        <v>32567</v>
      </c>
      <c r="N92" s="2">
        <v>32.567</v>
      </c>
      <c r="O92" s="3">
        <v>44363</v>
      </c>
      <c r="P92" t="s">
        <v>151</v>
      </c>
      <c r="Q92" t="s">
        <v>73</v>
      </c>
      <c r="R92">
        <v>2021</v>
      </c>
      <c r="S92" t="s">
        <v>178</v>
      </c>
      <c r="T92" t="s">
        <v>36</v>
      </c>
      <c r="U92" t="s">
        <v>51</v>
      </c>
    </row>
    <row r="93" spans="1:21" x14ac:dyDescent="0.25">
      <c r="A93" t="s">
        <v>38</v>
      </c>
      <c r="B93" t="s">
        <v>201</v>
      </c>
      <c r="C93" t="s">
        <v>32</v>
      </c>
      <c r="D93" t="s">
        <v>158</v>
      </c>
      <c r="E93" s="2">
        <v>1404</v>
      </c>
      <c r="F93" s="2">
        <v>10</v>
      </c>
      <c r="G93" s="2">
        <v>300</v>
      </c>
      <c r="H93" s="2">
        <v>421200</v>
      </c>
      <c r="I93">
        <v>29484</v>
      </c>
      <c r="J93" s="11">
        <v>391716</v>
      </c>
      <c r="K93" s="2">
        <v>391.71600000000001</v>
      </c>
      <c r="L93" s="2">
        <v>351000</v>
      </c>
      <c r="M93" s="2">
        <v>40716</v>
      </c>
      <c r="N93" s="2">
        <v>40.716000000000001</v>
      </c>
      <c r="O93" s="3">
        <v>44700</v>
      </c>
      <c r="P93" t="s">
        <v>109</v>
      </c>
      <c r="Q93" t="s">
        <v>73</v>
      </c>
      <c r="R93">
        <v>2021</v>
      </c>
      <c r="S93" t="s">
        <v>202</v>
      </c>
      <c r="T93" t="s">
        <v>36</v>
      </c>
      <c r="U93" t="s">
        <v>54</v>
      </c>
    </row>
    <row r="94" spans="1:21" x14ac:dyDescent="0.25">
      <c r="A94" t="s">
        <v>47</v>
      </c>
      <c r="B94" t="s">
        <v>203</v>
      </c>
      <c r="C94" t="s">
        <v>32</v>
      </c>
      <c r="D94" t="s">
        <v>158</v>
      </c>
      <c r="E94" s="2">
        <v>2763</v>
      </c>
      <c r="F94" s="2">
        <v>10</v>
      </c>
      <c r="G94" s="2">
        <v>12</v>
      </c>
      <c r="H94" s="2">
        <v>33156</v>
      </c>
      <c r="I94">
        <v>2320.92</v>
      </c>
      <c r="J94" s="11">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25">
      <c r="A95" t="s">
        <v>42</v>
      </c>
      <c r="B95" t="s">
        <v>205</v>
      </c>
      <c r="C95" t="s">
        <v>32</v>
      </c>
      <c r="D95" t="s">
        <v>158</v>
      </c>
      <c r="E95" s="2">
        <v>2125</v>
      </c>
      <c r="F95" s="2">
        <v>10</v>
      </c>
      <c r="G95" s="2">
        <v>7</v>
      </c>
      <c r="H95" s="2">
        <v>14875</v>
      </c>
      <c r="I95">
        <v>1041.25</v>
      </c>
      <c r="J95" s="11">
        <v>13833.75</v>
      </c>
      <c r="K95" s="2">
        <v>13.83375</v>
      </c>
      <c r="L95" s="2">
        <v>10625</v>
      </c>
      <c r="M95" s="2">
        <v>3208.75</v>
      </c>
      <c r="N95" s="2">
        <v>3.2087500000000002</v>
      </c>
      <c r="O95" s="3">
        <v>44726</v>
      </c>
      <c r="P95" t="s">
        <v>151</v>
      </c>
      <c r="Q95" t="s">
        <v>73</v>
      </c>
      <c r="R95">
        <v>2021</v>
      </c>
      <c r="S95" t="s">
        <v>206</v>
      </c>
      <c r="T95" t="s">
        <v>36</v>
      </c>
      <c r="U95" t="s">
        <v>65</v>
      </c>
    </row>
    <row r="96" spans="1:21" x14ac:dyDescent="0.25">
      <c r="A96" t="s">
        <v>42</v>
      </c>
      <c r="B96" t="s">
        <v>143</v>
      </c>
      <c r="C96" t="s">
        <v>56</v>
      </c>
      <c r="D96" t="s">
        <v>158</v>
      </c>
      <c r="E96" s="2">
        <v>1421</v>
      </c>
      <c r="F96" s="2">
        <v>120</v>
      </c>
      <c r="G96" s="2">
        <v>20</v>
      </c>
      <c r="H96" s="2">
        <v>28420</v>
      </c>
      <c r="I96">
        <v>1989.4</v>
      </c>
      <c r="J96" s="11">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25">
      <c r="A97" t="s">
        <v>42</v>
      </c>
      <c r="B97" t="s">
        <v>117</v>
      </c>
      <c r="C97" t="s">
        <v>56</v>
      </c>
      <c r="D97" t="s">
        <v>158</v>
      </c>
      <c r="E97" s="2">
        <v>588</v>
      </c>
      <c r="F97" s="2">
        <v>120</v>
      </c>
      <c r="G97" s="2">
        <v>20</v>
      </c>
      <c r="H97" s="2">
        <v>11760</v>
      </c>
      <c r="I97">
        <v>823.2</v>
      </c>
      <c r="J97" s="11">
        <v>10936.8</v>
      </c>
      <c r="K97" s="2">
        <v>10.9368</v>
      </c>
      <c r="L97" s="2">
        <v>5880</v>
      </c>
      <c r="M97" s="2">
        <v>5056.7999999999993</v>
      </c>
      <c r="N97" s="2">
        <v>5.0567999999999991</v>
      </c>
      <c r="O97" s="3">
        <v>44686</v>
      </c>
      <c r="P97" t="s">
        <v>109</v>
      </c>
      <c r="Q97" t="s">
        <v>73</v>
      </c>
      <c r="R97">
        <v>2021</v>
      </c>
      <c r="S97" t="s">
        <v>118</v>
      </c>
      <c r="T97" t="s">
        <v>58</v>
      </c>
      <c r="U97" t="s">
        <v>46</v>
      </c>
    </row>
    <row r="98" spans="1:21" x14ac:dyDescent="0.25">
      <c r="A98" t="s">
        <v>21</v>
      </c>
      <c r="B98" t="s">
        <v>207</v>
      </c>
      <c r="C98" t="s">
        <v>95</v>
      </c>
      <c r="D98" t="s">
        <v>158</v>
      </c>
      <c r="E98" s="2">
        <v>994</v>
      </c>
      <c r="F98" s="2">
        <v>260</v>
      </c>
      <c r="G98" s="2">
        <v>125</v>
      </c>
      <c r="H98" s="2">
        <v>124250</v>
      </c>
      <c r="I98">
        <v>8697.5</v>
      </c>
      <c r="J98" s="11">
        <v>115552.5</v>
      </c>
      <c r="K98" s="2">
        <v>115.55249999999999</v>
      </c>
      <c r="L98" s="2">
        <v>119280</v>
      </c>
      <c r="M98" s="2">
        <v>-3727.5</v>
      </c>
      <c r="N98" s="2">
        <v>-3.7275</v>
      </c>
      <c r="O98" s="3">
        <v>44718</v>
      </c>
      <c r="P98" t="s">
        <v>151</v>
      </c>
      <c r="Q98" t="s">
        <v>73</v>
      </c>
      <c r="R98">
        <v>2021</v>
      </c>
      <c r="S98" t="s">
        <v>208</v>
      </c>
      <c r="T98" t="s">
        <v>97</v>
      </c>
      <c r="U98" t="s">
        <v>29</v>
      </c>
    </row>
    <row r="99" spans="1:21" x14ac:dyDescent="0.25">
      <c r="A99" t="s">
        <v>38</v>
      </c>
      <c r="B99" t="s">
        <v>209</v>
      </c>
      <c r="C99" t="s">
        <v>23</v>
      </c>
      <c r="D99" t="s">
        <v>158</v>
      </c>
      <c r="E99" s="2">
        <v>1283</v>
      </c>
      <c r="F99" s="2">
        <v>5</v>
      </c>
      <c r="G99" s="2">
        <v>300</v>
      </c>
      <c r="H99" s="2">
        <v>384900</v>
      </c>
      <c r="I99">
        <v>30792</v>
      </c>
      <c r="J99" s="11">
        <v>354108</v>
      </c>
      <c r="K99" s="2">
        <v>354.108</v>
      </c>
      <c r="L99" s="2">
        <v>320750</v>
      </c>
      <c r="M99" s="2">
        <v>33358</v>
      </c>
      <c r="N99" s="2">
        <v>33.357999999999997</v>
      </c>
      <c r="O99" s="3">
        <v>44421</v>
      </c>
      <c r="P99" t="s">
        <v>44</v>
      </c>
      <c r="Q99" t="s">
        <v>26</v>
      </c>
      <c r="R99">
        <v>2021</v>
      </c>
      <c r="S99" t="s">
        <v>210</v>
      </c>
      <c r="T99" t="s">
        <v>28</v>
      </c>
      <c r="U99" t="s">
        <v>37</v>
      </c>
    </row>
    <row r="100" spans="1:21" x14ac:dyDescent="0.25">
      <c r="A100" t="s">
        <v>42</v>
      </c>
      <c r="B100" t="s">
        <v>205</v>
      </c>
      <c r="C100" t="s">
        <v>32</v>
      </c>
      <c r="D100" t="s">
        <v>158</v>
      </c>
      <c r="E100" s="2">
        <v>2409</v>
      </c>
      <c r="F100" s="2">
        <v>10</v>
      </c>
      <c r="G100" s="2">
        <v>7</v>
      </c>
      <c r="H100" s="2">
        <v>16863</v>
      </c>
      <c r="I100">
        <v>1349.04</v>
      </c>
      <c r="J100" s="11">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25">
      <c r="A101" t="s">
        <v>42</v>
      </c>
      <c r="B101" t="s">
        <v>205</v>
      </c>
      <c r="C101" t="s">
        <v>32</v>
      </c>
      <c r="D101" t="s">
        <v>158</v>
      </c>
      <c r="E101" s="2">
        <v>2146</v>
      </c>
      <c r="F101" s="2">
        <v>10</v>
      </c>
      <c r="G101" s="2">
        <v>350</v>
      </c>
      <c r="H101" s="2">
        <v>751100</v>
      </c>
      <c r="I101">
        <v>60088</v>
      </c>
      <c r="J101" s="11">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25">
      <c r="A102" t="s">
        <v>42</v>
      </c>
      <c r="B102" t="s">
        <v>141</v>
      </c>
      <c r="C102" t="s">
        <v>32</v>
      </c>
      <c r="D102" t="s">
        <v>158</v>
      </c>
      <c r="E102" s="2">
        <v>1946</v>
      </c>
      <c r="F102" s="2">
        <v>10</v>
      </c>
      <c r="G102" s="2">
        <v>7</v>
      </c>
      <c r="H102" s="2">
        <v>13622</v>
      </c>
      <c r="I102">
        <v>1089.76</v>
      </c>
      <c r="J102" s="11">
        <v>12532.24</v>
      </c>
      <c r="K102" s="2">
        <v>12.53224</v>
      </c>
      <c r="L102" s="2">
        <v>9730</v>
      </c>
      <c r="M102" s="2">
        <v>2802.24</v>
      </c>
      <c r="N102" s="2">
        <v>2.8022399999999998</v>
      </c>
      <c r="O102" s="3">
        <v>44243</v>
      </c>
      <c r="P102" t="s">
        <v>62</v>
      </c>
      <c r="Q102" t="s">
        <v>34</v>
      </c>
      <c r="R102">
        <v>2021</v>
      </c>
      <c r="S102" t="s">
        <v>142</v>
      </c>
      <c r="T102" t="s">
        <v>36</v>
      </c>
      <c r="U102" t="s">
        <v>65</v>
      </c>
    </row>
    <row r="103" spans="1:21" x14ac:dyDescent="0.25">
      <c r="A103" t="s">
        <v>38</v>
      </c>
      <c r="B103" t="s">
        <v>184</v>
      </c>
      <c r="C103" t="s">
        <v>56</v>
      </c>
      <c r="D103" t="s">
        <v>158</v>
      </c>
      <c r="E103" s="2">
        <v>386</v>
      </c>
      <c r="F103" s="2">
        <v>120</v>
      </c>
      <c r="G103" s="2">
        <v>300</v>
      </c>
      <c r="H103" s="2">
        <v>115800</v>
      </c>
      <c r="I103">
        <v>9264</v>
      </c>
      <c r="J103" s="11">
        <v>106536</v>
      </c>
      <c r="K103" s="2">
        <v>106.536</v>
      </c>
      <c r="L103" s="2">
        <v>96500</v>
      </c>
      <c r="M103" s="2">
        <v>10036</v>
      </c>
      <c r="N103" s="2">
        <v>10.036</v>
      </c>
      <c r="O103" s="3">
        <v>44877</v>
      </c>
      <c r="P103" t="s">
        <v>76</v>
      </c>
      <c r="Q103" t="s">
        <v>77</v>
      </c>
      <c r="R103">
        <v>2021</v>
      </c>
      <c r="S103" t="s">
        <v>185</v>
      </c>
      <c r="T103" t="s">
        <v>58</v>
      </c>
      <c r="U103" t="s">
        <v>51</v>
      </c>
    </row>
    <row r="104" spans="1:21" x14ac:dyDescent="0.25">
      <c r="A104" t="s">
        <v>38</v>
      </c>
      <c r="B104" t="s">
        <v>211</v>
      </c>
      <c r="C104" t="s">
        <v>61</v>
      </c>
      <c r="D104" t="s">
        <v>158</v>
      </c>
      <c r="E104" s="2">
        <v>808</v>
      </c>
      <c r="F104" s="2">
        <v>250</v>
      </c>
      <c r="G104" s="2">
        <v>300</v>
      </c>
      <c r="H104" s="2">
        <v>242400</v>
      </c>
      <c r="I104">
        <v>19392</v>
      </c>
      <c r="J104" s="11">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25">
      <c r="A105" t="s">
        <v>47</v>
      </c>
      <c r="B105" t="s">
        <v>213</v>
      </c>
      <c r="C105" t="s">
        <v>95</v>
      </c>
      <c r="D105" t="s">
        <v>158</v>
      </c>
      <c r="E105" s="2">
        <v>1375</v>
      </c>
      <c r="F105" s="2">
        <v>260</v>
      </c>
      <c r="G105" s="2">
        <v>12</v>
      </c>
      <c r="H105" s="2">
        <v>16500</v>
      </c>
      <c r="I105">
        <v>1320</v>
      </c>
      <c r="J105" s="11">
        <v>15180</v>
      </c>
      <c r="K105" s="2">
        <v>15.18</v>
      </c>
      <c r="L105" s="2">
        <v>4125</v>
      </c>
      <c r="M105" s="2">
        <v>11055</v>
      </c>
      <c r="N105" s="2">
        <v>11.055</v>
      </c>
      <c r="O105" s="3">
        <v>44841</v>
      </c>
      <c r="P105" t="s">
        <v>90</v>
      </c>
      <c r="Q105" t="s">
        <v>77</v>
      </c>
      <c r="R105">
        <v>2021</v>
      </c>
      <c r="S105" t="s">
        <v>214</v>
      </c>
      <c r="T105" t="s">
        <v>97</v>
      </c>
      <c r="U105" t="s">
        <v>46</v>
      </c>
    </row>
    <row r="106" spans="1:21" x14ac:dyDescent="0.25">
      <c r="A106" t="s">
        <v>47</v>
      </c>
      <c r="B106" t="s">
        <v>215</v>
      </c>
      <c r="C106" t="s">
        <v>67</v>
      </c>
      <c r="D106" t="s">
        <v>158</v>
      </c>
      <c r="E106" s="2">
        <v>367</v>
      </c>
      <c r="F106" s="2">
        <v>3</v>
      </c>
      <c r="G106" s="2">
        <v>12</v>
      </c>
      <c r="H106" s="2">
        <v>4404</v>
      </c>
      <c r="I106">
        <v>396.36</v>
      </c>
      <c r="J106" s="11">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25">
      <c r="A107" t="s">
        <v>38</v>
      </c>
      <c r="B107" t="s">
        <v>217</v>
      </c>
      <c r="C107" t="s">
        <v>23</v>
      </c>
      <c r="D107" t="s">
        <v>158</v>
      </c>
      <c r="E107" s="2">
        <v>322</v>
      </c>
      <c r="F107" s="2">
        <v>5</v>
      </c>
      <c r="G107" s="2">
        <v>300</v>
      </c>
      <c r="H107" s="2">
        <v>96600</v>
      </c>
      <c r="I107">
        <v>8694</v>
      </c>
      <c r="J107" s="11">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25">
      <c r="A108" t="s">
        <v>21</v>
      </c>
      <c r="B108" t="s">
        <v>219</v>
      </c>
      <c r="C108" t="s">
        <v>23</v>
      </c>
      <c r="D108" t="s">
        <v>158</v>
      </c>
      <c r="E108" s="2">
        <v>1857</v>
      </c>
      <c r="F108" s="2">
        <v>5</v>
      </c>
      <c r="G108" s="2">
        <v>125</v>
      </c>
      <c r="H108" s="2">
        <v>232125</v>
      </c>
      <c r="I108">
        <v>20891.25</v>
      </c>
      <c r="J108" s="11">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25">
      <c r="A109" t="s">
        <v>42</v>
      </c>
      <c r="B109" t="s">
        <v>147</v>
      </c>
      <c r="C109" t="s">
        <v>23</v>
      </c>
      <c r="D109" t="s">
        <v>158</v>
      </c>
      <c r="E109" s="2">
        <v>1611</v>
      </c>
      <c r="F109" s="2">
        <v>5</v>
      </c>
      <c r="G109" s="2">
        <v>7</v>
      </c>
      <c r="H109" s="2">
        <v>11277</v>
      </c>
      <c r="I109">
        <v>1014.93</v>
      </c>
      <c r="J109" s="11">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25">
      <c r="A110" t="s">
        <v>38</v>
      </c>
      <c r="B110" t="s">
        <v>220</v>
      </c>
      <c r="C110" t="s">
        <v>23</v>
      </c>
      <c r="D110" t="s">
        <v>158</v>
      </c>
      <c r="E110" s="2">
        <v>334</v>
      </c>
      <c r="F110" s="2">
        <v>5</v>
      </c>
      <c r="G110" s="2">
        <v>300</v>
      </c>
      <c r="H110" s="2">
        <v>100200</v>
      </c>
      <c r="I110">
        <v>9018</v>
      </c>
      <c r="J110" s="11">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25">
      <c r="A111" t="s">
        <v>47</v>
      </c>
      <c r="B111" t="s">
        <v>203</v>
      </c>
      <c r="C111" t="s">
        <v>32</v>
      </c>
      <c r="D111" t="s">
        <v>158</v>
      </c>
      <c r="E111" s="2">
        <v>367</v>
      </c>
      <c r="F111" s="2">
        <v>10</v>
      </c>
      <c r="G111" s="2">
        <v>12</v>
      </c>
      <c r="H111" s="2">
        <v>4404</v>
      </c>
      <c r="I111">
        <v>396.36</v>
      </c>
      <c r="J111" s="11">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25">
      <c r="A112" t="s">
        <v>47</v>
      </c>
      <c r="B112" t="s">
        <v>84</v>
      </c>
      <c r="C112" t="s">
        <v>32</v>
      </c>
      <c r="D112" t="s">
        <v>158</v>
      </c>
      <c r="E112" s="2">
        <v>1775</v>
      </c>
      <c r="F112" s="2">
        <v>10</v>
      </c>
      <c r="G112" s="2">
        <v>12</v>
      </c>
      <c r="H112" s="2">
        <v>21300</v>
      </c>
      <c r="I112">
        <v>1917</v>
      </c>
      <c r="J112" s="11">
        <v>19383</v>
      </c>
      <c r="K112" s="2">
        <v>19.382999999999999</v>
      </c>
      <c r="L112" s="2">
        <v>5325</v>
      </c>
      <c r="M112" s="2">
        <v>14058</v>
      </c>
      <c r="N112" s="2">
        <v>14.058</v>
      </c>
      <c r="O112" s="3">
        <v>44629</v>
      </c>
      <c r="P112" t="s">
        <v>87</v>
      </c>
      <c r="Q112" t="s">
        <v>34</v>
      </c>
      <c r="R112">
        <v>2021</v>
      </c>
      <c r="S112" t="s">
        <v>85</v>
      </c>
      <c r="T112" t="s">
        <v>36</v>
      </c>
      <c r="U112" t="s">
        <v>54</v>
      </c>
    </row>
    <row r="113" spans="1:21" x14ac:dyDescent="0.25">
      <c r="A113" t="s">
        <v>47</v>
      </c>
      <c r="B113" t="s">
        <v>221</v>
      </c>
      <c r="C113" t="s">
        <v>61</v>
      </c>
      <c r="D113" t="s">
        <v>158</v>
      </c>
      <c r="E113" s="2">
        <v>2234</v>
      </c>
      <c r="F113" s="2">
        <v>250</v>
      </c>
      <c r="G113" s="2">
        <v>12</v>
      </c>
      <c r="H113" s="2">
        <v>26808</v>
      </c>
      <c r="I113">
        <v>2412.7199999999998</v>
      </c>
      <c r="J113" s="11">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25">
      <c r="A114" t="s">
        <v>30</v>
      </c>
      <c r="B114" t="s">
        <v>223</v>
      </c>
      <c r="C114" t="s">
        <v>95</v>
      </c>
      <c r="D114" t="s">
        <v>158</v>
      </c>
      <c r="E114" s="2">
        <v>970</v>
      </c>
      <c r="F114" s="2">
        <v>260</v>
      </c>
      <c r="G114" s="2">
        <v>15</v>
      </c>
      <c r="H114" s="2">
        <v>14550</v>
      </c>
      <c r="I114">
        <v>1309.5</v>
      </c>
      <c r="J114" s="11">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25">
      <c r="A115" t="s">
        <v>42</v>
      </c>
      <c r="B115" t="s">
        <v>60</v>
      </c>
      <c r="C115" t="s">
        <v>61</v>
      </c>
      <c r="D115" t="s">
        <v>158</v>
      </c>
      <c r="E115" s="2">
        <v>2682</v>
      </c>
      <c r="F115" s="2">
        <v>250</v>
      </c>
      <c r="G115" s="2">
        <v>20</v>
      </c>
      <c r="H115" s="2">
        <v>53640</v>
      </c>
      <c r="I115">
        <v>4827.6000000000004</v>
      </c>
      <c r="J115" s="11">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25">
      <c r="A116" t="s">
        <v>47</v>
      </c>
      <c r="B116" t="s">
        <v>225</v>
      </c>
      <c r="C116" t="s">
        <v>95</v>
      </c>
      <c r="D116" t="s">
        <v>158</v>
      </c>
      <c r="E116" s="2">
        <v>306</v>
      </c>
      <c r="F116" s="2">
        <v>260</v>
      </c>
      <c r="G116" s="2">
        <v>12</v>
      </c>
      <c r="H116" s="2">
        <v>3672</v>
      </c>
      <c r="I116">
        <v>330.48</v>
      </c>
      <c r="J116" s="11">
        <v>3341.52</v>
      </c>
      <c r="K116" s="2">
        <v>3.34152</v>
      </c>
      <c r="L116" s="2">
        <v>918</v>
      </c>
      <c r="M116" s="2">
        <v>2423.52</v>
      </c>
      <c r="N116" s="2">
        <v>2.4235199999999999</v>
      </c>
      <c r="O116" s="3">
        <v>44512</v>
      </c>
      <c r="P116" t="s">
        <v>76</v>
      </c>
      <c r="Q116" t="s">
        <v>77</v>
      </c>
      <c r="R116">
        <v>2021</v>
      </c>
      <c r="S116" t="s">
        <v>226</v>
      </c>
      <c r="T116" t="s">
        <v>97</v>
      </c>
      <c r="U116" t="s">
        <v>41</v>
      </c>
    </row>
    <row r="117" spans="1:21" x14ac:dyDescent="0.25">
      <c r="A117" t="s">
        <v>47</v>
      </c>
      <c r="B117" t="s">
        <v>227</v>
      </c>
      <c r="C117" t="s">
        <v>67</v>
      </c>
      <c r="D117" t="s">
        <v>228</v>
      </c>
      <c r="E117" s="2">
        <v>386</v>
      </c>
      <c r="F117" s="2">
        <v>3</v>
      </c>
      <c r="G117" s="2">
        <v>12</v>
      </c>
      <c r="H117" s="2">
        <v>4632</v>
      </c>
      <c r="I117">
        <v>463.2</v>
      </c>
      <c r="J117" s="11">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25">
      <c r="A118" t="s">
        <v>47</v>
      </c>
      <c r="B118" t="s">
        <v>48</v>
      </c>
      <c r="C118" t="s">
        <v>32</v>
      </c>
      <c r="D118" t="s">
        <v>228</v>
      </c>
      <c r="E118" s="2">
        <v>386</v>
      </c>
      <c r="F118" s="2">
        <v>10</v>
      </c>
      <c r="G118" s="2">
        <v>12</v>
      </c>
      <c r="H118" s="2">
        <v>4632</v>
      </c>
      <c r="I118">
        <v>463.2</v>
      </c>
      <c r="J118" s="11">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25">
      <c r="A119" t="s">
        <v>21</v>
      </c>
      <c r="B119" t="s">
        <v>230</v>
      </c>
      <c r="C119" t="s">
        <v>67</v>
      </c>
      <c r="D119" t="s">
        <v>228</v>
      </c>
      <c r="E119" s="2">
        <v>1482</v>
      </c>
      <c r="F119" s="2">
        <v>3</v>
      </c>
      <c r="G119" s="2">
        <v>125</v>
      </c>
      <c r="H119" s="2">
        <v>185250</v>
      </c>
      <c r="I119">
        <v>18525</v>
      </c>
      <c r="J119" s="11">
        <v>166725</v>
      </c>
      <c r="K119" s="2">
        <v>166.72499999999999</v>
      </c>
      <c r="L119" s="2">
        <v>177840</v>
      </c>
      <c r="M119" s="2">
        <v>-11115</v>
      </c>
      <c r="N119" s="2">
        <v>-11.115</v>
      </c>
      <c r="O119" s="3">
        <v>44679</v>
      </c>
      <c r="P119" t="s">
        <v>72</v>
      </c>
      <c r="Q119" t="s">
        <v>73</v>
      </c>
      <c r="R119">
        <v>2021</v>
      </c>
      <c r="S119" t="s">
        <v>231</v>
      </c>
      <c r="T119" t="s">
        <v>70</v>
      </c>
      <c r="U119" t="s">
        <v>51</v>
      </c>
    </row>
    <row r="120" spans="1:21" x14ac:dyDescent="0.25">
      <c r="A120" t="s">
        <v>21</v>
      </c>
      <c r="B120" t="s">
        <v>82</v>
      </c>
      <c r="C120" t="s">
        <v>23</v>
      </c>
      <c r="D120" t="s">
        <v>228</v>
      </c>
      <c r="E120" s="2">
        <v>1804</v>
      </c>
      <c r="F120" s="2">
        <v>5</v>
      </c>
      <c r="G120" s="2">
        <v>125</v>
      </c>
      <c r="H120" s="2">
        <v>225500</v>
      </c>
      <c r="I120">
        <v>22550</v>
      </c>
      <c r="J120" s="11">
        <v>202950</v>
      </c>
      <c r="K120" s="2">
        <v>202.95</v>
      </c>
      <c r="L120" s="2">
        <v>216480</v>
      </c>
      <c r="M120" s="2">
        <v>-13530</v>
      </c>
      <c r="N120" s="2">
        <v>-13.53</v>
      </c>
      <c r="O120" s="3">
        <v>44672</v>
      </c>
      <c r="P120" t="s">
        <v>72</v>
      </c>
      <c r="Q120" t="s">
        <v>73</v>
      </c>
      <c r="R120">
        <v>2021</v>
      </c>
      <c r="S120" t="s">
        <v>83</v>
      </c>
      <c r="T120" t="s">
        <v>28</v>
      </c>
      <c r="U120" t="s">
        <v>51</v>
      </c>
    </row>
    <row r="121" spans="1:21" x14ac:dyDescent="0.25">
      <c r="A121" t="s">
        <v>30</v>
      </c>
      <c r="B121" t="s">
        <v>31</v>
      </c>
      <c r="C121" t="s">
        <v>32</v>
      </c>
      <c r="D121" t="s">
        <v>228</v>
      </c>
      <c r="E121" s="2">
        <v>2167</v>
      </c>
      <c r="F121" s="2">
        <v>10</v>
      </c>
      <c r="G121" s="2">
        <v>15</v>
      </c>
      <c r="H121" s="2">
        <v>32505</v>
      </c>
      <c r="I121">
        <v>3250.5</v>
      </c>
      <c r="J121" s="11">
        <v>29254.5</v>
      </c>
      <c r="K121" s="2">
        <v>29.2545</v>
      </c>
      <c r="L121" s="2">
        <v>21670</v>
      </c>
      <c r="M121" s="2">
        <v>7584.5</v>
      </c>
      <c r="N121" s="2">
        <v>7.5845000000000002</v>
      </c>
      <c r="O121" s="3">
        <v>44464</v>
      </c>
      <c r="P121" t="s">
        <v>25</v>
      </c>
      <c r="Q121" t="s">
        <v>26</v>
      </c>
      <c r="R121">
        <v>2021</v>
      </c>
      <c r="S121" t="s">
        <v>35</v>
      </c>
      <c r="T121" t="s">
        <v>36</v>
      </c>
      <c r="U121" t="s">
        <v>37</v>
      </c>
    </row>
    <row r="122" spans="1:21" x14ac:dyDescent="0.25">
      <c r="A122" t="s">
        <v>38</v>
      </c>
      <c r="B122" t="s">
        <v>232</v>
      </c>
      <c r="C122" t="s">
        <v>56</v>
      </c>
      <c r="D122" t="s">
        <v>228</v>
      </c>
      <c r="E122" s="2">
        <v>2294</v>
      </c>
      <c r="F122" s="2">
        <v>120</v>
      </c>
      <c r="G122" s="2">
        <v>300</v>
      </c>
      <c r="H122" s="2">
        <v>688200</v>
      </c>
      <c r="I122">
        <v>68820</v>
      </c>
      <c r="J122" s="11">
        <v>619380</v>
      </c>
      <c r="K122" s="2">
        <v>619.38</v>
      </c>
      <c r="L122" s="2">
        <v>573500</v>
      </c>
      <c r="M122" s="2">
        <v>45880</v>
      </c>
      <c r="N122" s="2">
        <v>45.88</v>
      </c>
      <c r="O122" s="3">
        <v>44662</v>
      </c>
      <c r="P122" t="s">
        <v>72</v>
      </c>
      <c r="Q122" t="s">
        <v>73</v>
      </c>
      <c r="R122">
        <v>2021</v>
      </c>
      <c r="S122" t="s">
        <v>164</v>
      </c>
      <c r="T122" t="s">
        <v>58</v>
      </c>
      <c r="U122" t="s">
        <v>54</v>
      </c>
    </row>
    <row r="123" spans="1:21" x14ac:dyDescent="0.25">
      <c r="A123" t="s">
        <v>21</v>
      </c>
      <c r="B123" t="s">
        <v>55</v>
      </c>
      <c r="C123" t="s">
        <v>56</v>
      </c>
      <c r="D123" t="s">
        <v>228</v>
      </c>
      <c r="E123" s="2">
        <v>1916</v>
      </c>
      <c r="F123" s="2">
        <v>120</v>
      </c>
      <c r="G123" s="2">
        <v>125</v>
      </c>
      <c r="H123" s="2">
        <v>239500</v>
      </c>
      <c r="I123">
        <v>23950</v>
      </c>
      <c r="J123" s="11">
        <v>215550</v>
      </c>
      <c r="K123" s="2">
        <v>215.55</v>
      </c>
      <c r="L123" s="2">
        <v>229920</v>
      </c>
      <c r="M123" s="2">
        <v>-14370</v>
      </c>
      <c r="N123" s="2">
        <v>-14.37</v>
      </c>
      <c r="O123" s="3">
        <v>44235</v>
      </c>
      <c r="P123" t="s">
        <v>62</v>
      </c>
      <c r="Q123" t="s">
        <v>34</v>
      </c>
      <c r="R123">
        <v>2021</v>
      </c>
      <c r="S123" t="s">
        <v>57</v>
      </c>
      <c r="T123" t="s">
        <v>58</v>
      </c>
      <c r="U123" t="s">
        <v>59</v>
      </c>
    </row>
    <row r="124" spans="1:21" x14ac:dyDescent="0.25">
      <c r="A124" t="s">
        <v>38</v>
      </c>
      <c r="B124" t="s">
        <v>211</v>
      </c>
      <c r="C124" t="s">
        <v>61</v>
      </c>
      <c r="D124" t="s">
        <v>228</v>
      </c>
      <c r="E124" s="2">
        <v>2294</v>
      </c>
      <c r="F124" s="2">
        <v>250</v>
      </c>
      <c r="G124" s="2">
        <v>300</v>
      </c>
      <c r="H124" s="2">
        <v>688200</v>
      </c>
      <c r="I124">
        <v>68820</v>
      </c>
      <c r="J124" s="11">
        <v>619380</v>
      </c>
      <c r="K124" s="2">
        <v>619.38</v>
      </c>
      <c r="L124" s="2">
        <v>573500</v>
      </c>
      <c r="M124" s="2">
        <v>45880</v>
      </c>
      <c r="N124" s="2">
        <v>45.88</v>
      </c>
      <c r="O124" s="3">
        <v>44730</v>
      </c>
      <c r="P124" t="s">
        <v>151</v>
      </c>
      <c r="Q124" t="s">
        <v>73</v>
      </c>
      <c r="R124">
        <v>2021</v>
      </c>
      <c r="S124" t="s">
        <v>212</v>
      </c>
      <c r="T124" t="s">
        <v>64</v>
      </c>
      <c r="U124" t="s">
        <v>41</v>
      </c>
    </row>
    <row r="125" spans="1:21" x14ac:dyDescent="0.25">
      <c r="A125" t="s">
        <v>30</v>
      </c>
      <c r="B125" t="s">
        <v>233</v>
      </c>
      <c r="C125" t="s">
        <v>61</v>
      </c>
      <c r="D125" t="s">
        <v>228</v>
      </c>
      <c r="E125" s="2">
        <v>2167</v>
      </c>
      <c r="F125" s="2">
        <v>250</v>
      </c>
      <c r="G125" s="2">
        <v>15</v>
      </c>
      <c r="H125" s="2">
        <v>32505</v>
      </c>
      <c r="I125">
        <v>3250.5</v>
      </c>
      <c r="J125" s="11">
        <v>29254.5</v>
      </c>
      <c r="K125" s="2">
        <v>29.2545</v>
      </c>
      <c r="L125" s="2">
        <v>21670</v>
      </c>
      <c r="M125" s="2">
        <v>7584.5</v>
      </c>
      <c r="N125" s="2">
        <v>7.5845000000000002</v>
      </c>
      <c r="O125" s="3">
        <v>44784</v>
      </c>
      <c r="P125" t="s">
        <v>44</v>
      </c>
      <c r="Q125" t="s">
        <v>26</v>
      </c>
      <c r="R125">
        <v>2021</v>
      </c>
      <c r="S125" t="s">
        <v>166</v>
      </c>
      <c r="T125" t="s">
        <v>64</v>
      </c>
      <c r="U125" t="s">
        <v>59</v>
      </c>
    </row>
    <row r="126" spans="1:21" x14ac:dyDescent="0.25">
      <c r="A126" t="s">
        <v>42</v>
      </c>
      <c r="B126" t="s">
        <v>175</v>
      </c>
      <c r="C126" t="s">
        <v>61</v>
      </c>
      <c r="D126" t="s">
        <v>228</v>
      </c>
      <c r="E126" s="2">
        <v>1870</v>
      </c>
      <c r="F126" s="2">
        <v>250</v>
      </c>
      <c r="G126" s="2">
        <v>350</v>
      </c>
      <c r="H126" s="2">
        <v>654500</v>
      </c>
      <c r="I126">
        <v>65450</v>
      </c>
      <c r="J126" s="11">
        <v>589050</v>
      </c>
      <c r="K126" s="2">
        <v>589.04999999999995</v>
      </c>
      <c r="L126" s="2">
        <v>486200</v>
      </c>
      <c r="M126" s="2">
        <v>102850</v>
      </c>
      <c r="N126" s="2">
        <v>102.85</v>
      </c>
      <c r="O126" s="3">
        <v>44765</v>
      </c>
      <c r="P126" t="s">
        <v>49</v>
      </c>
      <c r="Q126" t="s">
        <v>26</v>
      </c>
      <c r="R126">
        <v>2021</v>
      </c>
      <c r="S126" t="s">
        <v>176</v>
      </c>
      <c r="T126" t="s">
        <v>64</v>
      </c>
      <c r="U126" t="s">
        <v>65</v>
      </c>
    </row>
    <row r="127" spans="1:21" x14ac:dyDescent="0.25">
      <c r="A127" t="s">
        <v>47</v>
      </c>
      <c r="B127" t="s">
        <v>234</v>
      </c>
      <c r="C127" t="s">
        <v>67</v>
      </c>
      <c r="D127" t="s">
        <v>228</v>
      </c>
      <c r="E127" s="2">
        <v>1198</v>
      </c>
      <c r="F127" s="2">
        <v>3</v>
      </c>
      <c r="G127" s="2">
        <v>12</v>
      </c>
      <c r="H127" s="2">
        <v>14376</v>
      </c>
      <c r="I127">
        <v>1581.36</v>
      </c>
      <c r="J127" s="11">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25">
      <c r="A128" t="s">
        <v>47</v>
      </c>
      <c r="B128" t="s">
        <v>111</v>
      </c>
      <c r="C128" t="s">
        <v>32</v>
      </c>
      <c r="D128" t="s">
        <v>228</v>
      </c>
      <c r="E128" s="2">
        <v>1198</v>
      </c>
      <c r="F128" s="2">
        <v>10</v>
      </c>
      <c r="G128" s="2">
        <v>12</v>
      </c>
      <c r="H128" s="2">
        <v>14376</v>
      </c>
      <c r="I128">
        <v>1581.36</v>
      </c>
      <c r="J128" s="11">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25">
      <c r="A129" t="s">
        <v>47</v>
      </c>
      <c r="B129" t="s">
        <v>236</v>
      </c>
      <c r="C129" t="s">
        <v>61</v>
      </c>
      <c r="D129" t="s">
        <v>228</v>
      </c>
      <c r="E129" s="2">
        <v>1005</v>
      </c>
      <c r="F129" s="2">
        <v>250</v>
      </c>
      <c r="G129" s="2">
        <v>12</v>
      </c>
      <c r="H129" s="2">
        <v>12060</v>
      </c>
      <c r="I129">
        <v>1326.6</v>
      </c>
      <c r="J129" s="11">
        <v>10733.4</v>
      </c>
      <c r="K129" s="2">
        <v>10.7334</v>
      </c>
      <c r="L129" s="2">
        <v>3015</v>
      </c>
      <c r="M129" s="2">
        <v>7718.4</v>
      </c>
      <c r="N129" s="2">
        <v>7.7183999999999999</v>
      </c>
      <c r="O129" s="3">
        <v>44369</v>
      </c>
      <c r="P129" t="s">
        <v>151</v>
      </c>
      <c r="Q129" t="s">
        <v>73</v>
      </c>
      <c r="R129">
        <v>2021</v>
      </c>
      <c r="S129" t="s">
        <v>237</v>
      </c>
      <c r="T129" t="s">
        <v>64</v>
      </c>
      <c r="U129" t="s">
        <v>29</v>
      </c>
    </row>
    <row r="130" spans="1:21" x14ac:dyDescent="0.25">
      <c r="A130" t="s">
        <v>30</v>
      </c>
      <c r="B130" t="s">
        <v>238</v>
      </c>
      <c r="C130" t="s">
        <v>67</v>
      </c>
      <c r="D130" t="s">
        <v>228</v>
      </c>
      <c r="E130" s="2">
        <v>1560</v>
      </c>
      <c r="F130" s="2">
        <v>3</v>
      </c>
      <c r="G130" s="2">
        <v>15</v>
      </c>
      <c r="H130" s="2">
        <v>23400</v>
      </c>
      <c r="I130">
        <v>2574</v>
      </c>
      <c r="J130" s="11">
        <v>20826</v>
      </c>
      <c r="K130" s="2">
        <v>20.826000000000001</v>
      </c>
      <c r="L130" s="2">
        <v>15600</v>
      </c>
      <c r="M130" s="2">
        <v>5226</v>
      </c>
      <c r="N130" s="2">
        <v>5.226</v>
      </c>
      <c r="O130" s="3">
        <v>44219</v>
      </c>
      <c r="P130" t="s">
        <v>33</v>
      </c>
      <c r="Q130" t="s">
        <v>34</v>
      </c>
      <c r="R130">
        <v>2021</v>
      </c>
      <c r="S130" t="s">
        <v>239</v>
      </c>
      <c r="T130" t="s">
        <v>70</v>
      </c>
      <c r="U130" t="s">
        <v>37</v>
      </c>
    </row>
    <row r="131" spans="1:21" x14ac:dyDescent="0.25">
      <c r="A131" t="s">
        <v>42</v>
      </c>
      <c r="B131" t="s">
        <v>194</v>
      </c>
      <c r="C131" t="s">
        <v>67</v>
      </c>
      <c r="D131" t="s">
        <v>228</v>
      </c>
      <c r="E131" s="2">
        <v>2706</v>
      </c>
      <c r="F131" s="2">
        <v>3</v>
      </c>
      <c r="G131" s="2">
        <v>7</v>
      </c>
      <c r="H131" s="2">
        <v>18942</v>
      </c>
      <c r="I131">
        <v>2083.62</v>
      </c>
      <c r="J131" s="11">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25">
      <c r="A132" t="s">
        <v>42</v>
      </c>
      <c r="B132" t="s">
        <v>135</v>
      </c>
      <c r="C132" t="s">
        <v>23</v>
      </c>
      <c r="D132" t="s">
        <v>228</v>
      </c>
      <c r="E132" s="2">
        <v>2992</v>
      </c>
      <c r="F132" s="2">
        <v>5</v>
      </c>
      <c r="G132" s="2">
        <v>20</v>
      </c>
      <c r="H132" s="2">
        <v>59840</v>
      </c>
      <c r="I132">
        <v>6582.4</v>
      </c>
      <c r="J132" s="11">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25">
      <c r="A133" t="s">
        <v>42</v>
      </c>
      <c r="B133" t="s">
        <v>205</v>
      </c>
      <c r="C133" t="s">
        <v>32</v>
      </c>
      <c r="D133" t="s">
        <v>228</v>
      </c>
      <c r="E133" s="2">
        <v>2992</v>
      </c>
      <c r="F133" s="2">
        <v>10</v>
      </c>
      <c r="G133" s="2">
        <v>20</v>
      </c>
      <c r="H133" s="2">
        <v>59840</v>
      </c>
      <c r="I133">
        <v>6582.4</v>
      </c>
      <c r="J133" s="11">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25">
      <c r="A134" t="s">
        <v>42</v>
      </c>
      <c r="B134" t="s">
        <v>171</v>
      </c>
      <c r="C134" t="s">
        <v>56</v>
      </c>
      <c r="D134" t="s">
        <v>228</v>
      </c>
      <c r="E134" s="2">
        <v>2805</v>
      </c>
      <c r="F134" s="2">
        <v>120</v>
      </c>
      <c r="G134" s="2">
        <v>20</v>
      </c>
      <c r="H134" s="2">
        <v>56100</v>
      </c>
      <c r="I134">
        <v>6171</v>
      </c>
      <c r="J134" s="11">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25">
      <c r="A135" t="s">
        <v>30</v>
      </c>
      <c r="B135" t="s">
        <v>240</v>
      </c>
      <c r="C135" t="s">
        <v>56</v>
      </c>
      <c r="D135" t="s">
        <v>228</v>
      </c>
      <c r="E135" s="2">
        <v>655</v>
      </c>
      <c r="F135" s="2">
        <v>120</v>
      </c>
      <c r="G135" s="2">
        <v>15</v>
      </c>
      <c r="H135" s="2">
        <v>9825</v>
      </c>
      <c r="I135">
        <v>1080.75</v>
      </c>
      <c r="J135" s="11">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25">
      <c r="A136" t="s">
        <v>42</v>
      </c>
      <c r="B136" t="s">
        <v>123</v>
      </c>
      <c r="C136" t="s">
        <v>56</v>
      </c>
      <c r="D136" t="s">
        <v>228</v>
      </c>
      <c r="E136" s="2">
        <v>344</v>
      </c>
      <c r="F136" s="2">
        <v>120</v>
      </c>
      <c r="G136" s="2">
        <v>350</v>
      </c>
      <c r="H136" s="2">
        <v>120400</v>
      </c>
      <c r="I136">
        <v>13244</v>
      </c>
      <c r="J136" s="11">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25">
      <c r="A137" t="s">
        <v>42</v>
      </c>
      <c r="B137" t="s">
        <v>173</v>
      </c>
      <c r="C137" t="s">
        <v>61</v>
      </c>
      <c r="D137" t="s">
        <v>228</v>
      </c>
      <c r="E137" s="2">
        <v>2935</v>
      </c>
      <c r="F137" s="2">
        <v>250</v>
      </c>
      <c r="G137" s="2">
        <v>20</v>
      </c>
      <c r="H137" s="2">
        <v>58700</v>
      </c>
      <c r="I137">
        <v>6457</v>
      </c>
      <c r="J137" s="11">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25">
      <c r="A138" t="s">
        <v>21</v>
      </c>
      <c r="B138" t="s">
        <v>242</v>
      </c>
      <c r="C138" t="s">
        <v>95</v>
      </c>
      <c r="D138" t="s">
        <v>228</v>
      </c>
      <c r="E138" s="2">
        <v>947</v>
      </c>
      <c r="F138" s="2">
        <v>260</v>
      </c>
      <c r="G138" s="2">
        <v>125</v>
      </c>
      <c r="H138" s="2">
        <v>118375</v>
      </c>
      <c r="I138">
        <v>13021.25</v>
      </c>
      <c r="J138" s="11">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25">
      <c r="A139" t="s">
        <v>42</v>
      </c>
      <c r="B139" t="s">
        <v>244</v>
      </c>
      <c r="C139" t="s">
        <v>95</v>
      </c>
      <c r="D139" t="s">
        <v>228</v>
      </c>
      <c r="E139" s="2">
        <v>344</v>
      </c>
      <c r="F139" s="2">
        <v>260</v>
      </c>
      <c r="G139" s="2">
        <v>350</v>
      </c>
      <c r="H139" s="2">
        <v>120400</v>
      </c>
      <c r="I139">
        <v>13244</v>
      </c>
      <c r="J139" s="11">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25">
      <c r="A140" t="s">
        <v>42</v>
      </c>
      <c r="B140" t="s">
        <v>115</v>
      </c>
      <c r="C140" t="s">
        <v>32</v>
      </c>
      <c r="D140" t="s">
        <v>228</v>
      </c>
      <c r="E140" s="2">
        <v>380</v>
      </c>
      <c r="F140" s="2">
        <v>10</v>
      </c>
      <c r="G140" s="2">
        <v>7</v>
      </c>
      <c r="H140" s="2">
        <v>2660</v>
      </c>
      <c r="I140">
        <v>292.60000000000002</v>
      </c>
      <c r="J140" s="11">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25">
      <c r="A141" t="s">
        <v>21</v>
      </c>
      <c r="B141" t="s">
        <v>245</v>
      </c>
      <c r="C141" t="s">
        <v>67</v>
      </c>
      <c r="D141" t="s">
        <v>228</v>
      </c>
      <c r="E141" s="2">
        <v>2416</v>
      </c>
      <c r="F141" s="2">
        <v>3</v>
      </c>
      <c r="G141" s="2">
        <v>125</v>
      </c>
      <c r="H141" s="2">
        <v>302000</v>
      </c>
      <c r="I141">
        <v>36240</v>
      </c>
      <c r="J141" s="11">
        <v>265760</v>
      </c>
      <c r="K141" s="2">
        <v>265.76</v>
      </c>
      <c r="L141" s="2">
        <v>289920</v>
      </c>
      <c r="M141" s="2">
        <v>-24160</v>
      </c>
      <c r="N141" s="2">
        <v>-24.16</v>
      </c>
      <c r="O141" s="3">
        <v>44511</v>
      </c>
      <c r="P141" t="s">
        <v>76</v>
      </c>
      <c r="Q141" t="s">
        <v>77</v>
      </c>
      <c r="R141">
        <v>2021</v>
      </c>
      <c r="S141" t="s">
        <v>246</v>
      </c>
      <c r="T141" t="s">
        <v>70</v>
      </c>
      <c r="U141" t="s">
        <v>54</v>
      </c>
    </row>
    <row r="142" spans="1:21" x14ac:dyDescent="0.25">
      <c r="A142" t="s">
        <v>42</v>
      </c>
      <c r="B142" t="s">
        <v>161</v>
      </c>
      <c r="C142" t="s">
        <v>23</v>
      </c>
      <c r="D142" t="s">
        <v>228</v>
      </c>
      <c r="E142" s="2">
        <v>1715</v>
      </c>
      <c r="F142" s="2">
        <v>5</v>
      </c>
      <c r="G142" s="2">
        <v>20</v>
      </c>
      <c r="H142" s="2">
        <v>34300</v>
      </c>
      <c r="I142">
        <v>4116</v>
      </c>
      <c r="J142" s="11">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25">
      <c r="A143" t="s">
        <v>38</v>
      </c>
      <c r="B143" t="s">
        <v>217</v>
      </c>
      <c r="C143" t="s">
        <v>23</v>
      </c>
      <c r="D143" t="s">
        <v>228</v>
      </c>
      <c r="E143" s="2">
        <v>1186</v>
      </c>
      <c r="F143" s="2">
        <v>5</v>
      </c>
      <c r="G143" s="2">
        <v>300</v>
      </c>
      <c r="H143" s="2">
        <v>355800</v>
      </c>
      <c r="I143">
        <v>42696</v>
      </c>
      <c r="J143" s="11">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25">
      <c r="A144" t="s">
        <v>42</v>
      </c>
      <c r="B144" t="s">
        <v>141</v>
      </c>
      <c r="C144" t="s">
        <v>32</v>
      </c>
      <c r="D144" t="s">
        <v>228</v>
      </c>
      <c r="E144" s="2">
        <v>1715</v>
      </c>
      <c r="F144" s="2">
        <v>10</v>
      </c>
      <c r="G144" s="2">
        <v>20</v>
      </c>
      <c r="H144" s="2">
        <v>34300</v>
      </c>
      <c r="I144">
        <v>4116</v>
      </c>
      <c r="J144" s="11">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25">
      <c r="A145" t="s">
        <v>30</v>
      </c>
      <c r="B145" t="s">
        <v>149</v>
      </c>
      <c r="C145" t="s">
        <v>32</v>
      </c>
      <c r="D145" t="s">
        <v>228</v>
      </c>
      <c r="E145" s="2">
        <v>380</v>
      </c>
      <c r="F145" s="2">
        <v>10</v>
      </c>
      <c r="G145" s="2">
        <v>15</v>
      </c>
      <c r="H145" s="2">
        <v>5700</v>
      </c>
      <c r="I145">
        <v>684</v>
      </c>
      <c r="J145" s="11">
        <v>5016</v>
      </c>
      <c r="K145" s="2">
        <v>5.016</v>
      </c>
      <c r="L145" s="2">
        <v>3800</v>
      </c>
      <c r="M145" s="2">
        <v>1216</v>
      </c>
      <c r="N145" s="2">
        <v>1.216</v>
      </c>
      <c r="O145" s="3">
        <v>44698</v>
      </c>
      <c r="P145" t="s">
        <v>109</v>
      </c>
      <c r="Q145" t="s">
        <v>73</v>
      </c>
      <c r="R145">
        <v>2021</v>
      </c>
      <c r="S145" t="s">
        <v>150</v>
      </c>
      <c r="T145" t="s">
        <v>36</v>
      </c>
      <c r="U145" t="s">
        <v>46</v>
      </c>
    </row>
    <row r="146" spans="1:21" x14ac:dyDescent="0.25">
      <c r="A146" t="s">
        <v>42</v>
      </c>
      <c r="B146" t="s">
        <v>173</v>
      </c>
      <c r="C146" t="s">
        <v>61</v>
      </c>
      <c r="D146" t="s">
        <v>228</v>
      </c>
      <c r="E146" s="2">
        <v>623</v>
      </c>
      <c r="F146" s="2">
        <v>250</v>
      </c>
      <c r="G146" s="2">
        <v>350</v>
      </c>
      <c r="H146" s="2">
        <v>218050</v>
      </c>
      <c r="I146">
        <v>26166</v>
      </c>
      <c r="J146" s="11">
        <v>191884</v>
      </c>
      <c r="K146" s="2">
        <v>191.88399999999999</v>
      </c>
      <c r="L146" s="2">
        <v>161980</v>
      </c>
      <c r="M146" s="2">
        <v>29904</v>
      </c>
      <c r="N146" s="2">
        <v>29.904</v>
      </c>
      <c r="O146" s="3">
        <v>44255</v>
      </c>
      <c r="P146" t="s">
        <v>62</v>
      </c>
      <c r="Q146" t="s">
        <v>34</v>
      </c>
      <c r="R146">
        <v>2021</v>
      </c>
      <c r="S146" t="s">
        <v>174</v>
      </c>
      <c r="T146" t="s">
        <v>64</v>
      </c>
      <c r="U146" t="s">
        <v>59</v>
      </c>
    </row>
    <row r="147" spans="1:21" x14ac:dyDescent="0.25">
      <c r="A147" t="s">
        <v>30</v>
      </c>
      <c r="B147" t="s">
        <v>154</v>
      </c>
      <c r="C147" t="s">
        <v>95</v>
      </c>
      <c r="D147" t="s">
        <v>228</v>
      </c>
      <c r="E147" s="2">
        <v>2548</v>
      </c>
      <c r="F147" s="2">
        <v>260</v>
      </c>
      <c r="G147" s="2">
        <v>15</v>
      </c>
      <c r="H147" s="2">
        <v>38220</v>
      </c>
      <c r="I147">
        <v>4586.3999999999996</v>
      </c>
      <c r="J147" s="11">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25">
      <c r="A148" t="s">
        <v>47</v>
      </c>
      <c r="B148" t="s">
        <v>247</v>
      </c>
      <c r="C148" t="s">
        <v>95</v>
      </c>
      <c r="D148" t="s">
        <v>228</v>
      </c>
      <c r="E148" s="2">
        <v>2761</v>
      </c>
      <c r="F148" s="2">
        <v>260</v>
      </c>
      <c r="G148" s="2">
        <v>12</v>
      </c>
      <c r="H148" s="2">
        <v>33132</v>
      </c>
      <c r="I148">
        <v>3975.84</v>
      </c>
      <c r="J148" s="11">
        <v>29156.16</v>
      </c>
      <c r="K148" s="2">
        <v>29.15616</v>
      </c>
      <c r="L148" s="2">
        <v>8283</v>
      </c>
      <c r="M148" s="2">
        <v>20873.16</v>
      </c>
      <c r="N148" s="2">
        <v>20.873159999999999</v>
      </c>
      <c r="O148" s="3">
        <v>44203</v>
      </c>
      <c r="P148" t="s">
        <v>33</v>
      </c>
      <c r="Q148" t="s">
        <v>34</v>
      </c>
      <c r="R148">
        <v>2021</v>
      </c>
      <c r="S148" t="s">
        <v>248</v>
      </c>
      <c r="T148" t="s">
        <v>97</v>
      </c>
      <c r="U148" t="s">
        <v>59</v>
      </c>
    </row>
    <row r="149" spans="1:21" x14ac:dyDescent="0.25">
      <c r="A149" t="s">
        <v>42</v>
      </c>
      <c r="B149" t="s">
        <v>159</v>
      </c>
      <c r="C149" t="s">
        <v>67</v>
      </c>
      <c r="D149" t="s">
        <v>228</v>
      </c>
      <c r="E149" s="2">
        <v>442</v>
      </c>
      <c r="F149" s="2">
        <v>3</v>
      </c>
      <c r="G149" s="2">
        <v>20</v>
      </c>
      <c r="H149" s="2">
        <v>8840</v>
      </c>
      <c r="I149">
        <v>1149.2</v>
      </c>
      <c r="J149" s="11">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25">
      <c r="A150" t="s">
        <v>30</v>
      </c>
      <c r="B150" t="s">
        <v>249</v>
      </c>
      <c r="C150" t="s">
        <v>56</v>
      </c>
      <c r="D150" t="s">
        <v>228</v>
      </c>
      <c r="E150" s="2">
        <v>660</v>
      </c>
      <c r="F150" s="2">
        <v>120</v>
      </c>
      <c r="G150" s="2">
        <v>15</v>
      </c>
      <c r="H150" s="2">
        <v>9900</v>
      </c>
      <c r="I150">
        <v>1287</v>
      </c>
      <c r="J150" s="11">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25">
      <c r="A151" t="s">
        <v>38</v>
      </c>
      <c r="B151" t="s">
        <v>251</v>
      </c>
      <c r="C151" t="s">
        <v>56</v>
      </c>
      <c r="D151" t="s">
        <v>228</v>
      </c>
      <c r="E151" s="2">
        <v>2605</v>
      </c>
      <c r="F151" s="2">
        <v>120</v>
      </c>
      <c r="G151" s="2">
        <v>300</v>
      </c>
      <c r="H151" s="2">
        <v>781500</v>
      </c>
      <c r="I151">
        <v>101595</v>
      </c>
      <c r="J151" s="11">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25">
      <c r="A152" t="s">
        <v>47</v>
      </c>
      <c r="B152" t="s">
        <v>253</v>
      </c>
      <c r="C152" t="s">
        <v>95</v>
      </c>
      <c r="D152" t="s">
        <v>228</v>
      </c>
      <c r="E152" s="2">
        <v>1770</v>
      </c>
      <c r="F152" s="2">
        <v>260</v>
      </c>
      <c r="G152" s="2">
        <v>12</v>
      </c>
      <c r="H152" s="2">
        <v>21240</v>
      </c>
      <c r="I152">
        <v>2761.2</v>
      </c>
      <c r="J152" s="11">
        <v>18478.8</v>
      </c>
      <c r="K152" s="2">
        <v>18.4788</v>
      </c>
      <c r="L152" s="2">
        <v>5310</v>
      </c>
      <c r="M152" s="2">
        <v>13168.8</v>
      </c>
      <c r="N152" s="2">
        <v>13.168799999999999</v>
      </c>
      <c r="O152" s="3">
        <v>44217</v>
      </c>
      <c r="P152" t="s">
        <v>33</v>
      </c>
      <c r="Q152" t="s">
        <v>34</v>
      </c>
      <c r="R152">
        <v>2021</v>
      </c>
      <c r="S152" t="s">
        <v>210</v>
      </c>
      <c r="T152" t="s">
        <v>97</v>
      </c>
      <c r="U152" t="s">
        <v>37</v>
      </c>
    </row>
    <row r="153" spans="1:21" x14ac:dyDescent="0.25">
      <c r="A153" t="s">
        <v>42</v>
      </c>
      <c r="B153" t="s">
        <v>177</v>
      </c>
      <c r="C153" t="s">
        <v>67</v>
      </c>
      <c r="D153" t="s">
        <v>228</v>
      </c>
      <c r="E153" s="2">
        <v>2996</v>
      </c>
      <c r="F153" s="2">
        <v>3</v>
      </c>
      <c r="G153" s="2">
        <v>7</v>
      </c>
      <c r="H153" s="2">
        <v>20972</v>
      </c>
      <c r="I153">
        <v>2936.08</v>
      </c>
      <c r="J153" s="11">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25">
      <c r="A154" t="s">
        <v>42</v>
      </c>
      <c r="B154" t="s">
        <v>254</v>
      </c>
      <c r="C154" t="s">
        <v>23</v>
      </c>
      <c r="D154" t="s">
        <v>228</v>
      </c>
      <c r="E154" s="2">
        <v>2996</v>
      </c>
      <c r="F154" s="2">
        <v>5</v>
      </c>
      <c r="G154" s="2">
        <v>7</v>
      </c>
      <c r="H154" s="2">
        <v>20972</v>
      </c>
      <c r="I154">
        <v>2936.08</v>
      </c>
      <c r="J154" s="11">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25">
      <c r="A155" t="s">
        <v>47</v>
      </c>
      <c r="B155" t="s">
        <v>94</v>
      </c>
      <c r="C155" t="s">
        <v>95</v>
      </c>
      <c r="D155" t="s">
        <v>228</v>
      </c>
      <c r="E155" s="2">
        <v>2015</v>
      </c>
      <c r="F155" s="2">
        <v>260</v>
      </c>
      <c r="G155" s="2">
        <v>12</v>
      </c>
      <c r="H155" s="2">
        <v>24180</v>
      </c>
      <c r="I155">
        <v>3385.2</v>
      </c>
      <c r="J155" s="11">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25">
      <c r="A156" t="s">
        <v>21</v>
      </c>
      <c r="B156" t="s">
        <v>230</v>
      </c>
      <c r="C156" t="s">
        <v>67</v>
      </c>
      <c r="D156" t="s">
        <v>228</v>
      </c>
      <c r="E156" s="2">
        <v>1023</v>
      </c>
      <c r="F156" s="2">
        <v>3</v>
      </c>
      <c r="G156" s="2">
        <v>125</v>
      </c>
      <c r="H156" s="2">
        <v>127875</v>
      </c>
      <c r="I156">
        <v>17902.5</v>
      </c>
      <c r="J156" s="11">
        <v>109972.5</v>
      </c>
      <c r="K156" s="2">
        <v>109.9725</v>
      </c>
      <c r="L156" s="2">
        <v>122760</v>
      </c>
      <c r="M156" s="2">
        <v>-12787.5</v>
      </c>
      <c r="N156" s="2">
        <v>-12.7875</v>
      </c>
      <c r="O156" s="3">
        <v>44283</v>
      </c>
      <c r="P156" t="s">
        <v>87</v>
      </c>
      <c r="Q156" t="s">
        <v>34</v>
      </c>
      <c r="R156">
        <v>2021</v>
      </c>
      <c r="S156" t="s">
        <v>231</v>
      </c>
      <c r="T156" t="s">
        <v>70</v>
      </c>
      <c r="U156" t="s">
        <v>51</v>
      </c>
    </row>
    <row r="157" spans="1:21" x14ac:dyDescent="0.25">
      <c r="A157" t="s">
        <v>21</v>
      </c>
      <c r="B157" t="s">
        <v>255</v>
      </c>
      <c r="C157" t="s">
        <v>67</v>
      </c>
      <c r="D157" t="s">
        <v>228</v>
      </c>
      <c r="E157" s="2">
        <v>2821</v>
      </c>
      <c r="F157" s="2">
        <v>3</v>
      </c>
      <c r="G157" s="2">
        <v>125</v>
      </c>
      <c r="H157" s="2">
        <v>352625</v>
      </c>
      <c r="I157">
        <v>49367.5</v>
      </c>
      <c r="J157" s="11">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25">
      <c r="A158" t="s">
        <v>42</v>
      </c>
      <c r="B158" t="s">
        <v>161</v>
      </c>
      <c r="C158" t="s">
        <v>23</v>
      </c>
      <c r="D158" t="s">
        <v>228</v>
      </c>
      <c r="E158" s="2">
        <v>1727</v>
      </c>
      <c r="F158" s="2">
        <v>5</v>
      </c>
      <c r="G158" s="2">
        <v>7</v>
      </c>
      <c r="H158" s="2">
        <v>12089</v>
      </c>
      <c r="I158">
        <v>1692.46</v>
      </c>
      <c r="J158" s="11">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25">
      <c r="A159" t="s">
        <v>30</v>
      </c>
      <c r="B159" t="s">
        <v>52</v>
      </c>
      <c r="C159" t="s">
        <v>32</v>
      </c>
      <c r="D159" t="s">
        <v>228</v>
      </c>
      <c r="E159" s="2">
        <v>2470</v>
      </c>
      <c r="F159" s="2">
        <v>10</v>
      </c>
      <c r="G159" s="2">
        <v>15</v>
      </c>
      <c r="H159" s="2">
        <v>37050</v>
      </c>
      <c r="I159">
        <v>5187</v>
      </c>
      <c r="J159" s="11">
        <v>31863</v>
      </c>
      <c r="K159" s="2">
        <v>31.863</v>
      </c>
      <c r="L159" s="2">
        <v>24700</v>
      </c>
      <c r="M159" s="2">
        <v>7163</v>
      </c>
      <c r="N159" s="2">
        <v>7.1630000000000003</v>
      </c>
      <c r="O159" s="3">
        <v>44287</v>
      </c>
      <c r="P159" t="s">
        <v>72</v>
      </c>
      <c r="Q159" t="s">
        <v>73</v>
      </c>
      <c r="R159">
        <v>2021</v>
      </c>
      <c r="S159" t="s">
        <v>53</v>
      </c>
      <c r="T159" t="s">
        <v>36</v>
      </c>
      <c r="U159" t="s">
        <v>54</v>
      </c>
    </row>
    <row r="160" spans="1:21" x14ac:dyDescent="0.25">
      <c r="A160" t="s">
        <v>30</v>
      </c>
      <c r="B160" t="s">
        <v>52</v>
      </c>
      <c r="C160" t="s">
        <v>32</v>
      </c>
      <c r="D160" t="s">
        <v>228</v>
      </c>
      <c r="E160" s="2">
        <v>1743</v>
      </c>
      <c r="F160" s="2">
        <v>10</v>
      </c>
      <c r="G160" s="2">
        <v>15</v>
      </c>
      <c r="H160" s="2">
        <v>26145</v>
      </c>
      <c r="I160">
        <v>3660.3</v>
      </c>
      <c r="J160" s="11">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25">
      <c r="A161" t="s">
        <v>47</v>
      </c>
      <c r="B161" t="s">
        <v>183</v>
      </c>
      <c r="C161" t="s">
        <v>32</v>
      </c>
      <c r="D161" t="s">
        <v>228</v>
      </c>
      <c r="E161" s="2">
        <v>2222</v>
      </c>
      <c r="F161" s="2">
        <v>10</v>
      </c>
      <c r="G161" s="2">
        <v>12</v>
      </c>
      <c r="H161" s="2">
        <v>26664</v>
      </c>
      <c r="I161">
        <v>3732.96</v>
      </c>
      <c r="J161" s="11">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25">
      <c r="A162" t="s">
        <v>42</v>
      </c>
      <c r="B162" t="s">
        <v>167</v>
      </c>
      <c r="C162" t="s">
        <v>32</v>
      </c>
      <c r="D162" t="s">
        <v>228</v>
      </c>
      <c r="E162" s="2">
        <v>1922</v>
      </c>
      <c r="F162" s="2">
        <v>10</v>
      </c>
      <c r="G162" s="2">
        <v>350</v>
      </c>
      <c r="H162" s="2">
        <v>672700</v>
      </c>
      <c r="I162">
        <v>94178</v>
      </c>
      <c r="J162" s="11">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25">
      <c r="A163" t="s">
        <v>38</v>
      </c>
      <c r="B163" t="s">
        <v>256</v>
      </c>
      <c r="C163" t="s">
        <v>56</v>
      </c>
      <c r="D163" t="s">
        <v>228</v>
      </c>
      <c r="E163" s="2">
        <v>269</v>
      </c>
      <c r="F163" s="2">
        <v>120</v>
      </c>
      <c r="G163" s="2">
        <v>300</v>
      </c>
      <c r="H163" s="2">
        <v>80700</v>
      </c>
      <c r="I163">
        <v>11298</v>
      </c>
      <c r="J163" s="11">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25">
      <c r="A164" t="s">
        <v>38</v>
      </c>
      <c r="B164" t="s">
        <v>257</v>
      </c>
      <c r="C164" t="s">
        <v>56</v>
      </c>
      <c r="D164" t="s">
        <v>228</v>
      </c>
      <c r="E164" s="2">
        <v>2536</v>
      </c>
      <c r="F164" s="2">
        <v>120</v>
      </c>
      <c r="G164" s="2">
        <v>300</v>
      </c>
      <c r="H164" s="2">
        <v>760800</v>
      </c>
      <c r="I164">
        <v>106512</v>
      </c>
      <c r="J164" s="11">
        <v>654288</v>
      </c>
      <c r="K164" s="2">
        <v>654.28800000000001</v>
      </c>
      <c r="L164" s="2">
        <v>634000</v>
      </c>
      <c r="M164" s="2">
        <v>20288</v>
      </c>
      <c r="N164" s="2">
        <v>20.288</v>
      </c>
      <c r="O164" s="3">
        <v>44807</v>
      </c>
      <c r="P164" t="s">
        <v>25</v>
      </c>
      <c r="Q164" t="s">
        <v>26</v>
      </c>
      <c r="R164">
        <v>2021</v>
      </c>
      <c r="S164" t="s">
        <v>258</v>
      </c>
      <c r="T164" t="s">
        <v>58</v>
      </c>
      <c r="U164" t="s">
        <v>54</v>
      </c>
    </row>
    <row r="165" spans="1:21" x14ac:dyDescent="0.25">
      <c r="A165" t="s">
        <v>38</v>
      </c>
      <c r="B165" t="s">
        <v>188</v>
      </c>
      <c r="C165" t="s">
        <v>61</v>
      </c>
      <c r="D165" t="s">
        <v>228</v>
      </c>
      <c r="E165" s="2">
        <v>269</v>
      </c>
      <c r="F165" s="2">
        <v>250</v>
      </c>
      <c r="G165" s="2">
        <v>300</v>
      </c>
      <c r="H165" s="2">
        <v>80700</v>
      </c>
      <c r="I165">
        <v>11298</v>
      </c>
      <c r="J165" s="11">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25">
      <c r="A166" t="s">
        <v>42</v>
      </c>
      <c r="B166" t="s">
        <v>60</v>
      </c>
      <c r="C166" t="s">
        <v>61</v>
      </c>
      <c r="D166" t="s">
        <v>228</v>
      </c>
      <c r="E166" s="2">
        <v>1281</v>
      </c>
      <c r="F166" s="2">
        <v>250</v>
      </c>
      <c r="G166" s="2">
        <v>350</v>
      </c>
      <c r="H166" s="2">
        <v>448350</v>
      </c>
      <c r="I166">
        <v>62769</v>
      </c>
      <c r="J166" s="11">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25">
      <c r="A167" t="s">
        <v>30</v>
      </c>
      <c r="B167" t="s">
        <v>259</v>
      </c>
      <c r="C167" t="s">
        <v>95</v>
      </c>
      <c r="D167" t="s">
        <v>228</v>
      </c>
      <c r="E167" s="2">
        <v>1743</v>
      </c>
      <c r="F167" s="2">
        <v>260</v>
      </c>
      <c r="G167" s="2">
        <v>15</v>
      </c>
      <c r="H167" s="2">
        <v>26145</v>
      </c>
      <c r="I167">
        <v>3660.3</v>
      </c>
      <c r="J167" s="11">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25">
      <c r="A168" t="s">
        <v>42</v>
      </c>
      <c r="B168" t="s">
        <v>244</v>
      </c>
      <c r="C168" t="s">
        <v>95</v>
      </c>
      <c r="D168" t="s">
        <v>228</v>
      </c>
      <c r="E168" s="2">
        <v>1727</v>
      </c>
      <c r="F168" s="2">
        <v>260</v>
      </c>
      <c r="G168" s="2">
        <v>7</v>
      </c>
      <c r="H168" s="2">
        <v>12089</v>
      </c>
      <c r="I168">
        <v>1692.46</v>
      </c>
      <c r="J168" s="11">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25">
      <c r="A169" t="s">
        <v>30</v>
      </c>
      <c r="B169" t="s">
        <v>261</v>
      </c>
      <c r="C169" t="s">
        <v>95</v>
      </c>
      <c r="D169" t="s">
        <v>228</v>
      </c>
      <c r="E169" s="2">
        <v>1870</v>
      </c>
      <c r="F169" s="2">
        <v>260</v>
      </c>
      <c r="G169" s="2">
        <v>15</v>
      </c>
      <c r="H169" s="2">
        <v>28050</v>
      </c>
      <c r="I169">
        <v>3927</v>
      </c>
      <c r="J169" s="11">
        <v>24123</v>
      </c>
      <c r="K169" s="2">
        <v>24.123000000000001</v>
      </c>
      <c r="L169" s="2">
        <v>18700</v>
      </c>
      <c r="M169" s="2">
        <v>5423</v>
      </c>
      <c r="N169" s="2">
        <v>5.423</v>
      </c>
      <c r="O169" s="3">
        <v>44521</v>
      </c>
      <c r="P169" t="s">
        <v>76</v>
      </c>
      <c r="Q169" t="s">
        <v>77</v>
      </c>
      <c r="R169">
        <v>2021</v>
      </c>
      <c r="S169" t="s">
        <v>262</v>
      </c>
      <c r="T169" t="s">
        <v>97</v>
      </c>
      <c r="U169" t="s">
        <v>65</v>
      </c>
    </row>
    <row r="170" spans="1:21" x14ac:dyDescent="0.25">
      <c r="A170" t="s">
        <v>42</v>
      </c>
      <c r="B170" t="s">
        <v>115</v>
      </c>
      <c r="C170" t="s">
        <v>32</v>
      </c>
      <c r="D170" t="s">
        <v>228</v>
      </c>
      <c r="E170" s="2">
        <v>267</v>
      </c>
      <c r="F170" s="2">
        <v>10</v>
      </c>
      <c r="G170" s="2">
        <v>20</v>
      </c>
      <c r="H170" s="2">
        <v>5340</v>
      </c>
      <c r="I170">
        <v>801</v>
      </c>
      <c r="J170" s="11">
        <v>4539</v>
      </c>
      <c r="K170" s="2">
        <v>4.5389999999999997</v>
      </c>
      <c r="L170" s="2">
        <v>2670</v>
      </c>
      <c r="M170" s="2">
        <v>1869</v>
      </c>
      <c r="N170" s="2">
        <v>1.869</v>
      </c>
      <c r="O170" s="3">
        <v>44276</v>
      </c>
      <c r="P170" t="s">
        <v>87</v>
      </c>
      <c r="Q170" t="s">
        <v>34</v>
      </c>
      <c r="R170">
        <v>2021</v>
      </c>
      <c r="S170" t="s">
        <v>116</v>
      </c>
      <c r="T170" t="s">
        <v>36</v>
      </c>
      <c r="U170" t="s">
        <v>41</v>
      </c>
    </row>
    <row r="171" spans="1:21" x14ac:dyDescent="0.25">
      <c r="A171" t="s">
        <v>42</v>
      </c>
      <c r="B171" t="s">
        <v>115</v>
      </c>
      <c r="C171" t="s">
        <v>32</v>
      </c>
      <c r="D171" t="s">
        <v>228</v>
      </c>
      <c r="E171" s="2">
        <v>2007</v>
      </c>
      <c r="F171" s="2">
        <v>10</v>
      </c>
      <c r="G171" s="2">
        <v>350</v>
      </c>
      <c r="H171" s="2">
        <v>702450</v>
      </c>
      <c r="I171">
        <v>105367.5</v>
      </c>
      <c r="J171" s="11">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25">
      <c r="A172" t="s">
        <v>42</v>
      </c>
      <c r="B172" t="s">
        <v>141</v>
      </c>
      <c r="C172" t="s">
        <v>32</v>
      </c>
      <c r="D172" t="s">
        <v>228</v>
      </c>
      <c r="E172" s="2">
        <v>2151</v>
      </c>
      <c r="F172" s="2">
        <v>10</v>
      </c>
      <c r="G172" s="2">
        <v>350</v>
      </c>
      <c r="H172" s="2">
        <v>752850</v>
      </c>
      <c r="I172">
        <v>112927.5</v>
      </c>
      <c r="J172" s="11">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25">
      <c r="A173" t="s">
        <v>38</v>
      </c>
      <c r="B173" t="s">
        <v>232</v>
      </c>
      <c r="C173" t="s">
        <v>56</v>
      </c>
      <c r="D173" t="s">
        <v>228</v>
      </c>
      <c r="E173" s="2">
        <v>2574</v>
      </c>
      <c r="F173" s="2">
        <v>120</v>
      </c>
      <c r="G173" s="2">
        <v>300</v>
      </c>
      <c r="H173" s="2">
        <v>772200</v>
      </c>
      <c r="I173">
        <v>115830</v>
      </c>
      <c r="J173" s="11">
        <v>656370</v>
      </c>
      <c r="K173" s="2">
        <v>656.37</v>
      </c>
      <c r="L173" s="2">
        <v>643500</v>
      </c>
      <c r="M173" s="2">
        <v>12870</v>
      </c>
      <c r="N173" s="2">
        <v>12.87</v>
      </c>
      <c r="O173" s="3">
        <v>44725</v>
      </c>
      <c r="P173" t="s">
        <v>151</v>
      </c>
      <c r="Q173" t="s">
        <v>73</v>
      </c>
      <c r="R173">
        <v>2021</v>
      </c>
      <c r="S173" t="s">
        <v>164</v>
      </c>
      <c r="T173" t="s">
        <v>58</v>
      </c>
      <c r="U173" t="s">
        <v>54</v>
      </c>
    </row>
    <row r="174" spans="1:21" x14ac:dyDescent="0.25">
      <c r="A174" t="s">
        <v>21</v>
      </c>
      <c r="B174" t="s">
        <v>86</v>
      </c>
      <c r="C174" t="s">
        <v>56</v>
      </c>
      <c r="D174" t="s">
        <v>228</v>
      </c>
      <c r="E174" s="2">
        <v>2438</v>
      </c>
      <c r="F174" s="2">
        <v>120</v>
      </c>
      <c r="G174" s="2">
        <v>125</v>
      </c>
      <c r="H174" s="2">
        <v>304750</v>
      </c>
      <c r="I174">
        <v>45712.5</v>
      </c>
      <c r="J174" s="11">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25">
      <c r="A175" t="s">
        <v>42</v>
      </c>
      <c r="B175" t="s">
        <v>127</v>
      </c>
      <c r="C175" t="s">
        <v>61</v>
      </c>
      <c r="D175" t="s">
        <v>228</v>
      </c>
      <c r="E175" s="2">
        <v>267</v>
      </c>
      <c r="F175" s="2">
        <v>250</v>
      </c>
      <c r="G175" s="2">
        <v>20</v>
      </c>
      <c r="H175" s="2">
        <v>5340</v>
      </c>
      <c r="I175">
        <v>801</v>
      </c>
      <c r="J175" s="11">
        <v>4539</v>
      </c>
      <c r="K175" s="2">
        <v>4.5389999999999997</v>
      </c>
      <c r="L175" s="2">
        <v>2670</v>
      </c>
      <c r="M175" s="2">
        <v>1869</v>
      </c>
      <c r="N175" s="2">
        <v>1.869</v>
      </c>
      <c r="O175" s="3">
        <v>44496</v>
      </c>
      <c r="P175" t="s">
        <v>90</v>
      </c>
      <c r="Q175" t="s">
        <v>77</v>
      </c>
      <c r="R175">
        <v>2021</v>
      </c>
      <c r="S175" t="s">
        <v>128</v>
      </c>
      <c r="T175" t="s">
        <v>64</v>
      </c>
      <c r="U175" t="s">
        <v>29</v>
      </c>
    </row>
    <row r="176" spans="1:21" x14ac:dyDescent="0.25">
      <c r="A176" t="s">
        <v>21</v>
      </c>
      <c r="B176" t="s">
        <v>263</v>
      </c>
      <c r="C176" t="s">
        <v>61</v>
      </c>
      <c r="D176" t="s">
        <v>228</v>
      </c>
      <c r="E176" s="2">
        <v>2954</v>
      </c>
      <c r="F176" s="2">
        <v>250</v>
      </c>
      <c r="G176" s="2">
        <v>125</v>
      </c>
      <c r="H176" s="2">
        <v>369250</v>
      </c>
      <c r="I176">
        <v>55387.5</v>
      </c>
      <c r="J176" s="11">
        <v>313862.5</v>
      </c>
      <c r="K176" s="2">
        <v>313.86250000000001</v>
      </c>
      <c r="L176" s="2">
        <v>354480</v>
      </c>
      <c r="M176" s="2">
        <v>-40617.5</v>
      </c>
      <c r="N176" s="2">
        <v>-40.6175</v>
      </c>
      <c r="O176" s="3">
        <v>44249</v>
      </c>
      <c r="P176" t="s">
        <v>62</v>
      </c>
      <c r="Q176" t="s">
        <v>34</v>
      </c>
      <c r="R176">
        <v>2021</v>
      </c>
      <c r="S176" t="s">
        <v>140</v>
      </c>
      <c r="T176" t="s">
        <v>64</v>
      </c>
      <c r="U176" t="s">
        <v>29</v>
      </c>
    </row>
    <row r="177" spans="1:21" x14ac:dyDescent="0.25">
      <c r="A177" t="s">
        <v>42</v>
      </c>
      <c r="B177" t="s">
        <v>145</v>
      </c>
      <c r="C177" t="s">
        <v>67</v>
      </c>
      <c r="D177" t="s">
        <v>24</v>
      </c>
      <c r="E177" s="2">
        <v>1618.5</v>
      </c>
      <c r="F177" s="2">
        <v>3</v>
      </c>
      <c r="G177" s="2">
        <v>20</v>
      </c>
      <c r="H177" s="2">
        <v>32370</v>
      </c>
      <c r="I177">
        <v>0</v>
      </c>
      <c r="J177" s="11">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25">
      <c r="A178" t="s">
        <v>42</v>
      </c>
      <c r="B178" t="s">
        <v>159</v>
      </c>
      <c r="C178" t="s">
        <v>67</v>
      </c>
      <c r="D178" t="s">
        <v>24</v>
      </c>
      <c r="E178" s="2">
        <v>1321</v>
      </c>
      <c r="F178" s="2">
        <v>3</v>
      </c>
      <c r="G178" s="2">
        <v>20</v>
      </c>
      <c r="H178" s="2">
        <v>26420</v>
      </c>
      <c r="I178">
        <v>0</v>
      </c>
      <c r="J178" s="11">
        <v>26420</v>
      </c>
      <c r="K178" s="2">
        <v>26.42</v>
      </c>
      <c r="L178" s="2">
        <v>13210</v>
      </c>
      <c r="M178" s="2">
        <v>13210</v>
      </c>
      <c r="N178" s="2">
        <v>13.21</v>
      </c>
      <c r="O178" s="3">
        <v>44263</v>
      </c>
      <c r="P178" t="s">
        <v>87</v>
      </c>
      <c r="Q178" t="s">
        <v>34</v>
      </c>
      <c r="R178">
        <v>2022</v>
      </c>
      <c r="S178" t="s">
        <v>160</v>
      </c>
      <c r="T178" t="s">
        <v>70</v>
      </c>
      <c r="U178" t="s">
        <v>65</v>
      </c>
    </row>
    <row r="179" spans="1:21" x14ac:dyDescent="0.25">
      <c r="A179" t="s">
        <v>30</v>
      </c>
      <c r="B179" t="s">
        <v>264</v>
      </c>
      <c r="C179" t="s">
        <v>67</v>
      </c>
      <c r="D179" t="s">
        <v>24</v>
      </c>
      <c r="E179" s="2">
        <v>2178</v>
      </c>
      <c r="F179" s="2">
        <v>3</v>
      </c>
      <c r="G179" s="2">
        <v>15</v>
      </c>
      <c r="H179" s="2">
        <v>32670</v>
      </c>
      <c r="I179">
        <v>0</v>
      </c>
      <c r="J179" s="11">
        <v>32670</v>
      </c>
      <c r="K179" s="2">
        <v>32.67</v>
      </c>
      <c r="L179" s="2">
        <v>21780</v>
      </c>
      <c r="M179" s="2">
        <v>10890</v>
      </c>
      <c r="N179" s="2">
        <v>10.89</v>
      </c>
      <c r="O179" s="3">
        <v>44873</v>
      </c>
      <c r="P179" t="s">
        <v>76</v>
      </c>
      <c r="Q179" t="s">
        <v>77</v>
      </c>
      <c r="R179">
        <v>2022</v>
      </c>
      <c r="S179" t="s">
        <v>180</v>
      </c>
      <c r="T179" t="s">
        <v>70</v>
      </c>
      <c r="U179" t="s">
        <v>37</v>
      </c>
    </row>
    <row r="180" spans="1:21" x14ac:dyDescent="0.25">
      <c r="A180" t="s">
        <v>30</v>
      </c>
      <c r="B180" t="s">
        <v>265</v>
      </c>
      <c r="C180" t="s">
        <v>67</v>
      </c>
      <c r="D180" t="s">
        <v>24</v>
      </c>
      <c r="E180" s="2">
        <v>888</v>
      </c>
      <c r="F180" s="2">
        <v>3</v>
      </c>
      <c r="G180" s="2">
        <v>15</v>
      </c>
      <c r="H180" s="2">
        <v>13320</v>
      </c>
      <c r="I180">
        <v>0</v>
      </c>
      <c r="J180" s="11">
        <v>13320</v>
      </c>
      <c r="K180" s="2">
        <v>13.32</v>
      </c>
      <c r="L180" s="2">
        <v>8880</v>
      </c>
      <c r="M180" s="2">
        <v>4440</v>
      </c>
      <c r="N180" s="2">
        <v>4.4400000000000004</v>
      </c>
      <c r="O180" s="3">
        <v>44334</v>
      </c>
      <c r="P180" t="s">
        <v>109</v>
      </c>
      <c r="Q180" t="s">
        <v>73</v>
      </c>
      <c r="R180">
        <v>2022</v>
      </c>
      <c r="S180" t="s">
        <v>266</v>
      </c>
      <c r="T180" t="s">
        <v>70</v>
      </c>
      <c r="U180" t="s">
        <v>41</v>
      </c>
    </row>
    <row r="181" spans="1:21" x14ac:dyDescent="0.25">
      <c r="A181" t="s">
        <v>30</v>
      </c>
      <c r="B181" t="s">
        <v>267</v>
      </c>
      <c r="C181" t="s">
        <v>67</v>
      </c>
      <c r="D181" t="s">
        <v>24</v>
      </c>
      <c r="E181" s="2">
        <v>2470</v>
      </c>
      <c r="F181" s="2">
        <v>3</v>
      </c>
      <c r="G181" s="2">
        <v>15</v>
      </c>
      <c r="H181" s="2">
        <v>37050</v>
      </c>
      <c r="I181">
        <v>0</v>
      </c>
      <c r="J181" s="11">
        <v>37050</v>
      </c>
      <c r="K181" s="2">
        <v>37.049999999999997</v>
      </c>
      <c r="L181" s="2">
        <v>24700</v>
      </c>
      <c r="M181" s="2">
        <v>12350</v>
      </c>
      <c r="N181" s="2">
        <v>12.35</v>
      </c>
      <c r="O181" s="3">
        <v>44820</v>
      </c>
      <c r="P181" t="s">
        <v>25</v>
      </c>
      <c r="Q181" t="s">
        <v>26</v>
      </c>
      <c r="R181">
        <v>2022</v>
      </c>
      <c r="S181" t="s">
        <v>229</v>
      </c>
      <c r="T181" t="s">
        <v>70</v>
      </c>
      <c r="U181" t="s">
        <v>46</v>
      </c>
    </row>
    <row r="182" spans="1:21" x14ac:dyDescent="0.25">
      <c r="A182" t="s">
        <v>42</v>
      </c>
      <c r="B182" t="s">
        <v>159</v>
      </c>
      <c r="C182" t="s">
        <v>67</v>
      </c>
      <c r="D182" t="s">
        <v>24</v>
      </c>
      <c r="E182" s="2">
        <v>1513</v>
      </c>
      <c r="F182" s="2">
        <v>3</v>
      </c>
      <c r="G182" s="2">
        <v>350</v>
      </c>
      <c r="H182" s="2">
        <v>529550</v>
      </c>
      <c r="I182">
        <v>0</v>
      </c>
      <c r="J182" s="11">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25">
      <c r="A183" t="s">
        <v>30</v>
      </c>
      <c r="B183" t="s">
        <v>268</v>
      </c>
      <c r="C183" t="s">
        <v>23</v>
      </c>
      <c r="D183" t="s">
        <v>24</v>
      </c>
      <c r="E183" s="2">
        <v>921</v>
      </c>
      <c r="F183" s="2">
        <v>5</v>
      </c>
      <c r="G183" s="2">
        <v>15</v>
      </c>
      <c r="H183" s="2">
        <v>13815</v>
      </c>
      <c r="I183">
        <v>0</v>
      </c>
      <c r="J183" s="11">
        <v>13815</v>
      </c>
      <c r="K183" s="2">
        <v>13.815</v>
      </c>
      <c r="L183" s="2">
        <v>9210</v>
      </c>
      <c r="M183" s="2">
        <v>4605</v>
      </c>
      <c r="N183" s="2">
        <v>4.6050000000000004</v>
      </c>
      <c r="O183" s="3">
        <v>44857</v>
      </c>
      <c r="P183" t="s">
        <v>90</v>
      </c>
      <c r="Q183" t="s">
        <v>77</v>
      </c>
      <c r="R183">
        <v>2022</v>
      </c>
      <c r="S183" t="s">
        <v>231</v>
      </c>
      <c r="T183" t="s">
        <v>28</v>
      </c>
      <c r="U183" t="s">
        <v>51</v>
      </c>
    </row>
    <row r="184" spans="1:21" x14ac:dyDescent="0.25">
      <c r="A184" t="s">
        <v>47</v>
      </c>
      <c r="B184" t="s">
        <v>269</v>
      </c>
      <c r="C184" t="s">
        <v>23</v>
      </c>
      <c r="D184" t="s">
        <v>24</v>
      </c>
      <c r="E184" s="2">
        <v>2518</v>
      </c>
      <c r="F184" s="2">
        <v>5</v>
      </c>
      <c r="G184" s="2">
        <v>12</v>
      </c>
      <c r="H184" s="2">
        <v>30216</v>
      </c>
      <c r="I184">
        <v>0</v>
      </c>
      <c r="J184" s="11">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25">
      <c r="A185" t="s">
        <v>42</v>
      </c>
      <c r="B185" t="s">
        <v>181</v>
      </c>
      <c r="C185" t="s">
        <v>23</v>
      </c>
      <c r="D185" t="s">
        <v>24</v>
      </c>
      <c r="E185" s="2">
        <v>1899</v>
      </c>
      <c r="F185" s="2">
        <v>5</v>
      </c>
      <c r="G185" s="2">
        <v>20</v>
      </c>
      <c r="H185" s="2">
        <v>37980</v>
      </c>
      <c r="I185">
        <v>0</v>
      </c>
      <c r="J185" s="11">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25">
      <c r="A186" t="s">
        <v>47</v>
      </c>
      <c r="B186" t="s">
        <v>270</v>
      </c>
      <c r="C186" t="s">
        <v>23</v>
      </c>
      <c r="D186" t="s">
        <v>24</v>
      </c>
      <c r="E186" s="2">
        <v>1545</v>
      </c>
      <c r="F186" s="2">
        <v>5</v>
      </c>
      <c r="G186" s="2">
        <v>12</v>
      </c>
      <c r="H186" s="2">
        <v>18540</v>
      </c>
      <c r="I186">
        <v>0</v>
      </c>
      <c r="J186" s="11">
        <v>18540</v>
      </c>
      <c r="K186" s="2">
        <v>18.54</v>
      </c>
      <c r="L186" s="2">
        <v>4635</v>
      </c>
      <c r="M186" s="2">
        <v>13905</v>
      </c>
      <c r="N186" s="2">
        <v>13.904999999999999</v>
      </c>
      <c r="O186" s="3">
        <v>44269</v>
      </c>
      <c r="P186" t="s">
        <v>87</v>
      </c>
      <c r="Q186" t="s">
        <v>34</v>
      </c>
      <c r="R186">
        <v>2022</v>
      </c>
      <c r="S186" t="s">
        <v>166</v>
      </c>
      <c r="T186" t="s">
        <v>28</v>
      </c>
      <c r="U186" t="s">
        <v>59</v>
      </c>
    </row>
    <row r="187" spans="1:21" x14ac:dyDescent="0.25">
      <c r="A187" t="s">
        <v>30</v>
      </c>
      <c r="B187" t="s">
        <v>271</v>
      </c>
      <c r="C187" t="s">
        <v>23</v>
      </c>
      <c r="D187" t="s">
        <v>24</v>
      </c>
      <c r="E187" s="2">
        <v>2470</v>
      </c>
      <c r="F187" s="2">
        <v>5</v>
      </c>
      <c r="G187" s="2">
        <v>15</v>
      </c>
      <c r="H187" s="2">
        <v>37050</v>
      </c>
      <c r="I187">
        <v>0</v>
      </c>
      <c r="J187" s="11">
        <v>37050</v>
      </c>
      <c r="K187" s="2">
        <v>37.049999999999997</v>
      </c>
      <c r="L187" s="2">
        <v>24700</v>
      </c>
      <c r="M187" s="2">
        <v>12350</v>
      </c>
      <c r="N187" s="2">
        <v>12.35</v>
      </c>
      <c r="O187" s="3">
        <v>44406</v>
      </c>
      <c r="P187" t="s">
        <v>49</v>
      </c>
      <c r="Q187" t="s">
        <v>26</v>
      </c>
      <c r="R187">
        <v>2022</v>
      </c>
      <c r="S187" t="s">
        <v>235</v>
      </c>
      <c r="T187" t="s">
        <v>28</v>
      </c>
      <c r="U187" t="s">
        <v>65</v>
      </c>
    </row>
    <row r="188" spans="1:21" x14ac:dyDescent="0.25">
      <c r="A188" t="s">
        <v>21</v>
      </c>
      <c r="B188" t="s">
        <v>22</v>
      </c>
      <c r="C188" t="s">
        <v>23</v>
      </c>
      <c r="D188" t="s">
        <v>24</v>
      </c>
      <c r="E188" s="2">
        <v>2665.5</v>
      </c>
      <c r="F188" s="2">
        <v>5</v>
      </c>
      <c r="G188" s="2">
        <v>125</v>
      </c>
      <c r="H188" s="2">
        <v>333187.5</v>
      </c>
      <c r="I188">
        <v>0</v>
      </c>
      <c r="J188" s="11">
        <v>333187.5</v>
      </c>
      <c r="K188" s="2">
        <v>333.1875</v>
      </c>
      <c r="L188" s="2">
        <v>319860</v>
      </c>
      <c r="M188" s="2">
        <v>13327.5</v>
      </c>
      <c r="N188" s="2">
        <v>13.327500000000001</v>
      </c>
      <c r="O188" s="3">
        <v>44617</v>
      </c>
      <c r="P188" t="s">
        <v>62</v>
      </c>
      <c r="Q188" t="s">
        <v>34</v>
      </c>
      <c r="R188">
        <v>2022</v>
      </c>
      <c r="S188" t="s">
        <v>27</v>
      </c>
      <c r="T188" t="s">
        <v>28</v>
      </c>
      <c r="U188" t="s">
        <v>29</v>
      </c>
    </row>
    <row r="189" spans="1:21" x14ac:dyDescent="0.25">
      <c r="A189" t="s">
        <v>38</v>
      </c>
      <c r="B189" t="s">
        <v>163</v>
      </c>
      <c r="C189" t="s">
        <v>23</v>
      </c>
      <c r="D189" t="s">
        <v>24</v>
      </c>
      <c r="E189" s="2">
        <v>958</v>
      </c>
      <c r="F189" s="2">
        <v>5</v>
      </c>
      <c r="G189" s="2">
        <v>300</v>
      </c>
      <c r="H189" s="2">
        <v>287400</v>
      </c>
      <c r="I189">
        <v>0</v>
      </c>
      <c r="J189" s="11">
        <v>287400</v>
      </c>
      <c r="K189" s="2">
        <v>287.39999999999998</v>
      </c>
      <c r="L189" s="2">
        <v>239500</v>
      </c>
      <c r="M189" s="2">
        <v>47900</v>
      </c>
      <c r="N189" s="2">
        <v>47.9</v>
      </c>
      <c r="O189" s="3">
        <v>44605</v>
      </c>
      <c r="P189" t="s">
        <v>62</v>
      </c>
      <c r="Q189" t="s">
        <v>34</v>
      </c>
      <c r="R189">
        <v>2022</v>
      </c>
      <c r="S189" t="s">
        <v>164</v>
      </c>
      <c r="T189" t="s">
        <v>28</v>
      </c>
      <c r="U189" t="s">
        <v>37</v>
      </c>
    </row>
    <row r="190" spans="1:21" x14ac:dyDescent="0.25">
      <c r="A190" t="s">
        <v>42</v>
      </c>
      <c r="B190" t="s">
        <v>135</v>
      </c>
      <c r="C190" t="s">
        <v>23</v>
      </c>
      <c r="D190" t="s">
        <v>24</v>
      </c>
      <c r="E190" s="2">
        <v>2146</v>
      </c>
      <c r="F190" s="2">
        <v>5</v>
      </c>
      <c r="G190" s="2">
        <v>7</v>
      </c>
      <c r="H190" s="2">
        <v>15022</v>
      </c>
      <c r="I190">
        <v>0</v>
      </c>
      <c r="J190" s="11">
        <v>15022</v>
      </c>
      <c r="K190" s="2">
        <v>15.022</v>
      </c>
      <c r="L190" s="2">
        <v>10730</v>
      </c>
      <c r="M190" s="2">
        <v>4292</v>
      </c>
      <c r="N190" s="2">
        <v>4.2919999999999998</v>
      </c>
      <c r="O190" s="3">
        <v>44586</v>
      </c>
      <c r="P190" t="s">
        <v>33</v>
      </c>
      <c r="Q190" t="s">
        <v>34</v>
      </c>
      <c r="R190">
        <v>2022</v>
      </c>
      <c r="S190" t="s">
        <v>136</v>
      </c>
      <c r="T190" t="s">
        <v>28</v>
      </c>
      <c r="U190" t="s">
        <v>51</v>
      </c>
    </row>
    <row r="191" spans="1:21" x14ac:dyDescent="0.25">
      <c r="A191" t="s">
        <v>30</v>
      </c>
      <c r="B191" t="s">
        <v>272</v>
      </c>
      <c r="C191" t="s">
        <v>23</v>
      </c>
      <c r="D191" t="s">
        <v>24</v>
      </c>
      <c r="E191" s="2">
        <v>615</v>
      </c>
      <c r="F191" s="2">
        <v>5</v>
      </c>
      <c r="G191" s="2">
        <v>15</v>
      </c>
      <c r="H191" s="2">
        <v>9225</v>
      </c>
      <c r="I191">
        <v>0</v>
      </c>
      <c r="J191" s="11">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25">
      <c r="A192" t="s">
        <v>42</v>
      </c>
      <c r="B192" t="s">
        <v>43</v>
      </c>
      <c r="C192" t="s">
        <v>32</v>
      </c>
      <c r="D192" t="s">
        <v>24</v>
      </c>
      <c r="E192" s="2">
        <v>292</v>
      </c>
      <c r="F192" s="2">
        <v>10</v>
      </c>
      <c r="G192" s="2">
        <v>20</v>
      </c>
      <c r="H192" s="2">
        <v>5840</v>
      </c>
      <c r="I192">
        <v>0</v>
      </c>
      <c r="J192" s="11">
        <v>5840</v>
      </c>
      <c r="K192" s="2">
        <v>5.84</v>
      </c>
      <c r="L192" s="2">
        <v>2920</v>
      </c>
      <c r="M192" s="2">
        <v>2920</v>
      </c>
      <c r="N192" s="2">
        <v>2.92</v>
      </c>
      <c r="O192" s="3">
        <v>44316</v>
      </c>
      <c r="P192" t="s">
        <v>72</v>
      </c>
      <c r="Q192" t="s">
        <v>73</v>
      </c>
      <c r="R192">
        <v>2022</v>
      </c>
      <c r="S192" t="s">
        <v>45</v>
      </c>
      <c r="T192" t="s">
        <v>36</v>
      </c>
      <c r="U192" t="s">
        <v>46</v>
      </c>
    </row>
    <row r="193" spans="1:21" x14ac:dyDescent="0.25">
      <c r="A193" t="s">
        <v>30</v>
      </c>
      <c r="B193" t="s">
        <v>149</v>
      </c>
      <c r="C193" t="s">
        <v>32</v>
      </c>
      <c r="D193" t="s">
        <v>24</v>
      </c>
      <c r="E193" s="2">
        <v>974</v>
      </c>
      <c r="F193" s="2">
        <v>10</v>
      </c>
      <c r="G193" s="2">
        <v>15</v>
      </c>
      <c r="H193" s="2">
        <v>14610</v>
      </c>
      <c r="I193">
        <v>0</v>
      </c>
      <c r="J193" s="11">
        <v>14610</v>
      </c>
      <c r="K193" s="2">
        <v>14.61</v>
      </c>
      <c r="L193" s="2">
        <v>9740</v>
      </c>
      <c r="M193" s="2">
        <v>4870</v>
      </c>
      <c r="N193" s="2">
        <v>4.87</v>
      </c>
      <c r="O193" s="3">
        <v>44655</v>
      </c>
      <c r="P193" t="s">
        <v>72</v>
      </c>
      <c r="Q193" t="s">
        <v>73</v>
      </c>
      <c r="R193">
        <v>2022</v>
      </c>
      <c r="S193" t="s">
        <v>150</v>
      </c>
      <c r="T193" t="s">
        <v>36</v>
      </c>
      <c r="U193" t="s">
        <v>46</v>
      </c>
    </row>
    <row r="194" spans="1:21" x14ac:dyDescent="0.25">
      <c r="A194" t="s">
        <v>47</v>
      </c>
      <c r="B194" t="s">
        <v>183</v>
      </c>
      <c r="C194" t="s">
        <v>32</v>
      </c>
      <c r="D194" t="s">
        <v>24</v>
      </c>
      <c r="E194" s="2">
        <v>2518</v>
      </c>
      <c r="F194" s="2">
        <v>10</v>
      </c>
      <c r="G194" s="2">
        <v>12</v>
      </c>
      <c r="H194" s="2">
        <v>30216</v>
      </c>
      <c r="I194">
        <v>0</v>
      </c>
      <c r="J194" s="11">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25">
      <c r="A195" t="s">
        <v>42</v>
      </c>
      <c r="B195" t="s">
        <v>205</v>
      </c>
      <c r="C195" t="s">
        <v>32</v>
      </c>
      <c r="D195" t="s">
        <v>24</v>
      </c>
      <c r="E195" s="2">
        <v>1006</v>
      </c>
      <c r="F195" s="2">
        <v>10</v>
      </c>
      <c r="G195" s="2">
        <v>350</v>
      </c>
      <c r="H195" s="2">
        <v>352100</v>
      </c>
      <c r="I195">
        <v>0</v>
      </c>
      <c r="J195" s="11">
        <v>352100</v>
      </c>
      <c r="K195" s="2">
        <v>352.1</v>
      </c>
      <c r="L195" s="2">
        <v>261560</v>
      </c>
      <c r="M195" s="2">
        <v>90540</v>
      </c>
      <c r="N195" s="2">
        <v>90.54</v>
      </c>
      <c r="O195" s="3">
        <v>44762</v>
      </c>
      <c r="P195" t="s">
        <v>49</v>
      </c>
      <c r="Q195" t="s">
        <v>26</v>
      </c>
      <c r="R195">
        <v>2022</v>
      </c>
      <c r="S195" t="s">
        <v>206</v>
      </c>
      <c r="T195" t="s">
        <v>36</v>
      </c>
      <c r="U195" t="s">
        <v>65</v>
      </c>
    </row>
    <row r="196" spans="1:21" x14ac:dyDescent="0.25">
      <c r="A196" t="s">
        <v>47</v>
      </c>
      <c r="B196" t="s">
        <v>84</v>
      </c>
      <c r="C196" t="s">
        <v>32</v>
      </c>
      <c r="D196" t="s">
        <v>24</v>
      </c>
      <c r="E196" s="2">
        <v>367</v>
      </c>
      <c r="F196" s="2">
        <v>10</v>
      </c>
      <c r="G196" s="2">
        <v>12</v>
      </c>
      <c r="H196" s="2">
        <v>4404</v>
      </c>
      <c r="I196">
        <v>0</v>
      </c>
      <c r="J196" s="11">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25">
      <c r="A197" t="s">
        <v>42</v>
      </c>
      <c r="B197" t="s">
        <v>141</v>
      </c>
      <c r="C197" t="s">
        <v>32</v>
      </c>
      <c r="D197" t="s">
        <v>24</v>
      </c>
      <c r="E197" s="2">
        <v>883</v>
      </c>
      <c r="F197" s="2">
        <v>10</v>
      </c>
      <c r="G197" s="2">
        <v>7</v>
      </c>
      <c r="H197" s="2">
        <v>6181</v>
      </c>
      <c r="I197">
        <v>0</v>
      </c>
      <c r="J197" s="11">
        <v>6181</v>
      </c>
      <c r="K197" s="2">
        <v>6.181</v>
      </c>
      <c r="L197" s="2">
        <v>4415</v>
      </c>
      <c r="M197" s="2">
        <v>1766</v>
      </c>
      <c r="N197" s="2">
        <v>1.766</v>
      </c>
      <c r="O197" s="3">
        <v>44437</v>
      </c>
      <c r="P197" t="s">
        <v>44</v>
      </c>
      <c r="Q197" t="s">
        <v>26</v>
      </c>
      <c r="R197">
        <v>2022</v>
      </c>
      <c r="S197" t="s">
        <v>142</v>
      </c>
      <c r="T197" t="s">
        <v>36</v>
      </c>
      <c r="U197" t="s">
        <v>65</v>
      </c>
    </row>
    <row r="198" spans="1:21" x14ac:dyDescent="0.25">
      <c r="A198" t="s">
        <v>30</v>
      </c>
      <c r="B198" t="s">
        <v>149</v>
      </c>
      <c r="C198" t="s">
        <v>32</v>
      </c>
      <c r="D198" t="s">
        <v>24</v>
      </c>
      <c r="E198" s="2">
        <v>2472</v>
      </c>
      <c r="F198" s="2">
        <v>10</v>
      </c>
      <c r="G198" s="2">
        <v>15</v>
      </c>
      <c r="H198" s="2">
        <v>37080</v>
      </c>
      <c r="I198">
        <v>0</v>
      </c>
      <c r="J198" s="11">
        <v>37080</v>
      </c>
      <c r="K198" s="2">
        <v>37.08</v>
      </c>
      <c r="L198" s="2">
        <v>24720</v>
      </c>
      <c r="M198" s="2">
        <v>12360</v>
      </c>
      <c r="N198" s="2">
        <v>12.36</v>
      </c>
      <c r="O198" s="3">
        <v>44254</v>
      </c>
      <c r="P198" t="s">
        <v>62</v>
      </c>
      <c r="Q198" t="s">
        <v>34</v>
      </c>
      <c r="R198">
        <v>2022</v>
      </c>
      <c r="S198" t="s">
        <v>150</v>
      </c>
      <c r="T198" t="s">
        <v>36</v>
      </c>
      <c r="U198" t="s">
        <v>46</v>
      </c>
    </row>
    <row r="199" spans="1:21" x14ac:dyDescent="0.25">
      <c r="A199" t="s">
        <v>42</v>
      </c>
      <c r="B199" t="s">
        <v>115</v>
      </c>
      <c r="C199" t="s">
        <v>32</v>
      </c>
      <c r="D199" t="s">
        <v>24</v>
      </c>
      <c r="E199" s="2">
        <v>1143</v>
      </c>
      <c r="F199" s="2">
        <v>10</v>
      </c>
      <c r="G199" s="2">
        <v>7</v>
      </c>
      <c r="H199" s="2">
        <v>8001</v>
      </c>
      <c r="I199">
        <v>0</v>
      </c>
      <c r="J199" s="11">
        <v>8001</v>
      </c>
      <c r="K199" s="2">
        <v>8.0009999999999994</v>
      </c>
      <c r="L199" s="2">
        <v>5715</v>
      </c>
      <c r="M199" s="2">
        <v>2286</v>
      </c>
      <c r="N199" s="2">
        <v>2.286</v>
      </c>
      <c r="O199" s="3">
        <v>44875</v>
      </c>
      <c r="P199" t="s">
        <v>76</v>
      </c>
      <c r="Q199" t="s">
        <v>77</v>
      </c>
      <c r="R199">
        <v>2022</v>
      </c>
      <c r="S199" t="s">
        <v>116</v>
      </c>
      <c r="T199" t="s">
        <v>36</v>
      </c>
      <c r="U199" t="s">
        <v>41</v>
      </c>
    </row>
    <row r="200" spans="1:21" x14ac:dyDescent="0.25">
      <c r="A200" t="s">
        <v>42</v>
      </c>
      <c r="B200" t="s">
        <v>43</v>
      </c>
      <c r="C200" t="s">
        <v>32</v>
      </c>
      <c r="D200" t="s">
        <v>24</v>
      </c>
      <c r="E200" s="2">
        <v>1817</v>
      </c>
      <c r="F200" s="2">
        <v>10</v>
      </c>
      <c r="G200" s="2">
        <v>20</v>
      </c>
      <c r="H200" s="2">
        <v>36340</v>
      </c>
      <c r="I200">
        <v>0</v>
      </c>
      <c r="J200" s="11">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25">
      <c r="A201" t="s">
        <v>42</v>
      </c>
      <c r="B201" t="s">
        <v>205</v>
      </c>
      <c r="C201" t="s">
        <v>32</v>
      </c>
      <c r="D201" t="s">
        <v>24</v>
      </c>
      <c r="E201" s="2">
        <v>1513</v>
      </c>
      <c r="F201" s="2">
        <v>10</v>
      </c>
      <c r="G201" s="2">
        <v>350</v>
      </c>
      <c r="H201" s="2">
        <v>529550</v>
      </c>
      <c r="I201">
        <v>0</v>
      </c>
      <c r="J201" s="11">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25">
      <c r="A202" t="s">
        <v>42</v>
      </c>
      <c r="B202" t="s">
        <v>123</v>
      </c>
      <c r="C202" t="s">
        <v>56</v>
      </c>
      <c r="D202" t="s">
        <v>24</v>
      </c>
      <c r="E202" s="2">
        <v>1493</v>
      </c>
      <c r="F202" s="2">
        <v>120</v>
      </c>
      <c r="G202" s="2">
        <v>7</v>
      </c>
      <c r="H202" s="2">
        <v>10451</v>
      </c>
      <c r="I202">
        <v>0</v>
      </c>
      <c r="J202" s="11">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25">
      <c r="A203" t="s">
        <v>21</v>
      </c>
      <c r="B203" t="s">
        <v>169</v>
      </c>
      <c r="C203" t="s">
        <v>56</v>
      </c>
      <c r="D203" t="s">
        <v>24</v>
      </c>
      <c r="E203" s="2">
        <v>1804</v>
      </c>
      <c r="F203" s="2">
        <v>120</v>
      </c>
      <c r="G203" s="2">
        <v>125</v>
      </c>
      <c r="H203" s="2">
        <v>225500</v>
      </c>
      <c r="I203">
        <v>0</v>
      </c>
      <c r="J203" s="11">
        <v>225500</v>
      </c>
      <c r="K203" s="2">
        <v>225.5</v>
      </c>
      <c r="L203" s="2">
        <v>216480</v>
      </c>
      <c r="M203" s="2">
        <v>9020</v>
      </c>
      <c r="N203" s="2">
        <v>9.02</v>
      </c>
      <c r="O203" s="3">
        <v>44740</v>
      </c>
      <c r="P203" t="s">
        <v>151</v>
      </c>
      <c r="Q203" t="s">
        <v>73</v>
      </c>
      <c r="R203">
        <v>2022</v>
      </c>
      <c r="S203" t="s">
        <v>170</v>
      </c>
      <c r="T203" t="s">
        <v>58</v>
      </c>
      <c r="U203" t="s">
        <v>51</v>
      </c>
    </row>
    <row r="204" spans="1:21" x14ac:dyDescent="0.25">
      <c r="A204" t="s">
        <v>47</v>
      </c>
      <c r="B204" t="s">
        <v>273</v>
      </c>
      <c r="C204" t="s">
        <v>56</v>
      </c>
      <c r="D204" t="s">
        <v>24</v>
      </c>
      <c r="E204" s="2">
        <v>2161</v>
      </c>
      <c r="F204" s="2">
        <v>120</v>
      </c>
      <c r="G204" s="2">
        <v>12</v>
      </c>
      <c r="H204" s="2">
        <v>25932</v>
      </c>
      <c r="I204">
        <v>0</v>
      </c>
      <c r="J204" s="11">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25">
      <c r="A205" t="s">
        <v>42</v>
      </c>
      <c r="B205" t="s">
        <v>117</v>
      </c>
      <c r="C205" t="s">
        <v>56</v>
      </c>
      <c r="D205" t="s">
        <v>24</v>
      </c>
      <c r="E205" s="2">
        <v>1006</v>
      </c>
      <c r="F205" s="2">
        <v>120</v>
      </c>
      <c r="G205" s="2">
        <v>350</v>
      </c>
      <c r="H205" s="2">
        <v>352100</v>
      </c>
      <c r="I205">
        <v>0</v>
      </c>
      <c r="J205" s="11">
        <v>352100</v>
      </c>
      <c r="K205" s="2">
        <v>352.1</v>
      </c>
      <c r="L205" s="2">
        <v>261560</v>
      </c>
      <c r="M205" s="2">
        <v>90540</v>
      </c>
      <c r="N205" s="2">
        <v>90.54</v>
      </c>
      <c r="O205" s="3">
        <v>44838</v>
      </c>
      <c r="P205" t="s">
        <v>90</v>
      </c>
      <c r="Q205" t="s">
        <v>77</v>
      </c>
      <c r="R205">
        <v>2022</v>
      </c>
      <c r="S205" t="s">
        <v>118</v>
      </c>
      <c r="T205" t="s">
        <v>58</v>
      </c>
      <c r="U205" t="s">
        <v>46</v>
      </c>
    </row>
    <row r="206" spans="1:21" x14ac:dyDescent="0.25">
      <c r="A206" t="s">
        <v>47</v>
      </c>
      <c r="B206" t="s">
        <v>273</v>
      </c>
      <c r="C206" t="s">
        <v>56</v>
      </c>
      <c r="D206" t="s">
        <v>24</v>
      </c>
      <c r="E206" s="2">
        <v>1545</v>
      </c>
      <c r="F206" s="2">
        <v>120</v>
      </c>
      <c r="G206" s="2">
        <v>12</v>
      </c>
      <c r="H206" s="2">
        <v>18540</v>
      </c>
      <c r="I206">
        <v>0</v>
      </c>
      <c r="J206" s="11">
        <v>18540</v>
      </c>
      <c r="K206" s="2">
        <v>18.54</v>
      </c>
      <c r="L206" s="2">
        <v>4635</v>
      </c>
      <c r="M206" s="2">
        <v>13905</v>
      </c>
      <c r="N206" s="2">
        <v>13.904999999999999</v>
      </c>
      <c r="O206" s="3">
        <v>44777</v>
      </c>
      <c r="P206" t="s">
        <v>44</v>
      </c>
      <c r="Q206" t="s">
        <v>26</v>
      </c>
      <c r="R206">
        <v>2022</v>
      </c>
      <c r="S206" t="s">
        <v>239</v>
      </c>
      <c r="T206" t="s">
        <v>58</v>
      </c>
      <c r="U206" t="s">
        <v>37</v>
      </c>
    </row>
    <row r="207" spans="1:21" x14ac:dyDescent="0.25">
      <c r="A207" t="s">
        <v>21</v>
      </c>
      <c r="B207" t="s">
        <v>86</v>
      </c>
      <c r="C207" t="s">
        <v>56</v>
      </c>
      <c r="D207" t="s">
        <v>24</v>
      </c>
      <c r="E207" s="2">
        <v>2821</v>
      </c>
      <c r="F207" s="2">
        <v>120</v>
      </c>
      <c r="G207" s="2">
        <v>125</v>
      </c>
      <c r="H207" s="2">
        <v>352625</v>
      </c>
      <c r="I207">
        <v>0</v>
      </c>
      <c r="J207" s="11">
        <v>352625</v>
      </c>
      <c r="K207" s="2">
        <v>352.625</v>
      </c>
      <c r="L207" s="2">
        <v>338520</v>
      </c>
      <c r="M207" s="2">
        <v>14105</v>
      </c>
      <c r="N207" s="2">
        <v>14.105</v>
      </c>
      <c r="O207" s="3">
        <v>44792</v>
      </c>
      <c r="P207" t="s">
        <v>44</v>
      </c>
      <c r="Q207" t="s">
        <v>26</v>
      </c>
      <c r="R207">
        <v>2022</v>
      </c>
      <c r="S207" t="s">
        <v>88</v>
      </c>
      <c r="T207" t="s">
        <v>58</v>
      </c>
      <c r="U207" t="s">
        <v>59</v>
      </c>
    </row>
    <row r="208" spans="1:21" x14ac:dyDescent="0.25">
      <c r="A208" t="s">
        <v>38</v>
      </c>
      <c r="B208" t="s">
        <v>188</v>
      </c>
      <c r="C208" t="s">
        <v>61</v>
      </c>
      <c r="D208" t="s">
        <v>24</v>
      </c>
      <c r="E208" s="2">
        <v>2001</v>
      </c>
      <c r="F208" s="2">
        <v>250</v>
      </c>
      <c r="G208" s="2">
        <v>300</v>
      </c>
      <c r="H208" s="2">
        <v>600300</v>
      </c>
      <c r="I208">
        <v>0</v>
      </c>
      <c r="J208" s="11">
        <v>600300</v>
      </c>
      <c r="K208" s="2">
        <v>600.29999999999995</v>
      </c>
      <c r="L208" s="2">
        <v>500250</v>
      </c>
      <c r="M208" s="2">
        <v>100050</v>
      </c>
      <c r="N208" s="2">
        <v>100.05</v>
      </c>
      <c r="O208" s="3">
        <v>44646</v>
      </c>
      <c r="P208" t="s">
        <v>87</v>
      </c>
      <c r="Q208" t="s">
        <v>34</v>
      </c>
      <c r="R208">
        <v>2022</v>
      </c>
      <c r="S208" t="s">
        <v>189</v>
      </c>
      <c r="T208" t="s">
        <v>64</v>
      </c>
      <c r="U208" t="s">
        <v>59</v>
      </c>
    </row>
    <row r="209" spans="1:21" x14ac:dyDescent="0.25">
      <c r="A209" t="s">
        <v>47</v>
      </c>
      <c r="B209" t="s">
        <v>196</v>
      </c>
      <c r="C209" t="s">
        <v>61</v>
      </c>
      <c r="D209" t="s">
        <v>24</v>
      </c>
      <c r="E209" s="2">
        <v>2838</v>
      </c>
      <c r="F209" s="2">
        <v>250</v>
      </c>
      <c r="G209" s="2">
        <v>12</v>
      </c>
      <c r="H209" s="2">
        <v>34056</v>
      </c>
      <c r="I209">
        <v>0</v>
      </c>
      <c r="J209" s="11">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25">
      <c r="A210" t="s">
        <v>30</v>
      </c>
      <c r="B210" t="s">
        <v>233</v>
      </c>
      <c r="C210" t="s">
        <v>61</v>
      </c>
      <c r="D210" t="s">
        <v>24</v>
      </c>
      <c r="E210" s="2">
        <v>2178</v>
      </c>
      <c r="F210" s="2">
        <v>250</v>
      </c>
      <c r="G210" s="2">
        <v>15</v>
      </c>
      <c r="H210" s="2">
        <v>32670</v>
      </c>
      <c r="I210">
        <v>0</v>
      </c>
      <c r="J210" s="11">
        <v>32670</v>
      </c>
      <c r="K210" s="2">
        <v>32.67</v>
      </c>
      <c r="L210" s="2">
        <v>21780</v>
      </c>
      <c r="M210" s="2">
        <v>10890</v>
      </c>
      <c r="N210" s="2">
        <v>10.89</v>
      </c>
      <c r="O210" s="3">
        <v>44401</v>
      </c>
      <c r="P210" t="s">
        <v>49</v>
      </c>
      <c r="Q210" t="s">
        <v>26</v>
      </c>
      <c r="R210">
        <v>2022</v>
      </c>
      <c r="S210" t="s">
        <v>166</v>
      </c>
      <c r="T210" t="s">
        <v>64</v>
      </c>
      <c r="U210" t="s">
        <v>59</v>
      </c>
    </row>
    <row r="211" spans="1:21" x14ac:dyDescent="0.25">
      <c r="A211" t="s">
        <v>30</v>
      </c>
      <c r="B211" t="s">
        <v>139</v>
      </c>
      <c r="C211" t="s">
        <v>61</v>
      </c>
      <c r="D211" t="s">
        <v>24</v>
      </c>
      <c r="E211" s="2">
        <v>888</v>
      </c>
      <c r="F211" s="2">
        <v>250</v>
      </c>
      <c r="G211" s="2">
        <v>15</v>
      </c>
      <c r="H211" s="2">
        <v>13320</v>
      </c>
      <c r="I211">
        <v>0</v>
      </c>
      <c r="J211" s="11">
        <v>13320</v>
      </c>
      <c r="K211" s="2">
        <v>13.32</v>
      </c>
      <c r="L211" s="2">
        <v>8880</v>
      </c>
      <c r="M211" s="2">
        <v>4440</v>
      </c>
      <c r="N211" s="2">
        <v>4.4400000000000004</v>
      </c>
      <c r="O211" s="3">
        <v>44230</v>
      </c>
      <c r="P211" t="s">
        <v>62</v>
      </c>
      <c r="Q211" t="s">
        <v>34</v>
      </c>
      <c r="R211">
        <v>2022</v>
      </c>
      <c r="S211" t="s">
        <v>140</v>
      </c>
      <c r="T211" t="s">
        <v>64</v>
      </c>
      <c r="U211" t="s">
        <v>59</v>
      </c>
    </row>
    <row r="212" spans="1:21" x14ac:dyDescent="0.25">
      <c r="A212" t="s">
        <v>38</v>
      </c>
      <c r="B212" t="s">
        <v>186</v>
      </c>
      <c r="C212" t="s">
        <v>61</v>
      </c>
      <c r="D212" t="s">
        <v>24</v>
      </c>
      <c r="E212" s="2">
        <v>2151</v>
      </c>
      <c r="F212" s="2">
        <v>250</v>
      </c>
      <c r="G212" s="2">
        <v>300</v>
      </c>
      <c r="H212" s="2">
        <v>645300</v>
      </c>
      <c r="I212">
        <v>0</v>
      </c>
      <c r="J212" s="11">
        <v>645300</v>
      </c>
      <c r="K212" s="2">
        <v>645.29999999999995</v>
      </c>
      <c r="L212" s="2">
        <v>537750</v>
      </c>
      <c r="M212" s="2">
        <v>107550</v>
      </c>
      <c r="N212" s="2">
        <v>107.55</v>
      </c>
      <c r="O212" s="3">
        <v>44339</v>
      </c>
      <c r="P212" t="s">
        <v>109</v>
      </c>
      <c r="Q212" t="s">
        <v>73</v>
      </c>
      <c r="R212">
        <v>2022</v>
      </c>
      <c r="S212" t="s">
        <v>187</v>
      </c>
      <c r="T212" t="s">
        <v>64</v>
      </c>
      <c r="U212" t="s">
        <v>54</v>
      </c>
    </row>
    <row r="213" spans="1:21" x14ac:dyDescent="0.25">
      <c r="A213" t="s">
        <v>42</v>
      </c>
      <c r="B213" t="s">
        <v>173</v>
      </c>
      <c r="C213" t="s">
        <v>61</v>
      </c>
      <c r="D213" t="s">
        <v>24</v>
      </c>
      <c r="E213" s="2">
        <v>1817</v>
      </c>
      <c r="F213" s="2">
        <v>250</v>
      </c>
      <c r="G213" s="2">
        <v>20</v>
      </c>
      <c r="H213" s="2">
        <v>36340</v>
      </c>
      <c r="I213">
        <v>0</v>
      </c>
      <c r="J213" s="11">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25">
      <c r="A214" t="s">
        <v>42</v>
      </c>
      <c r="B214" t="s">
        <v>192</v>
      </c>
      <c r="C214" t="s">
        <v>95</v>
      </c>
      <c r="D214" t="s">
        <v>24</v>
      </c>
      <c r="E214" s="2">
        <v>2750</v>
      </c>
      <c r="F214" s="2">
        <v>260</v>
      </c>
      <c r="G214" s="2">
        <v>350</v>
      </c>
      <c r="H214" s="2">
        <v>962500</v>
      </c>
      <c r="I214">
        <v>0</v>
      </c>
      <c r="J214" s="11">
        <v>962500</v>
      </c>
      <c r="K214" s="2">
        <v>962.5</v>
      </c>
      <c r="L214" s="2">
        <v>715000</v>
      </c>
      <c r="M214" s="2">
        <v>247500</v>
      </c>
      <c r="N214" s="2">
        <v>247.5</v>
      </c>
      <c r="O214" s="3">
        <v>44431</v>
      </c>
      <c r="P214" t="s">
        <v>44</v>
      </c>
      <c r="Q214" t="s">
        <v>26</v>
      </c>
      <c r="R214">
        <v>2022</v>
      </c>
      <c r="S214" t="s">
        <v>193</v>
      </c>
      <c r="T214" t="s">
        <v>97</v>
      </c>
      <c r="U214" t="s">
        <v>29</v>
      </c>
    </row>
    <row r="215" spans="1:21" x14ac:dyDescent="0.25">
      <c r="A215" t="s">
        <v>47</v>
      </c>
      <c r="B215" t="s">
        <v>94</v>
      </c>
      <c r="C215" t="s">
        <v>95</v>
      </c>
      <c r="D215" t="s">
        <v>24</v>
      </c>
      <c r="E215" s="2">
        <v>1953</v>
      </c>
      <c r="F215" s="2">
        <v>260</v>
      </c>
      <c r="G215" s="2">
        <v>12</v>
      </c>
      <c r="H215" s="2">
        <v>23436</v>
      </c>
      <c r="I215">
        <v>0</v>
      </c>
      <c r="J215" s="11">
        <v>23436</v>
      </c>
      <c r="K215" s="2">
        <v>23.436</v>
      </c>
      <c r="L215" s="2">
        <v>5859</v>
      </c>
      <c r="M215" s="2">
        <v>17577</v>
      </c>
      <c r="N215" s="2">
        <v>17.577000000000002</v>
      </c>
      <c r="O215" s="3">
        <v>44482</v>
      </c>
      <c r="P215" t="s">
        <v>90</v>
      </c>
      <c r="Q215" t="s">
        <v>77</v>
      </c>
      <c r="R215">
        <v>2022</v>
      </c>
      <c r="S215" t="s">
        <v>96</v>
      </c>
      <c r="T215" t="s">
        <v>97</v>
      </c>
      <c r="U215" t="s">
        <v>37</v>
      </c>
    </row>
    <row r="216" spans="1:21" x14ac:dyDescent="0.25">
      <c r="A216" t="s">
        <v>21</v>
      </c>
      <c r="B216" t="s">
        <v>207</v>
      </c>
      <c r="C216" t="s">
        <v>95</v>
      </c>
      <c r="D216" t="s">
        <v>24</v>
      </c>
      <c r="E216" s="2">
        <v>4219.5</v>
      </c>
      <c r="F216" s="2">
        <v>260</v>
      </c>
      <c r="G216" s="2">
        <v>125</v>
      </c>
      <c r="H216" s="2">
        <v>527437.5</v>
      </c>
      <c r="I216">
        <v>0</v>
      </c>
      <c r="J216" s="11">
        <v>527437.5</v>
      </c>
      <c r="K216" s="2">
        <v>527.4375</v>
      </c>
      <c r="L216" s="2">
        <v>506340</v>
      </c>
      <c r="M216" s="2">
        <v>21097.5</v>
      </c>
      <c r="N216" s="2">
        <v>21.0975</v>
      </c>
      <c r="O216" s="3">
        <v>44612</v>
      </c>
      <c r="P216" t="s">
        <v>62</v>
      </c>
      <c r="Q216" t="s">
        <v>34</v>
      </c>
      <c r="R216">
        <v>2022</v>
      </c>
      <c r="S216" t="s">
        <v>208</v>
      </c>
      <c r="T216" t="s">
        <v>97</v>
      </c>
      <c r="U216" t="s">
        <v>29</v>
      </c>
    </row>
    <row r="217" spans="1:21" x14ac:dyDescent="0.25">
      <c r="A217" t="s">
        <v>42</v>
      </c>
      <c r="B217" t="s">
        <v>192</v>
      </c>
      <c r="C217" t="s">
        <v>95</v>
      </c>
      <c r="D217" t="s">
        <v>24</v>
      </c>
      <c r="E217" s="2">
        <v>1899</v>
      </c>
      <c r="F217" s="2">
        <v>260</v>
      </c>
      <c r="G217" s="2">
        <v>20</v>
      </c>
      <c r="H217" s="2">
        <v>37980</v>
      </c>
      <c r="I217">
        <v>0</v>
      </c>
      <c r="J217" s="11">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25">
      <c r="A218" t="s">
        <v>42</v>
      </c>
      <c r="B218" t="s">
        <v>131</v>
      </c>
      <c r="C218" t="s">
        <v>95</v>
      </c>
      <c r="D218" t="s">
        <v>24</v>
      </c>
      <c r="E218" s="2">
        <v>1686</v>
      </c>
      <c r="F218" s="2">
        <v>260</v>
      </c>
      <c r="G218" s="2">
        <v>7</v>
      </c>
      <c r="H218" s="2">
        <v>11802</v>
      </c>
      <c r="I218">
        <v>0</v>
      </c>
      <c r="J218" s="11">
        <v>11802</v>
      </c>
      <c r="K218" s="2">
        <v>11.802</v>
      </c>
      <c r="L218" s="2">
        <v>8430</v>
      </c>
      <c r="M218" s="2">
        <v>3372</v>
      </c>
      <c r="N218" s="2">
        <v>3.3719999999999999</v>
      </c>
      <c r="O218" s="3">
        <v>44818</v>
      </c>
      <c r="P218" t="s">
        <v>25</v>
      </c>
      <c r="Q218" t="s">
        <v>26</v>
      </c>
      <c r="R218">
        <v>2022</v>
      </c>
      <c r="S218" t="s">
        <v>132</v>
      </c>
      <c r="T218" t="s">
        <v>97</v>
      </c>
      <c r="U218" t="s">
        <v>41</v>
      </c>
    </row>
    <row r="219" spans="1:21" x14ac:dyDescent="0.25">
      <c r="A219" t="s">
        <v>47</v>
      </c>
      <c r="B219" t="s">
        <v>94</v>
      </c>
      <c r="C219" t="s">
        <v>95</v>
      </c>
      <c r="D219" t="s">
        <v>24</v>
      </c>
      <c r="E219" s="2">
        <v>2141</v>
      </c>
      <c r="F219" s="2">
        <v>260</v>
      </c>
      <c r="G219" s="2">
        <v>12</v>
      </c>
      <c r="H219" s="2">
        <v>25692</v>
      </c>
      <c r="I219">
        <v>0</v>
      </c>
      <c r="J219" s="11">
        <v>25692</v>
      </c>
      <c r="K219" s="2">
        <v>25.692</v>
      </c>
      <c r="L219" s="2">
        <v>6423</v>
      </c>
      <c r="M219" s="2">
        <v>19269</v>
      </c>
      <c r="N219" s="2">
        <v>19.268999999999998</v>
      </c>
      <c r="O219" s="3">
        <v>44515</v>
      </c>
      <c r="P219" t="s">
        <v>76</v>
      </c>
      <c r="Q219" t="s">
        <v>77</v>
      </c>
      <c r="R219">
        <v>2022</v>
      </c>
      <c r="S219" t="s">
        <v>96</v>
      </c>
      <c r="T219" t="s">
        <v>97</v>
      </c>
      <c r="U219" t="s">
        <v>37</v>
      </c>
    </row>
    <row r="220" spans="1:21" x14ac:dyDescent="0.25">
      <c r="A220" t="s">
        <v>42</v>
      </c>
      <c r="B220" t="s">
        <v>190</v>
      </c>
      <c r="C220" t="s">
        <v>95</v>
      </c>
      <c r="D220" t="s">
        <v>24</v>
      </c>
      <c r="E220" s="2">
        <v>1143</v>
      </c>
      <c r="F220" s="2">
        <v>260</v>
      </c>
      <c r="G220" s="2">
        <v>7</v>
      </c>
      <c r="H220" s="2">
        <v>8001</v>
      </c>
      <c r="I220">
        <v>0</v>
      </c>
      <c r="J220" s="11">
        <v>8001</v>
      </c>
      <c r="K220" s="2">
        <v>8.0009999999999994</v>
      </c>
      <c r="L220" s="2">
        <v>5715</v>
      </c>
      <c r="M220" s="2">
        <v>2286</v>
      </c>
      <c r="N220" s="2">
        <v>2.286</v>
      </c>
      <c r="O220" s="3">
        <v>44674</v>
      </c>
      <c r="P220" t="s">
        <v>72</v>
      </c>
      <c r="Q220" t="s">
        <v>73</v>
      </c>
      <c r="R220">
        <v>2022</v>
      </c>
      <c r="S220" t="s">
        <v>191</v>
      </c>
      <c r="T220" t="s">
        <v>97</v>
      </c>
      <c r="U220" t="s">
        <v>65</v>
      </c>
    </row>
    <row r="221" spans="1:21" x14ac:dyDescent="0.25">
      <c r="A221" t="s">
        <v>30</v>
      </c>
      <c r="B221" t="s">
        <v>154</v>
      </c>
      <c r="C221" t="s">
        <v>95</v>
      </c>
      <c r="D221" t="s">
        <v>24</v>
      </c>
      <c r="E221" s="2">
        <v>615</v>
      </c>
      <c r="F221" s="2">
        <v>260</v>
      </c>
      <c r="G221" s="2">
        <v>15</v>
      </c>
      <c r="H221" s="2">
        <v>9225</v>
      </c>
      <c r="I221">
        <v>0</v>
      </c>
      <c r="J221" s="11">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25">
      <c r="A222" t="s">
        <v>42</v>
      </c>
      <c r="B222" t="s">
        <v>167</v>
      </c>
      <c r="C222" t="s">
        <v>32</v>
      </c>
      <c r="D222" t="s">
        <v>68</v>
      </c>
      <c r="E222" s="2">
        <v>3945</v>
      </c>
      <c r="F222" s="2">
        <v>10</v>
      </c>
      <c r="G222" s="2">
        <v>7</v>
      </c>
      <c r="H222" s="2">
        <v>27615</v>
      </c>
      <c r="I222">
        <v>276.14999999999998</v>
      </c>
      <c r="J222" s="11">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25">
      <c r="A223" t="s">
        <v>30</v>
      </c>
      <c r="B223" t="s">
        <v>31</v>
      </c>
      <c r="C223" t="s">
        <v>32</v>
      </c>
      <c r="D223" t="s">
        <v>68</v>
      </c>
      <c r="E223" s="2">
        <v>2296</v>
      </c>
      <c r="F223" s="2">
        <v>10</v>
      </c>
      <c r="G223" s="2">
        <v>15</v>
      </c>
      <c r="H223" s="2">
        <v>34440</v>
      </c>
      <c r="I223">
        <v>344.4</v>
      </c>
      <c r="J223" s="11">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25">
      <c r="A224" t="s">
        <v>42</v>
      </c>
      <c r="B224" t="s">
        <v>167</v>
      </c>
      <c r="C224" t="s">
        <v>32</v>
      </c>
      <c r="D224" t="s">
        <v>68</v>
      </c>
      <c r="E224" s="2">
        <v>1030</v>
      </c>
      <c r="F224" s="2">
        <v>10</v>
      </c>
      <c r="G224" s="2">
        <v>7</v>
      </c>
      <c r="H224" s="2">
        <v>7210</v>
      </c>
      <c r="I224">
        <v>72.099999999999994</v>
      </c>
      <c r="J224" s="11">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25">
      <c r="A225" t="s">
        <v>42</v>
      </c>
      <c r="B225" t="s">
        <v>171</v>
      </c>
      <c r="C225" t="s">
        <v>56</v>
      </c>
      <c r="D225" t="s">
        <v>68</v>
      </c>
      <c r="E225" s="2">
        <v>639</v>
      </c>
      <c r="F225" s="2">
        <v>120</v>
      </c>
      <c r="G225" s="2">
        <v>7</v>
      </c>
      <c r="H225" s="2">
        <v>4473</v>
      </c>
      <c r="I225">
        <v>44.73</v>
      </c>
      <c r="J225" s="11">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25">
      <c r="A226" t="s">
        <v>42</v>
      </c>
      <c r="B226" t="s">
        <v>173</v>
      </c>
      <c r="C226" t="s">
        <v>61</v>
      </c>
      <c r="D226" t="s">
        <v>68</v>
      </c>
      <c r="E226" s="2">
        <v>1326</v>
      </c>
      <c r="F226" s="2">
        <v>250</v>
      </c>
      <c r="G226" s="2">
        <v>7</v>
      </c>
      <c r="H226" s="2">
        <v>9282</v>
      </c>
      <c r="I226">
        <v>92.82</v>
      </c>
      <c r="J226" s="11">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25">
      <c r="A227" t="s">
        <v>47</v>
      </c>
      <c r="B227" t="s">
        <v>227</v>
      </c>
      <c r="C227" t="s">
        <v>67</v>
      </c>
      <c r="D227" t="s">
        <v>68</v>
      </c>
      <c r="E227" s="2">
        <v>1858</v>
      </c>
      <c r="F227" s="2">
        <v>3</v>
      </c>
      <c r="G227" s="2">
        <v>12</v>
      </c>
      <c r="H227" s="2">
        <v>22296</v>
      </c>
      <c r="I227">
        <v>222.96</v>
      </c>
      <c r="J227" s="11">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25">
      <c r="A228" t="s">
        <v>42</v>
      </c>
      <c r="B228" t="s">
        <v>194</v>
      </c>
      <c r="C228" t="s">
        <v>67</v>
      </c>
      <c r="D228" t="s">
        <v>68</v>
      </c>
      <c r="E228" s="2">
        <v>1210</v>
      </c>
      <c r="F228" s="2">
        <v>3</v>
      </c>
      <c r="G228" s="2">
        <v>350</v>
      </c>
      <c r="H228" s="2">
        <v>423500</v>
      </c>
      <c r="I228">
        <v>4235</v>
      </c>
      <c r="J228" s="11">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25">
      <c r="A229" t="s">
        <v>42</v>
      </c>
      <c r="B229" t="s">
        <v>177</v>
      </c>
      <c r="C229" t="s">
        <v>67</v>
      </c>
      <c r="D229" t="s">
        <v>68</v>
      </c>
      <c r="E229" s="2">
        <v>2529</v>
      </c>
      <c r="F229" s="2">
        <v>3</v>
      </c>
      <c r="G229" s="2">
        <v>7</v>
      </c>
      <c r="H229" s="2">
        <v>17703</v>
      </c>
      <c r="I229">
        <v>177.03</v>
      </c>
      <c r="J229" s="11">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25">
      <c r="A230" t="s">
        <v>47</v>
      </c>
      <c r="B230" t="s">
        <v>133</v>
      </c>
      <c r="C230" t="s">
        <v>67</v>
      </c>
      <c r="D230" t="s">
        <v>68</v>
      </c>
      <c r="E230" s="2">
        <v>1445</v>
      </c>
      <c r="F230" s="2">
        <v>3</v>
      </c>
      <c r="G230" s="2">
        <v>12</v>
      </c>
      <c r="H230" s="2">
        <v>17340</v>
      </c>
      <c r="I230">
        <v>173.4</v>
      </c>
      <c r="J230" s="11">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25">
      <c r="A231" t="s">
        <v>47</v>
      </c>
      <c r="B231" t="s">
        <v>234</v>
      </c>
      <c r="C231" t="s">
        <v>67</v>
      </c>
      <c r="D231" t="s">
        <v>68</v>
      </c>
      <c r="E231" s="2">
        <v>2671</v>
      </c>
      <c r="F231" s="2">
        <v>3</v>
      </c>
      <c r="G231" s="2">
        <v>12</v>
      </c>
      <c r="H231" s="2">
        <v>32052</v>
      </c>
      <c r="I231">
        <v>320.52</v>
      </c>
      <c r="J231" s="11">
        <v>31731.48</v>
      </c>
      <c r="K231" s="2">
        <v>31.731480000000001</v>
      </c>
      <c r="L231" s="2">
        <v>8013</v>
      </c>
      <c r="M231" s="2">
        <v>23718.48</v>
      </c>
      <c r="N231" s="2">
        <v>23.71848</v>
      </c>
      <c r="O231" s="3">
        <v>44905</v>
      </c>
      <c r="P231" t="s">
        <v>80</v>
      </c>
      <c r="Q231" t="s">
        <v>77</v>
      </c>
      <c r="R231">
        <v>2022</v>
      </c>
      <c r="S231" t="s">
        <v>235</v>
      </c>
      <c r="T231" t="s">
        <v>70</v>
      </c>
      <c r="U231" t="s">
        <v>65</v>
      </c>
    </row>
    <row r="232" spans="1:21" x14ac:dyDescent="0.25">
      <c r="A232" t="s">
        <v>42</v>
      </c>
      <c r="B232" t="s">
        <v>194</v>
      </c>
      <c r="C232" t="s">
        <v>67</v>
      </c>
      <c r="D232" t="s">
        <v>68</v>
      </c>
      <c r="E232" s="2">
        <v>1397</v>
      </c>
      <c r="F232" s="2">
        <v>3</v>
      </c>
      <c r="G232" s="2">
        <v>350</v>
      </c>
      <c r="H232" s="2">
        <v>488950</v>
      </c>
      <c r="I232">
        <v>4889.5</v>
      </c>
      <c r="J232" s="11">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25">
      <c r="A233" t="s">
        <v>42</v>
      </c>
      <c r="B233" t="s">
        <v>102</v>
      </c>
      <c r="C233" t="s">
        <v>67</v>
      </c>
      <c r="D233" t="s">
        <v>68</v>
      </c>
      <c r="E233" s="2">
        <v>2155</v>
      </c>
      <c r="F233" s="2">
        <v>3</v>
      </c>
      <c r="G233" s="2">
        <v>350</v>
      </c>
      <c r="H233" s="2">
        <v>754250</v>
      </c>
      <c r="I233">
        <v>7542.5</v>
      </c>
      <c r="J233" s="11">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25">
      <c r="A234" t="s">
        <v>30</v>
      </c>
      <c r="B234" t="s">
        <v>271</v>
      </c>
      <c r="C234" t="s">
        <v>23</v>
      </c>
      <c r="D234" t="s">
        <v>68</v>
      </c>
      <c r="E234" s="2">
        <v>2214</v>
      </c>
      <c r="F234" s="2">
        <v>5</v>
      </c>
      <c r="G234" s="2">
        <v>15</v>
      </c>
      <c r="H234" s="2">
        <v>33210</v>
      </c>
      <c r="I234">
        <v>332.1</v>
      </c>
      <c r="J234" s="11">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25">
      <c r="A235" t="s">
        <v>38</v>
      </c>
      <c r="B235" t="s">
        <v>79</v>
      </c>
      <c r="C235" t="s">
        <v>23</v>
      </c>
      <c r="D235" t="s">
        <v>68</v>
      </c>
      <c r="E235" s="2">
        <v>2301</v>
      </c>
      <c r="F235" s="2">
        <v>5</v>
      </c>
      <c r="G235" s="2">
        <v>300</v>
      </c>
      <c r="H235" s="2">
        <v>690300</v>
      </c>
      <c r="I235">
        <v>6903</v>
      </c>
      <c r="J235" s="11">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25">
      <c r="A236" t="s">
        <v>42</v>
      </c>
      <c r="B236" t="s">
        <v>181</v>
      </c>
      <c r="C236" t="s">
        <v>23</v>
      </c>
      <c r="D236" t="s">
        <v>68</v>
      </c>
      <c r="E236" s="2">
        <v>1375.5</v>
      </c>
      <c r="F236" s="2">
        <v>5</v>
      </c>
      <c r="G236" s="2">
        <v>20</v>
      </c>
      <c r="H236" s="2">
        <v>27510</v>
      </c>
      <c r="I236">
        <v>275.10000000000002</v>
      </c>
      <c r="J236" s="11">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25">
      <c r="A237" t="s">
        <v>42</v>
      </c>
      <c r="B237" t="s">
        <v>147</v>
      </c>
      <c r="C237" t="s">
        <v>23</v>
      </c>
      <c r="D237" t="s">
        <v>68</v>
      </c>
      <c r="E237" s="2">
        <v>1830</v>
      </c>
      <c r="F237" s="2">
        <v>5</v>
      </c>
      <c r="G237" s="2">
        <v>7</v>
      </c>
      <c r="H237" s="2">
        <v>12810</v>
      </c>
      <c r="I237">
        <v>128.1</v>
      </c>
      <c r="J237" s="11">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25">
      <c r="A238" t="s">
        <v>30</v>
      </c>
      <c r="B238" t="s">
        <v>113</v>
      </c>
      <c r="C238" t="s">
        <v>32</v>
      </c>
      <c r="D238" t="s">
        <v>68</v>
      </c>
      <c r="E238" s="2">
        <v>1514</v>
      </c>
      <c r="F238" s="2">
        <v>10</v>
      </c>
      <c r="G238" s="2">
        <v>15</v>
      </c>
      <c r="H238" s="2">
        <v>22710</v>
      </c>
      <c r="I238">
        <v>227.1</v>
      </c>
      <c r="J238" s="11">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25">
      <c r="A239" t="s">
        <v>42</v>
      </c>
      <c r="B239" t="s">
        <v>115</v>
      </c>
      <c r="C239" t="s">
        <v>32</v>
      </c>
      <c r="D239" t="s">
        <v>68</v>
      </c>
      <c r="E239" s="2">
        <v>4492.5</v>
      </c>
      <c r="F239" s="2">
        <v>10</v>
      </c>
      <c r="G239" s="2">
        <v>7</v>
      </c>
      <c r="H239" s="2">
        <v>31447.5</v>
      </c>
      <c r="I239">
        <v>314.47500000000002</v>
      </c>
      <c r="J239" s="11">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25">
      <c r="A240" t="s">
        <v>21</v>
      </c>
      <c r="B240" t="s">
        <v>274</v>
      </c>
      <c r="C240" t="s">
        <v>32</v>
      </c>
      <c r="D240" t="s">
        <v>68</v>
      </c>
      <c r="E240" s="2">
        <v>727</v>
      </c>
      <c r="F240" s="2">
        <v>10</v>
      </c>
      <c r="G240" s="2">
        <v>125</v>
      </c>
      <c r="H240" s="2">
        <v>90875</v>
      </c>
      <c r="I240">
        <v>908.75</v>
      </c>
      <c r="J240" s="11">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25">
      <c r="A241" t="s">
        <v>21</v>
      </c>
      <c r="B241" t="s">
        <v>165</v>
      </c>
      <c r="C241" t="s">
        <v>32</v>
      </c>
      <c r="D241" t="s">
        <v>68</v>
      </c>
      <c r="E241" s="2">
        <v>787</v>
      </c>
      <c r="F241" s="2">
        <v>10</v>
      </c>
      <c r="G241" s="2">
        <v>125</v>
      </c>
      <c r="H241" s="2">
        <v>98375</v>
      </c>
      <c r="I241">
        <v>983.75</v>
      </c>
      <c r="J241" s="11">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25">
      <c r="A242" t="s">
        <v>21</v>
      </c>
      <c r="B242" t="s">
        <v>108</v>
      </c>
      <c r="C242" t="s">
        <v>32</v>
      </c>
      <c r="D242" t="s">
        <v>68</v>
      </c>
      <c r="E242" s="2">
        <v>1823</v>
      </c>
      <c r="F242" s="2">
        <v>10</v>
      </c>
      <c r="G242" s="2">
        <v>125</v>
      </c>
      <c r="H242" s="2">
        <v>227875</v>
      </c>
      <c r="I242">
        <v>2278.75</v>
      </c>
      <c r="J242" s="11">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25">
      <c r="A243" t="s">
        <v>30</v>
      </c>
      <c r="B243" t="s">
        <v>137</v>
      </c>
      <c r="C243" t="s">
        <v>32</v>
      </c>
      <c r="D243" t="s">
        <v>68</v>
      </c>
      <c r="E243" s="2">
        <v>747</v>
      </c>
      <c r="F243" s="2">
        <v>10</v>
      </c>
      <c r="G243" s="2">
        <v>15</v>
      </c>
      <c r="H243" s="2">
        <v>11205</v>
      </c>
      <c r="I243">
        <v>112.05</v>
      </c>
      <c r="J243" s="11">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25">
      <c r="A244" t="s">
        <v>38</v>
      </c>
      <c r="B244" t="s">
        <v>275</v>
      </c>
      <c r="C244" t="s">
        <v>32</v>
      </c>
      <c r="D244" t="s">
        <v>68</v>
      </c>
      <c r="E244" s="2">
        <v>2905</v>
      </c>
      <c r="F244" s="2">
        <v>10</v>
      </c>
      <c r="G244" s="2">
        <v>300</v>
      </c>
      <c r="H244" s="2">
        <v>871500</v>
      </c>
      <c r="I244">
        <v>8715</v>
      </c>
      <c r="J244" s="11">
        <v>862785</v>
      </c>
      <c r="K244" s="2">
        <v>862.78499999999997</v>
      </c>
      <c r="L244" s="2">
        <v>726250</v>
      </c>
      <c r="M244" s="2">
        <v>136535</v>
      </c>
      <c r="N244" s="2">
        <v>136.535</v>
      </c>
      <c r="O244" s="3">
        <v>44578</v>
      </c>
      <c r="P244" t="s">
        <v>33</v>
      </c>
      <c r="Q244" t="s">
        <v>34</v>
      </c>
      <c r="R244">
        <v>2022</v>
      </c>
      <c r="S244" t="s">
        <v>243</v>
      </c>
      <c r="T244" t="s">
        <v>36</v>
      </c>
      <c r="U244" t="s">
        <v>46</v>
      </c>
    </row>
    <row r="245" spans="1:21" x14ac:dyDescent="0.25">
      <c r="A245" t="s">
        <v>42</v>
      </c>
      <c r="B245" t="s">
        <v>167</v>
      </c>
      <c r="C245" t="s">
        <v>32</v>
      </c>
      <c r="D245" t="s">
        <v>68</v>
      </c>
      <c r="E245" s="2">
        <v>2155</v>
      </c>
      <c r="F245" s="2">
        <v>10</v>
      </c>
      <c r="G245" s="2">
        <v>350</v>
      </c>
      <c r="H245" s="2">
        <v>754250</v>
      </c>
      <c r="I245">
        <v>7542.5</v>
      </c>
      <c r="J245" s="11">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25">
      <c r="A246" t="s">
        <v>42</v>
      </c>
      <c r="B246" t="s">
        <v>171</v>
      </c>
      <c r="C246" t="s">
        <v>56</v>
      </c>
      <c r="D246" t="s">
        <v>68</v>
      </c>
      <c r="E246" s="2">
        <v>3864</v>
      </c>
      <c r="F246" s="2">
        <v>120</v>
      </c>
      <c r="G246" s="2">
        <v>20</v>
      </c>
      <c r="H246" s="2">
        <v>77280</v>
      </c>
      <c r="I246">
        <v>772.80000000000007</v>
      </c>
      <c r="J246" s="11">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25">
      <c r="A247" t="s">
        <v>42</v>
      </c>
      <c r="B247" t="s">
        <v>123</v>
      </c>
      <c r="C247" t="s">
        <v>56</v>
      </c>
      <c r="D247" t="s">
        <v>68</v>
      </c>
      <c r="E247" s="2">
        <v>362</v>
      </c>
      <c r="F247" s="2">
        <v>120</v>
      </c>
      <c r="G247" s="2">
        <v>7</v>
      </c>
      <c r="H247" s="2">
        <v>2534</v>
      </c>
      <c r="I247">
        <v>25.34</v>
      </c>
      <c r="J247" s="11">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25">
      <c r="A248" t="s">
        <v>21</v>
      </c>
      <c r="B248" t="s">
        <v>55</v>
      </c>
      <c r="C248" t="s">
        <v>56</v>
      </c>
      <c r="D248" t="s">
        <v>68</v>
      </c>
      <c r="E248" s="2">
        <v>923</v>
      </c>
      <c r="F248" s="2">
        <v>120</v>
      </c>
      <c r="G248" s="2">
        <v>125</v>
      </c>
      <c r="H248" s="2">
        <v>115375</v>
      </c>
      <c r="I248">
        <v>1153.75</v>
      </c>
      <c r="J248" s="11">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25">
      <c r="A249" t="s">
        <v>42</v>
      </c>
      <c r="B249" t="s">
        <v>175</v>
      </c>
      <c r="C249" t="s">
        <v>61</v>
      </c>
      <c r="D249" t="s">
        <v>68</v>
      </c>
      <c r="E249" s="2">
        <v>263</v>
      </c>
      <c r="F249" s="2">
        <v>250</v>
      </c>
      <c r="G249" s="2">
        <v>7</v>
      </c>
      <c r="H249" s="2">
        <v>1841</v>
      </c>
      <c r="I249">
        <v>18.41</v>
      </c>
      <c r="J249" s="11">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25">
      <c r="A250" t="s">
        <v>42</v>
      </c>
      <c r="B250" t="s">
        <v>173</v>
      </c>
      <c r="C250" t="s">
        <v>61</v>
      </c>
      <c r="D250" t="s">
        <v>68</v>
      </c>
      <c r="E250" s="2">
        <v>943.5</v>
      </c>
      <c r="F250" s="2">
        <v>250</v>
      </c>
      <c r="G250" s="2">
        <v>350</v>
      </c>
      <c r="H250" s="2">
        <v>330225</v>
      </c>
      <c r="I250">
        <v>3302.25</v>
      </c>
      <c r="J250" s="11">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25">
      <c r="A251" t="s">
        <v>21</v>
      </c>
      <c r="B251" t="s">
        <v>276</v>
      </c>
      <c r="C251" t="s">
        <v>61</v>
      </c>
      <c r="D251" t="s">
        <v>68</v>
      </c>
      <c r="E251" s="2">
        <v>727</v>
      </c>
      <c r="F251" s="2">
        <v>250</v>
      </c>
      <c r="G251" s="2">
        <v>125</v>
      </c>
      <c r="H251" s="2">
        <v>90875</v>
      </c>
      <c r="I251">
        <v>908.75</v>
      </c>
      <c r="J251" s="11">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25">
      <c r="A252" t="s">
        <v>21</v>
      </c>
      <c r="B252" t="s">
        <v>277</v>
      </c>
      <c r="C252" t="s">
        <v>61</v>
      </c>
      <c r="D252" t="s">
        <v>68</v>
      </c>
      <c r="E252" s="2">
        <v>787</v>
      </c>
      <c r="F252" s="2">
        <v>250</v>
      </c>
      <c r="G252" s="2">
        <v>125</v>
      </c>
      <c r="H252" s="2">
        <v>98375</v>
      </c>
      <c r="I252">
        <v>983.75</v>
      </c>
      <c r="J252" s="11">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25">
      <c r="A253" t="s">
        <v>38</v>
      </c>
      <c r="B253" t="s">
        <v>125</v>
      </c>
      <c r="C253" t="s">
        <v>61</v>
      </c>
      <c r="D253" t="s">
        <v>68</v>
      </c>
      <c r="E253" s="2">
        <v>986</v>
      </c>
      <c r="F253" s="2">
        <v>250</v>
      </c>
      <c r="G253" s="2">
        <v>300</v>
      </c>
      <c r="H253" s="2">
        <v>295800</v>
      </c>
      <c r="I253">
        <v>2958</v>
      </c>
      <c r="J253" s="11">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25">
      <c r="A254" t="s">
        <v>42</v>
      </c>
      <c r="B254" t="s">
        <v>129</v>
      </c>
      <c r="C254" t="s">
        <v>61</v>
      </c>
      <c r="D254" t="s">
        <v>68</v>
      </c>
      <c r="E254" s="2">
        <v>1397</v>
      </c>
      <c r="F254" s="2">
        <v>250</v>
      </c>
      <c r="G254" s="2">
        <v>350</v>
      </c>
      <c r="H254" s="2">
        <v>488950</v>
      </c>
      <c r="I254">
        <v>4889.5</v>
      </c>
      <c r="J254" s="11">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25">
      <c r="A255" t="s">
        <v>21</v>
      </c>
      <c r="B255" t="s">
        <v>277</v>
      </c>
      <c r="C255" t="s">
        <v>61</v>
      </c>
      <c r="D255" t="s">
        <v>68</v>
      </c>
      <c r="E255" s="2">
        <v>1744</v>
      </c>
      <c r="F255" s="2">
        <v>250</v>
      </c>
      <c r="G255" s="2">
        <v>125</v>
      </c>
      <c r="H255" s="2">
        <v>218000</v>
      </c>
      <c r="I255">
        <v>2180</v>
      </c>
      <c r="J255" s="11">
        <v>215820</v>
      </c>
      <c r="K255" s="2">
        <v>215.82</v>
      </c>
      <c r="L255" s="2">
        <v>209280</v>
      </c>
      <c r="M255" s="2">
        <v>6540</v>
      </c>
      <c r="N255" s="2">
        <v>6.54</v>
      </c>
      <c r="O255" s="3">
        <v>44460</v>
      </c>
      <c r="P255" t="s">
        <v>25</v>
      </c>
      <c r="Q255" t="s">
        <v>26</v>
      </c>
      <c r="R255">
        <v>2022</v>
      </c>
      <c r="S255" t="s">
        <v>246</v>
      </c>
      <c r="T255" t="s">
        <v>64</v>
      </c>
      <c r="U255" t="s">
        <v>54</v>
      </c>
    </row>
    <row r="256" spans="1:21" x14ac:dyDescent="0.25">
      <c r="A256" t="s">
        <v>21</v>
      </c>
      <c r="B256" t="s">
        <v>245</v>
      </c>
      <c r="C256" t="s">
        <v>67</v>
      </c>
      <c r="D256" t="s">
        <v>68</v>
      </c>
      <c r="E256" s="2">
        <v>742.5</v>
      </c>
      <c r="F256" s="2">
        <v>3</v>
      </c>
      <c r="G256" s="2">
        <v>125</v>
      </c>
      <c r="H256" s="2">
        <v>92812.5</v>
      </c>
      <c r="I256">
        <v>1856.25</v>
      </c>
      <c r="J256" s="11">
        <v>90956.25</v>
      </c>
      <c r="K256" s="2">
        <v>90.956249999999997</v>
      </c>
      <c r="L256" s="2">
        <v>89100</v>
      </c>
      <c r="M256" s="2">
        <v>1856.25</v>
      </c>
      <c r="N256" s="2">
        <v>1.85625</v>
      </c>
      <c r="O256" s="3">
        <v>44708</v>
      </c>
      <c r="P256" t="s">
        <v>109</v>
      </c>
      <c r="Q256" t="s">
        <v>73</v>
      </c>
      <c r="R256">
        <v>2022</v>
      </c>
      <c r="S256" t="s">
        <v>246</v>
      </c>
      <c r="T256" t="s">
        <v>70</v>
      </c>
      <c r="U256" t="s">
        <v>54</v>
      </c>
    </row>
    <row r="257" spans="1:21" x14ac:dyDescent="0.25">
      <c r="A257" t="s">
        <v>47</v>
      </c>
      <c r="B257" t="s">
        <v>133</v>
      </c>
      <c r="C257" t="s">
        <v>67</v>
      </c>
      <c r="D257" t="s">
        <v>68</v>
      </c>
      <c r="E257" s="2">
        <v>1295</v>
      </c>
      <c r="F257" s="2">
        <v>3</v>
      </c>
      <c r="G257" s="2">
        <v>12</v>
      </c>
      <c r="H257" s="2">
        <v>15540</v>
      </c>
      <c r="I257">
        <v>310.8</v>
      </c>
      <c r="J257" s="11">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25">
      <c r="A258" t="s">
        <v>42</v>
      </c>
      <c r="B258" t="s">
        <v>145</v>
      </c>
      <c r="C258" t="s">
        <v>67</v>
      </c>
      <c r="D258" t="s">
        <v>68</v>
      </c>
      <c r="E258" s="2">
        <v>2852</v>
      </c>
      <c r="F258" s="2">
        <v>3</v>
      </c>
      <c r="G258" s="2">
        <v>350</v>
      </c>
      <c r="H258" s="2">
        <v>998200</v>
      </c>
      <c r="I258">
        <v>19964</v>
      </c>
      <c r="J258" s="11">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25">
      <c r="A259" t="s">
        <v>47</v>
      </c>
      <c r="B259" t="s">
        <v>278</v>
      </c>
      <c r="C259" t="s">
        <v>23</v>
      </c>
      <c r="D259" t="s">
        <v>68</v>
      </c>
      <c r="E259" s="2">
        <v>1142</v>
      </c>
      <c r="F259" s="2">
        <v>5</v>
      </c>
      <c r="G259" s="2">
        <v>12</v>
      </c>
      <c r="H259" s="2">
        <v>13704</v>
      </c>
      <c r="I259">
        <v>274.08</v>
      </c>
      <c r="J259" s="11">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25">
      <c r="A260" t="s">
        <v>42</v>
      </c>
      <c r="B260" t="s">
        <v>254</v>
      </c>
      <c r="C260" t="s">
        <v>23</v>
      </c>
      <c r="D260" t="s">
        <v>68</v>
      </c>
      <c r="E260" s="2">
        <v>1566</v>
      </c>
      <c r="F260" s="2">
        <v>5</v>
      </c>
      <c r="G260" s="2">
        <v>20</v>
      </c>
      <c r="H260" s="2">
        <v>31320</v>
      </c>
      <c r="I260">
        <v>626.4</v>
      </c>
      <c r="J260" s="11">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25">
      <c r="A261" t="s">
        <v>47</v>
      </c>
      <c r="B261" t="s">
        <v>279</v>
      </c>
      <c r="C261" t="s">
        <v>23</v>
      </c>
      <c r="D261" t="s">
        <v>68</v>
      </c>
      <c r="E261" s="2">
        <v>690</v>
      </c>
      <c r="F261" s="2">
        <v>5</v>
      </c>
      <c r="G261" s="2">
        <v>12</v>
      </c>
      <c r="H261" s="2">
        <v>8280</v>
      </c>
      <c r="I261">
        <v>165.6</v>
      </c>
      <c r="J261" s="11">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25">
      <c r="A262" t="s">
        <v>30</v>
      </c>
      <c r="B262" t="s">
        <v>52</v>
      </c>
      <c r="C262" t="s">
        <v>32</v>
      </c>
      <c r="D262" t="s">
        <v>68</v>
      </c>
      <c r="E262" s="2">
        <v>2363</v>
      </c>
      <c r="F262" s="2">
        <v>10</v>
      </c>
      <c r="G262" s="2">
        <v>15</v>
      </c>
      <c r="H262" s="2">
        <v>35445</v>
      </c>
      <c r="I262">
        <v>708.9</v>
      </c>
      <c r="J262" s="11">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25">
      <c r="A263" t="s">
        <v>38</v>
      </c>
      <c r="B263" t="s">
        <v>280</v>
      </c>
      <c r="C263" t="s">
        <v>32</v>
      </c>
      <c r="D263" t="s">
        <v>68</v>
      </c>
      <c r="E263" s="2">
        <v>918</v>
      </c>
      <c r="F263" s="2">
        <v>10</v>
      </c>
      <c r="G263" s="2">
        <v>300</v>
      </c>
      <c r="H263" s="2">
        <v>275400</v>
      </c>
      <c r="I263">
        <v>5508</v>
      </c>
      <c r="J263" s="11">
        <v>269892</v>
      </c>
      <c r="K263" s="2">
        <v>269.892</v>
      </c>
      <c r="L263" s="2">
        <v>229500</v>
      </c>
      <c r="M263" s="2">
        <v>40392</v>
      </c>
      <c r="N263" s="2">
        <v>40.392000000000003</v>
      </c>
      <c r="O263" s="3">
        <v>44349</v>
      </c>
      <c r="P263" t="s">
        <v>151</v>
      </c>
      <c r="Q263" t="s">
        <v>73</v>
      </c>
      <c r="R263">
        <v>2022</v>
      </c>
      <c r="S263" t="s">
        <v>208</v>
      </c>
      <c r="T263" t="s">
        <v>36</v>
      </c>
      <c r="U263" t="s">
        <v>29</v>
      </c>
    </row>
    <row r="264" spans="1:21" x14ac:dyDescent="0.25">
      <c r="A264" t="s">
        <v>38</v>
      </c>
      <c r="B264" t="s">
        <v>200</v>
      </c>
      <c r="C264" t="s">
        <v>32</v>
      </c>
      <c r="D264" t="s">
        <v>68</v>
      </c>
      <c r="E264" s="2">
        <v>1728</v>
      </c>
      <c r="F264" s="2">
        <v>10</v>
      </c>
      <c r="G264" s="2">
        <v>300</v>
      </c>
      <c r="H264" s="2">
        <v>518400</v>
      </c>
      <c r="I264">
        <v>10368</v>
      </c>
      <c r="J264" s="11">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25">
      <c r="A265" t="s">
        <v>47</v>
      </c>
      <c r="B265" t="s">
        <v>48</v>
      </c>
      <c r="C265" t="s">
        <v>32</v>
      </c>
      <c r="D265" t="s">
        <v>68</v>
      </c>
      <c r="E265" s="2">
        <v>1142</v>
      </c>
      <c r="F265" s="2">
        <v>10</v>
      </c>
      <c r="G265" s="2">
        <v>12</v>
      </c>
      <c r="H265" s="2">
        <v>13704</v>
      </c>
      <c r="I265">
        <v>274.08</v>
      </c>
      <c r="J265" s="11">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25">
      <c r="A266" t="s">
        <v>21</v>
      </c>
      <c r="B266" t="s">
        <v>108</v>
      </c>
      <c r="C266" t="s">
        <v>32</v>
      </c>
      <c r="D266" t="s">
        <v>68</v>
      </c>
      <c r="E266" s="2">
        <v>662</v>
      </c>
      <c r="F266" s="2">
        <v>10</v>
      </c>
      <c r="G266" s="2">
        <v>125</v>
      </c>
      <c r="H266" s="2">
        <v>82750</v>
      </c>
      <c r="I266">
        <v>1655</v>
      </c>
      <c r="J266" s="11">
        <v>81095</v>
      </c>
      <c r="K266" s="2">
        <v>81.094999999999999</v>
      </c>
      <c r="L266" s="2">
        <v>79440</v>
      </c>
      <c r="M266" s="2">
        <v>1655</v>
      </c>
      <c r="N266" s="2">
        <v>1.655</v>
      </c>
      <c r="O266" s="3">
        <v>44317</v>
      </c>
      <c r="P266" t="s">
        <v>109</v>
      </c>
      <c r="Q266" t="s">
        <v>73</v>
      </c>
      <c r="R266">
        <v>2022</v>
      </c>
      <c r="S266" t="s">
        <v>110</v>
      </c>
      <c r="T266" t="s">
        <v>36</v>
      </c>
      <c r="U266" t="s">
        <v>65</v>
      </c>
    </row>
    <row r="267" spans="1:21" x14ac:dyDescent="0.25">
      <c r="A267" t="s">
        <v>47</v>
      </c>
      <c r="B267" t="s">
        <v>183</v>
      </c>
      <c r="C267" t="s">
        <v>32</v>
      </c>
      <c r="D267" t="s">
        <v>68</v>
      </c>
      <c r="E267" s="2">
        <v>1295</v>
      </c>
      <c r="F267" s="2">
        <v>10</v>
      </c>
      <c r="G267" s="2">
        <v>12</v>
      </c>
      <c r="H267" s="2">
        <v>15540</v>
      </c>
      <c r="I267">
        <v>310.8</v>
      </c>
      <c r="J267" s="11">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25">
      <c r="A268" t="s">
        <v>38</v>
      </c>
      <c r="B268" t="s">
        <v>201</v>
      </c>
      <c r="C268" t="s">
        <v>32</v>
      </c>
      <c r="D268" t="s">
        <v>68</v>
      </c>
      <c r="E268" s="2">
        <v>1916</v>
      </c>
      <c r="F268" s="2">
        <v>10</v>
      </c>
      <c r="G268" s="2">
        <v>300</v>
      </c>
      <c r="H268" s="2">
        <v>574800</v>
      </c>
      <c r="I268">
        <v>11496</v>
      </c>
      <c r="J268" s="11">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25">
      <c r="A269" t="s">
        <v>42</v>
      </c>
      <c r="B269" t="s">
        <v>43</v>
      </c>
      <c r="C269" t="s">
        <v>32</v>
      </c>
      <c r="D269" t="s">
        <v>68</v>
      </c>
      <c r="E269" s="2">
        <v>2852</v>
      </c>
      <c r="F269" s="2">
        <v>10</v>
      </c>
      <c r="G269" s="2">
        <v>350</v>
      </c>
      <c r="H269" s="2">
        <v>998200</v>
      </c>
      <c r="I269">
        <v>19964</v>
      </c>
      <c r="J269" s="11">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25">
      <c r="A270" t="s">
        <v>21</v>
      </c>
      <c r="B270" t="s">
        <v>281</v>
      </c>
      <c r="C270" t="s">
        <v>32</v>
      </c>
      <c r="D270" t="s">
        <v>68</v>
      </c>
      <c r="E270" s="2">
        <v>2729</v>
      </c>
      <c r="F270" s="2">
        <v>10</v>
      </c>
      <c r="G270" s="2">
        <v>125</v>
      </c>
      <c r="H270" s="2">
        <v>341125</v>
      </c>
      <c r="I270">
        <v>6822.5</v>
      </c>
      <c r="J270" s="11">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25">
      <c r="A271" t="s">
        <v>47</v>
      </c>
      <c r="B271" t="s">
        <v>111</v>
      </c>
      <c r="C271" t="s">
        <v>32</v>
      </c>
      <c r="D271" t="s">
        <v>68</v>
      </c>
      <c r="E271" s="2">
        <v>1055</v>
      </c>
      <c r="F271" s="2">
        <v>10</v>
      </c>
      <c r="G271" s="2">
        <v>12</v>
      </c>
      <c r="H271" s="2">
        <v>12660</v>
      </c>
      <c r="I271">
        <v>253.2</v>
      </c>
      <c r="J271" s="11">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25">
      <c r="A272" t="s">
        <v>47</v>
      </c>
      <c r="B272" t="s">
        <v>203</v>
      </c>
      <c r="C272" t="s">
        <v>32</v>
      </c>
      <c r="D272" t="s">
        <v>68</v>
      </c>
      <c r="E272" s="2">
        <v>1084</v>
      </c>
      <c r="F272" s="2">
        <v>10</v>
      </c>
      <c r="G272" s="2">
        <v>12</v>
      </c>
      <c r="H272" s="2">
        <v>13008</v>
      </c>
      <c r="I272">
        <v>260.16000000000003</v>
      </c>
      <c r="J272" s="11">
        <v>12747.84</v>
      </c>
      <c r="K272" s="2">
        <v>12.74784</v>
      </c>
      <c r="L272" s="2">
        <v>3252</v>
      </c>
      <c r="M272" s="2">
        <v>9495.84</v>
      </c>
      <c r="N272" s="2">
        <v>9.4958399999999994</v>
      </c>
      <c r="O272" s="3">
        <v>44670</v>
      </c>
      <c r="P272" t="s">
        <v>72</v>
      </c>
      <c r="Q272" t="s">
        <v>73</v>
      </c>
      <c r="R272">
        <v>2022</v>
      </c>
      <c r="S272" t="s">
        <v>204</v>
      </c>
      <c r="T272" t="s">
        <v>36</v>
      </c>
      <c r="U272" t="s">
        <v>59</v>
      </c>
    </row>
    <row r="273" spans="1:21" x14ac:dyDescent="0.25">
      <c r="A273" t="s">
        <v>42</v>
      </c>
      <c r="B273" t="s">
        <v>143</v>
      </c>
      <c r="C273" t="s">
        <v>56</v>
      </c>
      <c r="D273" t="s">
        <v>68</v>
      </c>
      <c r="E273" s="2">
        <v>1566</v>
      </c>
      <c r="F273" s="2">
        <v>120</v>
      </c>
      <c r="G273" s="2">
        <v>20</v>
      </c>
      <c r="H273" s="2">
        <v>31320</v>
      </c>
      <c r="I273">
        <v>626.4</v>
      </c>
      <c r="J273" s="11">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25">
      <c r="A274" t="s">
        <v>42</v>
      </c>
      <c r="B274" t="s">
        <v>117</v>
      </c>
      <c r="C274" t="s">
        <v>56</v>
      </c>
      <c r="D274" t="s">
        <v>68</v>
      </c>
      <c r="E274" s="2">
        <v>2877</v>
      </c>
      <c r="F274" s="2">
        <v>120</v>
      </c>
      <c r="G274" s="2">
        <v>350</v>
      </c>
      <c r="H274" s="2">
        <v>1006950</v>
      </c>
      <c r="I274">
        <v>20139</v>
      </c>
      <c r="J274" s="11">
        <v>986811</v>
      </c>
      <c r="K274" s="2">
        <v>986.81100000000004</v>
      </c>
      <c r="L274" s="2">
        <v>748020</v>
      </c>
      <c r="M274" s="2">
        <v>238791</v>
      </c>
      <c r="N274" s="2">
        <v>238.791</v>
      </c>
      <c r="O274" s="3">
        <v>44821</v>
      </c>
      <c r="P274" t="s">
        <v>25</v>
      </c>
      <c r="Q274" t="s">
        <v>26</v>
      </c>
      <c r="R274">
        <v>2022</v>
      </c>
      <c r="S274" t="s">
        <v>118</v>
      </c>
      <c r="T274" t="s">
        <v>58</v>
      </c>
      <c r="U274" t="s">
        <v>46</v>
      </c>
    </row>
    <row r="275" spans="1:21" x14ac:dyDescent="0.25">
      <c r="A275" t="s">
        <v>47</v>
      </c>
      <c r="B275" t="s">
        <v>282</v>
      </c>
      <c r="C275" t="s">
        <v>56</v>
      </c>
      <c r="D275" t="s">
        <v>68</v>
      </c>
      <c r="E275" s="2">
        <v>1055</v>
      </c>
      <c r="F275" s="2">
        <v>120</v>
      </c>
      <c r="G275" s="2">
        <v>12</v>
      </c>
      <c r="H275" s="2">
        <v>12660</v>
      </c>
      <c r="I275">
        <v>253.2</v>
      </c>
      <c r="J275" s="11">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25">
      <c r="A276" t="s">
        <v>47</v>
      </c>
      <c r="B276" t="s">
        <v>283</v>
      </c>
      <c r="C276" t="s">
        <v>56</v>
      </c>
      <c r="D276" t="s">
        <v>68</v>
      </c>
      <c r="E276" s="2">
        <v>1084</v>
      </c>
      <c r="F276" s="2">
        <v>120</v>
      </c>
      <c r="G276" s="2">
        <v>12</v>
      </c>
      <c r="H276" s="2">
        <v>13008</v>
      </c>
      <c r="I276">
        <v>260.16000000000003</v>
      </c>
      <c r="J276" s="11">
        <v>12747.84</v>
      </c>
      <c r="K276" s="2">
        <v>12.74784</v>
      </c>
      <c r="L276" s="2">
        <v>3252</v>
      </c>
      <c r="M276" s="2">
        <v>9495.84</v>
      </c>
      <c r="N276" s="2">
        <v>9.4958399999999994</v>
      </c>
      <c r="O276" s="3">
        <v>44660</v>
      </c>
      <c r="P276" t="s">
        <v>72</v>
      </c>
      <c r="Q276" t="s">
        <v>73</v>
      </c>
      <c r="R276">
        <v>2022</v>
      </c>
      <c r="S276" t="s">
        <v>214</v>
      </c>
      <c r="T276" t="s">
        <v>58</v>
      </c>
      <c r="U276" t="s">
        <v>46</v>
      </c>
    </row>
    <row r="277" spans="1:21" x14ac:dyDescent="0.25">
      <c r="A277" t="s">
        <v>21</v>
      </c>
      <c r="B277" t="s">
        <v>284</v>
      </c>
      <c r="C277" t="s">
        <v>61</v>
      </c>
      <c r="D277" t="s">
        <v>68</v>
      </c>
      <c r="E277" s="2">
        <v>662</v>
      </c>
      <c r="F277" s="2">
        <v>250</v>
      </c>
      <c r="G277" s="2">
        <v>125</v>
      </c>
      <c r="H277" s="2">
        <v>82750</v>
      </c>
      <c r="I277">
        <v>1655</v>
      </c>
      <c r="J277" s="11">
        <v>81095</v>
      </c>
      <c r="K277" s="2">
        <v>81.094999999999999</v>
      </c>
      <c r="L277" s="2">
        <v>79440</v>
      </c>
      <c r="M277" s="2">
        <v>1655</v>
      </c>
      <c r="N277" s="2">
        <v>1.655</v>
      </c>
      <c r="O277" s="3">
        <v>44901</v>
      </c>
      <c r="P277" t="s">
        <v>80</v>
      </c>
      <c r="Q277" t="s">
        <v>77</v>
      </c>
      <c r="R277">
        <v>2022</v>
      </c>
      <c r="S277" t="s">
        <v>170</v>
      </c>
      <c r="T277" t="s">
        <v>64</v>
      </c>
      <c r="U277" t="s">
        <v>51</v>
      </c>
    </row>
    <row r="278" spans="1:21" x14ac:dyDescent="0.25">
      <c r="A278" t="s">
        <v>42</v>
      </c>
      <c r="B278" t="s">
        <v>175</v>
      </c>
      <c r="C278" t="s">
        <v>61</v>
      </c>
      <c r="D278" t="s">
        <v>68</v>
      </c>
      <c r="E278" s="2">
        <v>2877</v>
      </c>
      <c r="F278" s="2">
        <v>250</v>
      </c>
      <c r="G278" s="2">
        <v>350</v>
      </c>
      <c r="H278" s="2">
        <v>1006950</v>
      </c>
      <c r="I278">
        <v>20139</v>
      </c>
      <c r="J278" s="11">
        <v>986811</v>
      </c>
      <c r="K278" s="2">
        <v>986.81100000000004</v>
      </c>
      <c r="L278" s="2">
        <v>748020</v>
      </c>
      <c r="M278" s="2">
        <v>238791</v>
      </c>
      <c r="N278" s="2">
        <v>238.791</v>
      </c>
      <c r="O278" s="3">
        <v>44881</v>
      </c>
      <c r="P278" t="s">
        <v>76</v>
      </c>
      <c r="Q278" t="s">
        <v>77</v>
      </c>
      <c r="R278">
        <v>2022</v>
      </c>
      <c r="S278" t="s">
        <v>176</v>
      </c>
      <c r="T278" t="s">
        <v>64</v>
      </c>
      <c r="U278" t="s">
        <v>65</v>
      </c>
    </row>
    <row r="279" spans="1:21" x14ac:dyDescent="0.25">
      <c r="A279" t="s">
        <v>21</v>
      </c>
      <c r="B279" t="s">
        <v>263</v>
      </c>
      <c r="C279" t="s">
        <v>61</v>
      </c>
      <c r="D279" t="s">
        <v>68</v>
      </c>
      <c r="E279" s="2">
        <v>2729</v>
      </c>
      <c r="F279" s="2">
        <v>250</v>
      </c>
      <c r="G279" s="2">
        <v>125</v>
      </c>
      <c r="H279" s="2">
        <v>341125</v>
      </c>
      <c r="I279">
        <v>6822.5</v>
      </c>
      <c r="J279" s="11">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25">
      <c r="A280" t="s">
        <v>38</v>
      </c>
      <c r="B280" t="s">
        <v>285</v>
      </c>
      <c r="C280" t="s">
        <v>95</v>
      </c>
      <c r="D280" t="s">
        <v>68</v>
      </c>
      <c r="E280" s="2">
        <v>259</v>
      </c>
      <c r="F280" s="2">
        <v>260</v>
      </c>
      <c r="G280" s="2">
        <v>300</v>
      </c>
      <c r="H280" s="2">
        <v>77700</v>
      </c>
      <c r="I280">
        <v>1554</v>
      </c>
      <c r="J280" s="11">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25">
      <c r="A281" t="s">
        <v>38</v>
      </c>
      <c r="B281" t="s">
        <v>286</v>
      </c>
      <c r="C281" t="s">
        <v>95</v>
      </c>
      <c r="D281" t="s">
        <v>68</v>
      </c>
      <c r="E281" s="2">
        <v>1101</v>
      </c>
      <c r="F281" s="2">
        <v>260</v>
      </c>
      <c r="G281" s="2">
        <v>300</v>
      </c>
      <c r="H281" s="2">
        <v>330300</v>
      </c>
      <c r="I281">
        <v>6606</v>
      </c>
      <c r="J281" s="11">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25">
      <c r="A282" t="s">
        <v>21</v>
      </c>
      <c r="B282" t="s">
        <v>207</v>
      </c>
      <c r="C282" t="s">
        <v>95</v>
      </c>
      <c r="D282" t="s">
        <v>68</v>
      </c>
      <c r="E282" s="2">
        <v>2276</v>
      </c>
      <c r="F282" s="2">
        <v>260</v>
      </c>
      <c r="G282" s="2">
        <v>125</v>
      </c>
      <c r="H282" s="2">
        <v>284500</v>
      </c>
      <c r="I282">
        <v>5690</v>
      </c>
      <c r="J282" s="11">
        <v>278810</v>
      </c>
      <c r="K282" s="2">
        <v>278.81</v>
      </c>
      <c r="L282" s="2">
        <v>273120</v>
      </c>
      <c r="M282" s="2">
        <v>5690</v>
      </c>
      <c r="N282" s="2">
        <v>5.69</v>
      </c>
      <c r="O282" s="3">
        <v>44827</v>
      </c>
      <c r="P282" t="s">
        <v>25</v>
      </c>
      <c r="Q282" t="s">
        <v>26</v>
      </c>
      <c r="R282">
        <v>2022</v>
      </c>
      <c r="S282" t="s">
        <v>208</v>
      </c>
      <c r="T282" t="s">
        <v>97</v>
      </c>
      <c r="U282" t="s">
        <v>29</v>
      </c>
    </row>
    <row r="283" spans="1:21" x14ac:dyDescent="0.25">
      <c r="A283" t="s">
        <v>42</v>
      </c>
      <c r="B283" t="s">
        <v>190</v>
      </c>
      <c r="C283" t="s">
        <v>95</v>
      </c>
      <c r="D283" t="s">
        <v>68</v>
      </c>
      <c r="E283" s="2">
        <v>1236</v>
      </c>
      <c r="F283" s="2">
        <v>260</v>
      </c>
      <c r="G283" s="2">
        <v>20</v>
      </c>
      <c r="H283" s="2">
        <v>24720</v>
      </c>
      <c r="I283">
        <v>494.4</v>
      </c>
      <c r="J283" s="11">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25">
      <c r="A284" t="s">
        <v>42</v>
      </c>
      <c r="B284" t="s">
        <v>192</v>
      </c>
      <c r="C284" t="s">
        <v>95</v>
      </c>
      <c r="D284" t="s">
        <v>68</v>
      </c>
      <c r="E284" s="2">
        <v>941</v>
      </c>
      <c r="F284" s="2">
        <v>260</v>
      </c>
      <c r="G284" s="2">
        <v>20</v>
      </c>
      <c r="H284" s="2">
        <v>18820</v>
      </c>
      <c r="I284">
        <v>376.4</v>
      </c>
      <c r="J284" s="11">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25">
      <c r="A285" t="s">
        <v>38</v>
      </c>
      <c r="B285" t="s">
        <v>287</v>
      </c>
      <c r="C285" t="s">
        <v>95</v>
      </c>
      <c r="D285" t="s">
        <v>68</v>
      </c>
      <c r="E285" s="2">
        <v>1916</v>
      </c>
      <c r="F285" s="2">
        <v>260</v>
      </c>
      <c r="G285" s="2">
        <v>300</v>
      </c>
      <c r="H285" s="2">
        <v>574800</v>
      </c>
      <c r="I285">
        <v>11496</v>
      </c>
      <c r="J285" s="11">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25">
      <c r="A286" t="s">
        <v>21</v>
      </c>
      <c r="B286" t="s">
        <v>230</v>
      </c>
      <c r="C286" t="s">
        <v>67</v>
      </c>
      <c r="D286" t="s">
        <v>68</v>
      </c>
      <c r="E286" s="2">
        <v>4243.5</v>
      </c>
      <c r="F286" s="2">
        <v>3</v>
      </c>
      <c r="G286" s="2">
        <v>125</v>
      </c>
      <c r="H286" s="2">
        <v>530437.5</v>
      </c>
      <c r="I286">
        <v>15913.125</v>
      </c>
      <c r="J286" s="11">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25">
      <c r="A287" t="s">
        <v>42</v>
      </c>
      <c r="B287" t="s">
        <v>159</v>
      </c>
      <c r="C287" t="s">
        <v>67</v>
      </c>
      <c r="D287" t="s">
        <v>68</v>
      </c>
      <c r="E287" s="2">
        <v>2580</v>
      </c>
      <c r="F287" s="2">
        <v>3</v>
      </c>
      <c r="G287" s="2">
        <v>20</v>
      </c>
      <c r="H287" s="2">
        <v>51600</v>
      </c>
      <c r="I287">
        <v>1548</v>
      </c>
      <c r="J287" s="11">
        <v>50052</v>
      </c>
      <c r="K287" s="2">
        <v>50.052</v>
      </c>
      <c r="L287" s="2">
        <v>25800</v>
      </c>
      <c r="M287" s="2">
        <v>24252</v>
      </c>
      <c r="N287" s="2">
        <v>24.251999999999999</v>
      </c>
      <c r="O287" s="3">
        <v>44660</v>
      </c>
      <c r="P287" t="s">
        <v>72</v>
      </c>
      <c r="Q287" t="s">
        <v>73</v>
      </c>
      <c r="R287">
        <v>2022</v>
      </c>
      <c r="S287" t="s">
        <v>160</v>
      </c>
      <c r="T287" t="s">
        <v>70</v>
      </c>
      <c r="U287" t="s">
        <v>65</v>
      </c>
    </row>
    <row r="288" spans="1:21" x14ac:dyDescent="0.25">
      <c r="A288" t="s">
        <v>38</v>
      </c>
      <c r="B288" t="s">
        <v>100</v>
      </c>
      <c r="C288" t="s">
        <v>67</v>
      </c>
      <c r="D288" t="s">
        <v>68</v>
      </c>
      <c r="E288" s="2">
        <v>689</v>
      </c>
      <c r="F288" s="2">
        <v>3</v>
      </c>
      <c r="G288" s="2">
        <v>300</v>
      </c>
      <c r="H288" s="2">
        <v>206700</v>
      </c>
      <c r="I288">
        <v>6201</v>
      </c>
      <c r="J288" s="11">
        <v>200499</v>
      </c>
      <c r="K288" s="2">
        <v>200.499</v>
      </c>
      <c r="L288" s="2">
        <v>172250</v>
      </c>
      <c r="M288" s="2">
        <v>28249</v>
      </c>
      <c r="N288" s="2">
        <v>28.248999999999999</v>
      </c>
      <c r="O288" s="3">
        <v>44857</v>
      </c>
      <c r="P288" t="s">
        <v>90</v>
      </c>
      <c r="Q288" t="s">
        <v>77</v>
      </c>
      <c r="R288">
        <v>2022</v>
      </c>
      <c r="S288" t="s">
        <v>101</v>
      </c>
      <c r="T288" t="s">
        <v>70</v>
      </c>
      <c r="U288" t="s">
        <v>46</v>
      </c>
    </row>
    <row r="289" spans="1:21" x14ac:dyDescent="0.25">
      <c r="A289" t="s">
        <v>47</v>
      </c>
      <c r="B289" t="s">
        <v>227</v>
      </c>
      <c r="C289" t="s">
        <v>67</v>
      </c>
      <c r="D289" t="s">
        <v>68</v>
      </c>
      <c r="E289" s="2">
        <v>1947</v>
      </c>
      <c r="F289" s="2">
        <v>3</v>
      </c>
      <c r="G289" s="2">
        <v>12</v>
      </c>
      <c r="H289" s="2">
        <v>23364</v>
      </c>
      <c r="I289">
        <v>700.92</v>
      </c>
      <c r="J289" s="11">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25">
      <c r="A290" t="s">
        <v>42</v>
      </c>
      <c r="B290" t="s">
        <v>135</v>
      </c>
      <c r="C290" t="s">
        <v>23</v>
      </c>
      <c r="D290" t="s">
        <v>68</v>
      </c>
      <c r="E290" s="2">
        <v>1958</v>
      </c>
      <c r="F290" s="2">
        <v>5</v>
      </c>
      <c r="G290" s="2">
        <v>7</v>
      </c>
      <c r="H290" s="2">
        <v>13706</v>
      </c>
      <c r="I290">
        <v>411.18</v>
      </c>
      <c r="J290" s="11">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25">
      <c r="A291" t="s">
        <v>47</v>
      </c>
      <c r="B291" t="s">
        <v>288</v>
      </c>
      <c r="C291" t="s">
        <v>23</v>
      </c>
      <c r="D291" t="s">
        <v>68</v>
      </c>
      <c r="E291" s="2">
        <v>1901</v>
      </c>
      <c r="F291" s="2">
        <v>5</v>
      </c>
      <c r="G291" s="2">
        <v>12</v>
      </c>
      <c r="H291" s="2">
        <v>22812</v>
      </c>
      <c r="I291">
        <v>684.36</v>
      </c>
      <c r="J291" s="11">
        <v>22127.64</v>
      </c>
      <c r="K291" s="2">
        <v>22.12764</v>
      </c>
      <c r="L291" s="2">
        <v>5703</v>
      </c>
      <c r="M291" s="2">
        <v>16424.64</v>
      </c>
      <c r="N291" s="2">
        <v>16.42464</v>
      </c>
      <c r="O291" s="3">
        <v>44633</v>
      </c>
      <c r="P291" t="s">
        <v>87</v>
      </c>
      <c r="Q291" t="s">
        <v>34</v>
      </c>
      <c r="R291">
        <v>2022</v>
      </c>
      <c r="S291" t="s">
        <v>140</v>
      </c>
      <c r="T291" t="s">
        <v>28</v>
      </c>
      <c r="U291" t="s">
        <v>29</v>
      </c>
    </row>
    <row r="292" spans="1:21" x14ac:dyDescent="0.25">
      <c r="A292" t="s">
        <v>42</v>
      </c>
      <c r="B292" t="s">
        <v>181</v>
      </c>
      <c r="C292" t="s">
        <v>23</v>
      </c>
      <c r="D292" t="s">
        <v>68</v>
      </c>
      <c r="E292" s="2">
        <v>544</v>
      </c>
      <c r="F292" s="2">
        <v>5</v>
      </c>
      <c r="G292" s="2">
        <v>7</v>
      </c>
      <c r="H292" s="2">
        <v>3808</v>
      </c>
      <c r="I292">
        <v>114.24</v>
      </c>
      <c r="J292" s="11">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25">
      <c r="A293" t="s">
        <v>21</v>
      </c>
      <c r="B293" t="s">
        <v>219</v>
      </c>
      <c r="C293" t="s">
        <v>23</v>
      </c>
      <c r="D293" t="s">
        <v>68</v>
      </c>
      <c r="E293" s="2">
        <v>1287</v>
      </c>
      <c r="F293" s="2">
        <v>5</v>
      </c>
      <c r="G293" s="2">
        <v>125</v>
      </c>
      <c r="H293" s="2">
        <v>160875</v>
      </c>
      <c r="I293">
        <v>4826.25</v>
      </c>
      <c r="J293" s="11">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25">
      <c r="A294" t="s">
        <v>21</v>
      </c>
      <c r="B294" t="s">
        <v>198</v>
      </c>
      <c r="C294" t="s">
        <v>23</v>
      </c>
      <c r="D294" t="s">
        <v>68</v>
      </c>
      <c r="E294" s="2">
        <v>1706</v>
      </c>
      <c r="F294" s="2">
        <v>5</v>
      </c>
      <c r="G294" s="2">
        <v>125</v>
      </c>
      <c r="H294" s="2">
        <v>213250</v>
      </c>
      <c r="I294">
        <v>6397.5</v>
      </c>
      <c r="J294" s="11">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25">
      <c r="A295" t="s">
        <v>38</v>
      </c>
      <c r="B295" t="s">
        <v>280</v>
      </c>
      <c r="C295" t="s">
        <v>32</v>
      </c>
      <c r="D295" t="s">
        <v>68</v>
      </c>
      <c r="E295" s="2">
        <v>2434.5</v>
      </c>
      <c r="F295" s="2">
        <v>10</v>
      </c>
      <c r="G295" s="2">
        <v>300</v>
      </c>
      <c r="H295" s="2">
        <v>730350</v>
      </c>
      <c r="I295">
        <v>21910.5</v>
      </c>
      <c r="J295" s="11">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25">
      <c r="A296" t="s">
        <v>21</v>
      </c>
      <c r="B296" t="s">
        <v>281</v>
      </c>
      <c r="C296" t="s">
        <v>32</v>
      </c>
      <c r="D296" t="s">
        <v>68</v>
      </c>
      <c r="E296" s="2">
        <v>1774</v>
      </c>
      <c r="F296" s="2">
        <v>10</v>
      </c>
      <c r="G296" s="2">
        <v>125</v>
      </c>
      <c r="H296" s="2">
        <v>221750</v>
      </c>
      <c r="I296">
        <v>6652.5</v>
      </c>
      <c r="J296" s="11">
        <v>215097.5</v>
      </c>
      <c r="K296" s="2">
        <v>215.0975</v>
      </c>
      <c r="L296" s="2">
        <v>212880</v>
      </c>
      <c r="M296" s="2">
        <v>2217.5</v>
      </c>
      <c r="N296" s="2">
        <v>2.2174999999999998</v>
      </c>
      <c r="O296" s="3">
        <v>44837</v>
      </c>
      <c r="P296" t="s">
        <v>90</v>
      </c>
      <c r="Q296" t="s">
        <v>77</v>
      </c>
      <c r="R296">
        <v>2022</v>
      </c>
      <c r="S296" t="s">
        <v>210</v>
      </c>
      <c r="T296" t="s">
        <v>36</v>
      </c>
      <c r="U296" t="s">
        <v>37</v>
      </c>
    </row>
    <row r="297" spans="1:21" x14ac:dyDescent="0.25">
      <c r="A297" t="s">
        <v>47</v>
      </c>
      <c r="B297" t="s">
        <v>111</v>
      </c>
      <c r="C297" t="s">
        <v>32</v>
      </c>
      <c r="D297" t="s">
        <v>68</v>
      </c>
      <c r="E297" s="2">
        <v>1901</v>
      </c>
      <c r="F297" s="2">
        <v>10</v>
      </c>
      <c r="G297" s="2">
        <v>12</v>
      </c>
      <c r="H297" s="2">
        <v>22812</v>
      </c>
      <c r="I297">
        <v>684.36</v>
      </c>
      <c r="J297" s="11">
        <v>22127.64</v>
      </c>
      <c r="K297" s="2">
        <v>22.12764</v>
      </c>
      <c r="L297" s="2">
        <v>5703</v>
      </c>
      <c r="M297" s="2">
        <v>16424.64</v>
      </c>
      <c r="N297" s="2">
        <v>16.42464</v>
      </c>
      <c r="O297" s="3">
        <v>44210</v>
      </c>
      <c r="P297" t="s">
        <v>33</v>
      </c>
      <c r="Q297" t="s">
        <v>34</v>
      </c>
      <c r="R297">
        <v>2022</v>
      </c>
      <c r="S297" t="s">
        <v>112</v>
      </c>
      <c r="T297" t="s">
        <v>36</v>
      </c>
      <c r="U297" t="s">
        <v>29</v>
      </c>
    </row>
    <row r="298" spans="1:21" x14ac:dyDescent="0.25">
      <c r="A298" t="s">
        <v>38</v>
      </c>
      <c r="B298" t="s">
        <v>200</v>
      </c>
      <c r="C298" t="s">
        <v>32</v>
      </c>
      <c r="D298" t="s">
        <v>68</v>
      </c>
      <c r="E298" s="2">
        <v>689</v>
      </c>
      <c r="F298" s="2">
        <v>10</v>
      </c>
      <c r="G298" s="2">
        <v>300</v>
      </c>
      <c r="H298" s="2">
        <v>206700</v>
      </c>
      <c r="I298">
        <v>6201</v>
      </c>
      <c r="J298" s="11">
        <v>200499</v>
      </c>
      <c r="K298" s="2">
        <v>200.499</v>
      </c>
      <c r="L298" s="2">
        <v>172250</v>
      </c>
      <c r="M298" s="2">
        <v>28249</v>
      </c>
      <c r="N298" s="2">
        <v>28.248999999999999</v>
      </c>
      <c r="O298" s="3">
        <v>44544</v>
      </c>
      <c r="P298" t="s">
        <v>80</v>
      </c>
      <c r="Q298" t="s">
        <v>77</v>
      </c>
      <c r="R298">
        <v>2022</v>
      </c>
      <c r="S298" t="s">
        <v>178</v>
      </c>
      <c r="T298" t="s">
        <v>36</v>
      </c>
      <c r="U298" t="s">
        <v>51</v>
      </c>
    </row>
    <row r="299" spans="1:21" x14ac:dyDescent="0.25">
      <c r="A299" t="s">
        <v>21</v>
      </c>
      <c r="B299" t="s">
        <v>106</v>
      </c>
      <c r="C299" t="s">
        <v>32</v>
      </c>
      <c r="D299" t="s">
        <v>68</v>
      </c>
      <c r="E299" s="2">
        <v>1570</v>
      </c>
      <c r="F299" s="2">
        <v>10</v>
      </c>
      <c r="G299" s="2">
        <v>125</v>
      </c>
      <c r="H299" s="2">
        <v>196250</v>
      </c>
      <c r="I299">
        <v>5887.5</v>
      </c>
      <c r="J299" s="11">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25">
      <c r="A300" t="s">
        <v>47</v>
      </c>
      <c r="B300" t="s">
        <v>48</v>
      </c>
      <c r="C300" t="s">
        <v>32</v>
      </c>
      <c r="D300" t="s">
        <v>68</v>
      </c>
      <c r="E300" s="2">
        <v>1369.5</v>
      </c>
      <c r="F300" s="2">
        <v>10</v>
      </c>
      <c r="G300" s="2">
        <v>12</v>
      </c>
      <c r="H300" s="2">
        <v>16434</v>
      </c>
      <c r="I300">
        <v>493.02</v>
      </c>
      <c r="J300" s="11">
        <v>15940.98</v>
      </c>
      <c r="K300" s="2">
        <v>15.94098</v>
      </c>
      <c r="L300" s="2">
        <v>4108.5</v>
      </c>
      <c r="M300" s="2">
        <v>11832.48</v>
      </c>
      <c r="N300" s="2">
        <v>11.83248</v>
      </c>
      <c r="O300" s="3">
        <v>44353</v>
      </c>
      <c r="P300" t="s">
        <v>151</v>
      </c>
      <c r="Q300" t="s">
        <v>73</v>
      </c>
      <c r="R300">
        <v>2022</v>
      </c>
      <c r="S300" t="s">
        <v>50</v>
      </c>
      <c r="T300" t="s">
        <v>36</v>
      </c>
      <c r="U300" t="s">
        <v>51</v>
      </c>
    </row>
    <row r="301" spans="1:21" x14ac:dyDescent="0.25">
      <c r="A301" t="s">
        <v>21</v>
      </c>
      <c r="B301" t="s">
        <v>281</v>
      </c>
      <c r="C301" t="s">
        <v>32</v>
      </c>
      <c r="D301" t="s">
        <v>68</v>
      </c>
      <c r="E301" s="2">
        <v>2009</v>
      </c>
      <c r="F301" s="2">
        <v>10</v>
      </c>
      <c r="G301" s="2">
        <v>125</v>
      </c>
      <c r="H301" s="2">
        <v>251125</v>
      </c>
      <c r="I301">
        <v>7533.75</v>
      </c>
      <c r="J301" s="11">
        <v>243591.25</v>
      </c>
      <c r="K301" s="2">
        <v>243.59125</v>
      </c>
      <c r="L301" s="2">
        <v>241080</v>
      </c>
      <c r="M301" s="2">
        <v>2511.25</v>
      </c>
      <c r="N301" s="2">
        <v>2.51125</v>
      </c>
      <c r="O301" s="3">
        <v>44203</v>
      </c>
      <c r="P301" t="s">
        <v>33</v>
      </c>
      <c r="Q301" t="s">
        <v>34</v>
      </c>
      <c r="R301">
        <v>2022</v>
      </c>
      <c r="S301" t="s">
        <v>210</v>
      </c>
      <c r="T301" t="s">
        <v>36</v>
      </c>
      <c r="U301" t="s">
        <v>37</v>
      </c>
    </row>
    <row r="302" spans="1:21" x14ac:dyDescent="0.25">
      <c r="A302" t="s">
        <v>21</v>
      </c>
      <c r="B302" t="s">
        <v>165</v>
      </c>
      <c r="C302" t="s">
        <v>32</v>
      </c>
      <c r="D302" t="s">
        <v>68</v>
      </c>
      <c r="E302" s="2">
        <v>1287</v>
      </c>
      <c r="F302" s="2">
        <v>10</v>
      </c>
      <c r="G302" s="2">
        <v>125</v>
      </c>
      <c r="H302" s="2">
        <v>160875</v>
      </c>
      <c r="I302">
        <v>4826.25</v>
      </c>
      <c r="J302" s="11">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25">
      <c r="A303" t="s">
        <v>21</v>
      </c>
      <c r="B303" t="s">
        <v>106</v>
      </c>
      <c r="C303" t="s">
        <v>32</v>
      </c>
      <c r="D303" t="s">
        <v>68</v>
      </c>
      <c r="E303" s="2">
        <v>1706</v>
      </c>
      <c r="F303" s="2">
        <v>10</v>
      </c>
      <c r="G303" s="2">
        <v>125</v>
      </c>
      <c r="H303" s="2">
        <v>213250</v>
      </c>
      <c r="I303">
        <v>6397.5</v>
      </c>
      <c r="J303" s="11">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25">
      <c r="A304" t="s">
        <v>21</v>
      </c>
      <c r="B304" t="s">
        <v>55</v>
      </c>
      <c r="C304" t="s">
        <v>56</v>
      </c>
      <c r="D304" t="s">
        <v>68</v>
      </c>
      <c r="E304" s="2">
        <v>2009</v>
      </c>
      <c r="F304" s="2">
        <v>120</v>
      </c>
      <c r="G304" s="2">
        <v>125</v>
      </c>
      <c r="H304" s="2">
        <v>251125</v>
      </c>
      <c r="I304">
        <v>7533.75</v>
      </c>
      <c r="J304" s="11">
        <v>243591.25</v>
      </c>
      <c r="K304" s="2">
        <v>243.59125</v>
      </c>
      <c r="L304" s="2">
        <v>241080</v>
      </c>
      <c r="M304" s="2">
        <v>2511.25</v>
      </c>
      <c r="N304" s="2">
        <v>2.51125</v>
      </c>
      <c r="O304" s="3">
        <v>44603</v>
      </c>
      <c r="P304" t="s">
        <v>62</v>
      </c>
      <c r="Q304" t="s">
        <v>34</v>
      </c>
      <c r="R304">
        <v>2022</v>
      </c>
      <c r="S304" t="s">
        <v>57</v>
      </c>
      <c r="T304" t="s">
        <v>58</v>
      </c>
      <c r="U304" t="s">
        <v>59</v>
      </c>
    </row>
    <row r="305" spans="1:21" x14ac:dyDescent="0.25">
      <c r="A305" t="s">
        <v>38</v>
      </c>
      <c r="B305" t="s">
        <v>211</v>
      </c>
      <c r="C305" t="s">
        <v>61</v>
      </c>
      <c r="D305" t="s">
        <v>68</v>
      </c>
      <c r="E305" s="2">
        <v>2844</v>
      </c>
      <c r="F305" s="2">
        <v>250</v>
      </c>
      <c r="G305" s="2">
        <v>300</v>
      </c>
      <c r="H305" s="2">
        <v>853200</v>
      </c>
      <c r="I305">
        <v>25596</v>
      </c>
      <c r="J305" s="11">
        <v>827604</v>
      </c>
      <c r="K305" s="2">
        <v>827.60400000000004</v>
      </c>
      <c r="L305" s="2">
        <v>711000</v>
      </c>
      <c r="M305" s="2">
        <v>116604</v>
      </c>
      <c r="N305" s="2">
        <v>116.604</v>
      </c>
      <c r="O305" s="3">
        <v>44675</v>
      </c>
      <c r="P305" t="s">
        <v>72</v>
      </c>
      <c r="Q305" t="s">
        <v>73</v>
      </c>
      <c r="R305">
        <v>2022</v>
      </c>
      <c r="S305" t="s">
        <v>212</v>
      </c>
      <c r="T305" t="s">
        <v>64</v>
      </c>
      <c r="U305" t="s">
        <v>41</v>
      </c>
    </row>
    <row r="306" spans="1:21" x14ac:dyDescent="0.25">
      <c r="A306" t="s">
        <v>47</v>
      </c>
      <c r="B306" t="s">
        <v>236</v>
      </c>
      <c r="C306" t="s">
        <v>61</v>
      </c>
      <c r="D306" t="s">
        <v>68</v>
      </c>
      <c r="E306" s="2">
        <v>1916</v>
      </c>
      <c r="F306" s="2">
        <v>250</v>
      </c>
      <c r="G306" s="2">
        <v>12</v>
      </c>
      <c r="H306" s="2">
        <v>22992</v>
      </c>
      <c r="I306">
        <v>689.76</v>
      </c>
      <c r="J306" s="11">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25">
      <c r="A307" t="s">
        <v>21</v>
      </c>
      <c r="B307" t="s">
        <v>289</v>
      </c>
      <c r="C307" t="s">
        <v>61</v>
      </c>
      <c r="D307" t="s">
        <v>68</v>
      </c>
      <c r="E307" s="2">
        <v>1570</v>
      </c>
      <c r="F307" s="2">
        <v>250</v>
      </c>
      <c r="G307" s="2">
        <v>125</v>
      </c>
      <c r="H307" s="2">
        <v>196250</v>
      </c>
      <c r="I307">
        <v>5887.5</v>
      </c>
      <c r="J307" s="11">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25">
      <c r="A308" t="s">
        <v>38</v>
      </c>
      <c r="B308" t="s">
        <v>188</v>
      </c>
      <c r="C308" t="s">
        <v>61</v>
      </c>
      <c r="D308" t="s">
        <v>68</v>
      </c>
      <c r="E308" s="2">
        <v>1874</v>
      </c>
      <c r="F308" s="2">
        <v>250</v>
      </c>
      <c r="G308" s="2">
        <v>300</v>
      </c>
      <c r="H308" s="2">
        <v>562200</v>
      </c>
      <c r="I308">
        <v>16866</v>
      </c>
      <c r="J308" s="11">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25">
      <c r="A309" t="s">
        <v>42</v>
      </c>
      <c r="B309" t="s">
        <v>129</v>
      </c>
      <c r="C309" t="s">
        <v>61</v>
      </c>
      <c r="D309" t="s">
        <v>68</v>
      </c>
      <c r="E309" s="2">
        <v>1642</v>
      </c>
      <c r="F309" s="2">
        <v>250</v>
      </c>
      <c r="G309" s="2">
        <v>350</v>
      </c>
      <c r="H309" s="2">
        <v>574700</v>
      </c>
      <c r="I309">
        <v>17241</v>
      </c>
      <c r="J309" s="11">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25">
      <c r="A310" t="s">
        <v>42</v>
      </c>
      <c r="B310" t="s">
        <v>145</v>
      </c>
      <c r="C310" t="s">
        <v>67</v>
      </c>
      <c r="D310" t="s">
        <v>68</v>
      </c>
      <c r="E310" s="2">
        <v>831</v>
      </c>
      <c r="F310" s="2">
        <v>3</v>
      </c>
      <c r="G310" s="2">
        <v>20</v>
      </c>
      <c r="H310" s="2">
        <v>16620</v>
      </c>
      <c r="I310">
        <v>498.6</v>
      </c>
      <c r="J310" s="11">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25">
      <c r="A311" t="s">
        <v>42</v>
      </c>
      <c r="B311" t="s">
        <v>89</v>
      </c>
      <c r="C311" t="s">
        <v>56</v>
      </c>
      <c r="D311" t="s">
        <v>68</v>
      </c>
      <c r="E311" s="2">
        <v>3850.5</v>
      </c>
      <c r="F311" s="2">
        <v>120</v>
      </c>
      <c r="G311" s="2">
        <v>20</v>
      </c>
      <c r="H311" s="2">
        <v>77010</v>
      </c>
      <c r="I311">
        <v>2310.3000000000002</v>
      </c>
      <c r="J311" s="11">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25">
      <c r="A312" t="s">
        <v>47</v>
      </c>
      <c r="B312" t="s">
        <v>196</v>
      </c>
      <c r="C312" t="s">
        <v>61</v>
      </c>
      <c r="D312" t="s">
        <v>68</v>
      </c>
      <c r="E312" s="2">
        <v>2479</v>
      </c>
      <c r="F312" s="2">
        <v>250</v>
      </c>
      <c r="G312" s="2">
        <v>12</v>
      </c>
      <c r="H312" s="2">
        <v>29748</v>
      </c>
      <c r="I312">
        <v>892.44</v>
      </c>
      <c r="J312" s="11">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25">
      <c r="A313" t="s">
        <v>30</v>
      </c>
      <c r="B313" t="s">
        <v>271</v>
      </c>
      <c r="C313" t="s">
        <v>23</v>
      </c>
      <c r="D313" t="s">
        <v>68</v>
      </c>
      <c r="E313" s="2">
        <v>2031</v>
      </c>
      <c r="F313" s="2">
        <v>5</v>
      </c>
      <c r="G313" s="2">
        <v>15</v>
      </c>
      <c r="H313" s="2">
        <v>30465</v>
      </c>
      <c r="I313">
        <v>1218.5999999999999</v>
      </c>
      <c r="J313" s="11">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25">
      <c r="A314" t="s">
        <v>30</v>
      </c>
      <c r="B314" t="s">
        <v>149</v>
      </c>
      <c r="C314" t="s">
        <v>32</v>
      </c>
      <c r="D314" t="s">
        <v>68</v>
      </c>
      <c r="E314" s="2">
        <v>2031</v>
      </c>
      <c r="F314" s="2">
        <v>10</v>
      </c>
      <c r="G314" s="2">
        <v>15</v>
      </c>
      <c r="H314" s="2">
        <v>30465</v>
      </c>
      <c r="I314">
        <v>1218.5999999999999</v>
      </c>
      <c r="J314" s="11">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25">
      <c r="A315" t="s">
        <v>38</v>
      </c>
      <c r="B315" t="s">
        <v>100</v>
      </c>
      <c r="C315" t="s">
        <v>67</v>
      </c>
      <c r="D315" t="s">
        <v>68</v>
      </c>
      <c r="E315" s="2">
        <v>2021</v>
      </c>
      <c r="F315" s="2">
        <v>3</v>
      </c>
      <c r="G315" s="2">
        <v>300</v>
      </c>
      <c r="H315" s="2">
        <v>606300</v>
      </c>
      <c r="I315">
        <v>24252</v>
      </c>
      <c r="J315" s="11">
        <v>582048</v>
      </c>
      <c r="K315" s="2">
        <v>582.048</v>
      </c>
      <c r="L315" s="2">
        <v>505250</v>
      </c>
      <c r="M315" s="2">
        <v>76798</v>
      </c>
      <c r="N315" s="2">
        <v>76.798000000000002</v>
      </c>
      <c r="O315" s="3">
        <v>44445</v>
      </c>
      <c r="P315" t="s">
        <v>25</v>
      </c>
      <c r="Q315" t="s">
        <v>26</v>
      </c>
      <c r="R315">
        <v>2022</v>
      </c>
      <c r="S315" t="s">
        <v>101</v>
      </c>
      <c r="T315" t="s">
        <v>70</v>
      </c>
      <c r="U315" t="s">
        <v>46</v>
      </c>
    </row>
    <row r="316" spans="1:21" x14ac:dyDescent="0.25">
      <c r="A316" t="s">
        <v>42</v>
      </c>
      <c r="B316" t="s">
        <v>177</v>
      </c>
      <c r="C316" t="s">
        <v>67</v>
      </c>
      <c r="D316" t="s">
        <v>68</v>
      </c>
      <c r="E316" s="2">
        <v>274</v>
      </c>
      <c r="F316" s="2">
        <v>3</v>
      </c>
      <c r="G316" s="2">
        <v>350</v>
      </c>
      <c r="H316" s="2">
        <v>95900</v>
      </c>
      <c r="I316">
        <v>3836</v>
      </c>
      <c r="J316" s="11">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25">
      <c r="A317" t="s">
        <v>30</v>
      </c>
      <c r="B317" t="s">
        <v>290</v>
      </c>
      <c r="C317" t="s">
        <v>23</v>
      </c>
      <c r="D317" t="s">
        <v>68</v>
      </c>
      <c r="E317" s="2">
        <v>1967</v>
      </c>
      <c r="F317" s="2">
        <v>5</v>
      </c>
      <c r="G317" s="2">
        <v>15</v>
      </c>
      <c r="H317" s="2">
        <v>29505</v>
      </c>
      <c r="I317">
        <v>1180.2</v>
      </c>
      <c r="J317" s="11">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25">
      <c r="A318" t="s">
        <v>38</v>
      </c>
      <c r="B318" t="s">
        <v>220</v>
      </c>
      <c r="C318" t="s">
        <v>23</v>
      </c>
      <c r="D318" t="s">
        <v>68</v>
      </c>
      <c r="E318" s="2">
        <v>1859</v>
      </c>
      <c r="F318" s="2">
        <v>5</v>
      </c>
      <c r="G318" s="2">
        <v>300</v>
      </c>
      <c r="H318" s="2">
        <v>557700</v>
      </c>
      <c r="I318">
        <v>22308</v>
      </c>
      <c r="J318" s="11">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25">
      <c r="A319" t="s">
        <v>38</v>
      </c>
      <c r="B319" t="s">
        <v>220</v>
      </c>
      <c r="C319" t="s">
        <v>23</v>
      </c>
      <c r="D319" t="s">
        <v>68</v>
      </c>
      <c r="E319" s="2">
        <v>2021</v>
      </c>
      <c r="F319" s="2">
        <v>5</v>
      </c>
      <c r="G319" s="2">
        <v>300</v>
      </c>
      <c r="H319" s="2">
        <v>606300</v>
      </c>
      <c r="I319">
        <v>24252</v>
      </c>
      <c r="J319" s="11">
        <v>582048</v>
      </c>
      <c r="K319" s="2">
        <v>582.048</v>
      </c>
      <c r="L319" s="2">
        <v>505250</v>
      </c>
      <c r="M319" s="2">
        <v>76798</v>
      </c>
      <c r="N319" s="2">
        <v>76.798000000000002</v>
      </c>
      <c r="O319" s="3">
        <v>44718</v>
      </c>
      <c r="P319" t="s">
        <v>151</v>
      </c>
      <c r="Q319" t="s">
        <v>73</v>
      </c>
      <c r="R319">
        <v>2022</v>
      </c>
      <c r="S319" t="s">
        <v>199</v>
      </c>
      <c r="T319" t="s">
        <v>28</v>
      </c>
      <c r="U319" t="s">
        <v>65</v>
      </c>
    </row>
    <row r="320" spans="1:21" x14ac:dyDescent="0.25">
      <c r="A320" t="s">
        <v>21</v>
      </c>
      <c r="B320" t="s">
        <v>104</v>
      </c>
      <c r="C320" t="s">
        <v>23</v>
      </c>
      <c r="D320" t="s">
        <v>68</v>
      </c>
      <c r="E320" s="2">
        <v>1138</v>
      </c>
      <c r="F320" s="2">
        <v>5</v>
      </c>
      <c r="G320" s="2">
        <v>125</v>
      </c>
      <c r="H320" s="2">
        <v>142250</v>
      </c>
      <c r="I320">
        <v>5690</v>
      </c>
      <c r="J320" s="11">
        <v>136560</v>
      </c>
      <c r="K320" s="2">
        <v>136.56</v>
      </c>
      <c r="L320" s="2">
        <v>136560</v>
      </c>
      <c r="M320" s="2">
        <v>0</v>
      </c>
      <c r="N320" s="2">
        <v>0</v>
      </c>
      <c r="O320" s="3">
        <v>44869</v>
      </c>
      <c r="P320" t="s">
        <v>76</v>
      </c>
      <c r="Q320" t="s">
        <v>77</v>
      </c>
      <c r="R320">
        <v>2022</v>
      </c>
      <c r="S320" t="s">
        <v>105</v>
      </c>
      <c r="T320" t="s">
        <v>28</v>
      </c>
      <c r="U320" t="s">
        <v>54</v>
      </c>
    </row>
    <row r="321" spans="1:21" x14ac:dyDescent="0.25">
      <c r="A321" t="s">
        <v>42</v>
      </c>
      <c r="B321" t="s">
        <v>43</v>
      </c>
      <c r="C321" t="s">
        <v>32</v>
      </c>
      <c r="D321" t="s">
        <v>68</v>
      </c>
      <c r="E321" s="2">
        <v>4251</v>
      </c>
      <c r="F321" s="2">
        <v>10</v>
      </c>
      <c r="G321" s="2">
        <v>7</v>
      </c>
      <c r="H321" s="2">
        <v>29757</v>
      </c>
      <c r="I321">
        <v>1190.28</v>
      </c>
      <c r="J321" s="11">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25">
      <c r="A322" t="s">
        <v>21</v>
      </c>
      <c r="B322" t="s">
        <v>106</v>
      </c>
      <c r="C322" t="s">
        <v>32</v>
      </c>
      <c r="D322" t="s">
        <v>68</v>
      </c>
      <c r="E322" s="2">
        <v>795</v>
      </c>
      <c r="F322" s="2">
        <v>10</v>
      </c>
      <c r="G322" s="2">
        <v>125</v>
      </c>
      <c r="H322" s="2">
        <v>99375</v>
      </c>
      <c r="I322">
        <v>3975</v>
      </c>
      <c r="J322" s="11">
        <v>95400</v>
      </c>
      <c r="K322" s="2">
        <v>95.4</v>
      </c>
      <c r="L322" s="2">
        <v>95400</v>
      </c>
      <c r="M322" s="2">
        <v>0</v>
      </c>
      <c r="N322" s="2">
        <v>0</v>
      </c>
      <c r="O322" s="3">
        <v>44874</v>
      </c>
      <c r="P322" t="s">
        <v>76</v>
      </c>
      <c r="Q322" t="s">
        <v>77</v>
      </c>
      <c r="R322">
        <v>2022</v>
      </c>
      <c r="S322" t="s">
        <v>107</v>
      </c>
      <c r="T322" t="s">
        <v>36</v>
      </c>
      <c r="U322" t="s">
        <v>59</v>
      </c>
    </row>
    <row r="323" spans="1:21" x14ac:dyDescent="0.25">
      <c r="A323" t="s">
        <v>38</v>
      </c>
      <c r="B323" t="s">
        <v>200</v>
      </c>
      <c r="C323" t="s">
        <v>32</v>
      </c>
      <c r="D323" t="s">
        <v>68</v>
      </c>
      <c r="E323" s="2">
        <v>1414.5</v>
      </c>
      <c r="F323" s="2">
        <v>10</v>
      </c>
      <c r="G323" s="2">
        <v>300</v>
      </c>
      <c r="H323" s="2">
        <v>424350</v>
      </c>
      <c r="I323">
        <v>16974</v>
      </c>
      <c r="J323" s="11">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25">
      <c r="A324" t="s">
        <v>38</v>
      </c>
      <c r="B324" t="s">
        <v>275</v>
      </c>
      <c r="C324" t="s">
        <v>32</v>
      </c>
      <c r="D324" t="s">
        <v>68</v>
      </c>
      <c r="E324" s="2">
        <v>2918</v>
      </c>
      <c r="F324" s="2">
        <v>10</v>
      </c>
      <c r="G324" s="2">
        <v>300</v>
      </c>
      <c r="H324" s="2">
        <v>875400</v>
      </c>
      <c r="I324">
        <v>35016</v>
      </c>
      <c r="J324" s="11">
        <v>840384</v>
      </c>
      <c r="K324" s="2">
        <v>840.38400000000001</v>
      </c>
      <c r="L324" s="2">
        <v>729500</v>
      </c>
      <c r="M324" s="2">
        <v>110884</v>
      </c>
      <c r="N324" s="2">
        <v>110.884</v>
      </c>
      <c r="O324" s="3">
        <v>44439</v>
      </c>
      <c r="P324" t="s">
        <v>44</v>
      </c>
      <c r="Q324" t="s">
        <v>26</v>
      </c>
      <c r="R324">
        <v>2022</v>
      </c>
      <c r="S324" t="s">
        <v>243</v>
      </c>
      <c r="T324" t="s">
        <v>36</v>
      </c>
      <c r="U324" t="s">
        <v>46</v>
      </c>
    </row>
    <row r="325" spans="1:21" x14ac:dyDescent="0.25">
      <c r="A325" t="s">
        <v>42</v>
      </c>
      <c r="B325" t="s">
        <v>115</v>
      </c>
      <c r="C325" t="s">
        <v>32</v>
      </c>
      <c r="D325" t="s">
        <v>68</v>
      </c>
      <c r="E325" s="2">
        <v>3450</v>
      </c>
      <c r="F325" s="2">
        <v>10</v>
      </c>
      <c r="G325" s="2">
        <v>350</v>
      </c>
      <c r="H325" s="2">
        <v>1207500</v>
      </c>
      <c r="I325">
        <v>48300</v>
      </c>
      <c r="J325" s="11">
        <v>1159200</v>
      </c>
      <c r="K325" s="2">
        <v>1159.2</v>
      </c>
      <c r="L325" s="2">
        <v>897000</v>
      </c>
      <c r="M325" s="2">
        <v>262200</v>
      </c>
      <c r="N325" s="2">
        <v>262.2</v>
      </c>
      <c r="O325" s="3">
        <v>44769</v>
      </c>
      <c r="P325" t="s">
        <v>49</v>
      </c>
      <c r="Q325" t="s">
        <v>26</v>
      </c>
      <c r="R325">
        <v>2022</v>
      </c>
      <c r="S325" t="s">
        <v>116</v>
      </c>
      <c r="T325" t="s">
        <v>36</v>
      </c>
      <c r="U325" t="s">
        <v>41</v>
      </c>
    </row>
    <row r="326" spans="1:21" x14ac:dyDescent="0.25">
      <c r="A326" t="s">
        <v>21</v>
      </c>
      <c r="B326" t="s">
        <v>165</v>
      </c>
      <c r="C326" t="s">
        <v>32</v>
      </c>
      <c r="D326" t="s">
        <v>68</v>
      </c>
      <c r="E326" s="2">
        <v>2988</v>
      </c>
      <c r="F326" s="2">
        <v>10</v>
      </c>
      <c r="G326" s="2">
        <v>125</v>
      </c>
      <c r="H326" s="2">
        <v>373500</v>
      </c>
      <c r="I326">
        <v>14940</v>
      </c>
      <c r="J326" s="11">
        <v>358560</v>
      </c>
      <c r="K326" s="2">
        <v>358.56</v>
      </c>
      <c r="L326" s="2">
        <v>358560</v>
      </c>
      <c r="M326" s="2">
        <v>0</v>
      </c>
      <c r="N326" s="2">
        <v>0</v>
      </c>
      <c r="O326" s="3">
        <v>44590</v>
      </c>
      <c r="P326" t="s">
        <v>33</v>
      </c>
      <c r="Q326" t="s">
        <v>34</v>
      </c>
      <c r="R326">
        <v>2022</v>
      </c>
      <c r="S326" t="s">
        <v>166</v>
      </c>
      <c r="T326" t="s">
        <v>36</v>
      </c>
      <c r="U326" t="s">
        <v>41</v>
      </c>
    </row>
    <row r="327" spans="1:21" x14ac:dyDescent="0.25">
      <c r="A327" t="s">
        <v>30</v>
      </c>
      <c r="B327" t="s">
        <v>52</v>
      </c>
      <c r="C327" t="s">
        <v>32</v>
      </c>
      <c r="D327" t="s">
        <v>68</v>
      </c>
      <c r="E327" s="2">
        <v>218</v>
      </c>
      <c r="F327" s="2">
        <v>10</v>
      </c>
      <c r="G327" s="2">
        <v>15</v>
      </c>
      <c r="H327" s="2">
        <v>3270</v>
      </c>
      <c r="I327">
        <v>130.80000000000001</v>
      </c>
      <c r="J327" s="11">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25">
      <c r="A328" t="s">
        <v>42</v>
      </c>
      <c r="B328" t="s">
        <v>43</v>
      </c>
      <c r="C328" t="s">
        <v>32</v>
      </c>
      <c r="D328" t="s">
        <v>68</v>
      </c>
      <c r="E328" s="2">
        <v>2074</v>
      </c>
      <c r="F328" s="2">
        <v>10</v>
      </c>
      <c r="G328" s="2">
        <v>20</v>
      </c>
      <c r="H328" s="2">
        <v>41480</v>
      </c>
      <c r="I328">
        <v>1659.2</v>
      </c>
      <c r="J328" s="11">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25">
      <c r="A329" t="s">
        <v>42</v>
      </c>
      <c r="B329" t="s">
        <v>115</v>
      </c>
      <c r="C329" t="s">
        <v>32</v>
      </c>
      <c r="D329" t="s">
        <v>68</v>
      </c>
      <c r="E329" s="2">
        <v>1056</v>
      </c>
      <c r="F329" s="2">
        <v>10</v>
      </c>
      <c r="G329" s="2">
        <v>20</v>
      </c>
      <c r="H329" s="2">
        <v>21120</v>
      </c>
      <c r="I329">
        <v>844.8</v>
      </c>
      <c r="J329" s="11">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25">
      <c r="A330" t="s">
        <v>42</v>
      </c>
      <c r="B330" t="s">
        <v>115</v>
      </c>
      <c r="C330" t="s">
        <v>32</v>
      </c>
      <c r="D330" t="s">
        <v>68</v>
      </c>
      <c r="E330" s="2">
        <v>274</v>
      </c>
      <c r="F330" s="2">
        <v>10</v>
      </c>
      <c r="G330" s="2">
        <v>350</v>
      </c>
      <c r="H330" s="2">
        <v>95900</v>
      </c>
      <c r="I330">
        <v>3836</v>
      </c>
      <c r="J330" s="11">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25">
      <c r="A331" t="s">
        <v>21</v>
      </c>
      <c r="B331" t="s">
        <v>108</v>
      </c>
      <c r="C331" t="s">
        <v>32</v>
      </c>
      <c r="D331" t="s">
        <v>68</v>
      </c>
      <c r="E331" s="2">
        <v>1138</v>
      </c>
      <c r="F331" s="2">
        <v>10</v>
      </c>
      <c r="G331" s="2">
        <v>125</v>
      </c>
      <c r="H331" s="2">
        <v>142250</v>
      </c>
      <c r="I331">
        <v>5690</v>
      </c>
      <c r="J331" s="11">
        <v>136560</v>
      </c>
      <c r="K331" s="2">
        <v>136.56</v>
      </c>
      <c r="L331" s="2">
        <v>136560</v>
      </c>
      <c r="M331" s="2">
        <v>0</v>
      </c>
      <c r="N331" s="2">
        <v>0</v>
      </c>
      <c r="O331" s="3">
        <v>44246</v>
      </c>
      <c r="P331" t="s">
        <v>62</v>
      </c>
      <c r="Q331" t="s">
        <v>34</v>
      </c>
      <c r="R331">
        <v>2022</v>
      </c>
      <c r="S331" t="s">
        <v>110</v>
      </c>
      <c r="T331" t="s">
        <v>36</v>
      </c>
      <c r="U331" t="s">
        <v>65</v>
      </c>
    </row>
    <row r="332" spans="1:21" x14ac:dyDescent="0.25">
      <c r="A332" t="s">
        <v>47</v>
      </c>
      <c r="B332" t="s">
        <v>291</v>
      </c>
      <c r="C332" t="s">
        <v>56</v>
      </c>
      <c r="D332" t="s">
        <v>68</v>
      </c>
      <c r="E332" s="2">
        <v>1465</v>
      </c>
      <c r="F332" s="2">
        <v>120</v>
      </c>
      <c r="G332" s="2">
        <v>12</v>
      </c>
      <c r="H332" s="2">
        <v>17580</v>
      </c>
      <c r="I332">
        <v>703.2</v>
      </c>
      <c r="J332" s="11">
        <v>16876.8</v>
      </c>
      <c r="K332" s="2">
        <v>16.876799999999999</v>
      </c>
      <c r="L332" s="2">
        <v>4395</v>
      </c>
      <c r="M332" s="2">
        <v>12481.8</v>
      </c>
      <c r="N332" s="2">
        <v>12.4818</v>
      </c>
      <c r="O332" s="3">
        <v>44921</v>
      </c>
      <c r="P332" t="s">
        <v>80</v>
      </c>
      <c r="Q332" t="s">
        <v>77</v>
      </c>
      <c r="R332">
        <v>2022</v>
      </c>
      <c r="S332" t="s">
        <v>229</v>
      </c>
      <c r="T332" t="s">
        <v>58</v>
      </c>
      <c r="U332" t="s">
        <v>46</v>
      </c>
    </row>
    <row r="333" spans="1:21" x14ac:dyDescent="0.25">
      <c r="A333" t="s">
        <v>42</v>
      </c>
      <c r="B333" t="s">
        <v>171</v>
      </c>
      <c r="C333" t="s">
        <v>56</v>
      </c>
      <c r="D333" t="s">
        <v>68</v>
      </c>
      <c r="E333" s="2">
        <v>2177</v>
      </c>
      <c r="F333" s="2">
        <v>120</v>
      </c>
      <c r="G333" s="2">
        <v>350</v>
      </c>
      <c r="H333" s="2">
        <v>761950</v>
      </c>
      <c r="I333">
        <v>30478</v>
      </c>
      <c r="J333" s="11">
        <v>731472</v>
      </c>
      <c r="K333" s="2">
        <v>731.47199999999998</v>
      </c>
      <c r="L333" s="2">
        <v>566020</v>
      </c>
      <c r="M333" s="2">
        <v>165452</v>
      </c>
      <c r="N333" s="2">
        <v>165.452</v>
      </c>
      <c r="O333" s="3">
        <v>44699</v>
      </c>
      <c r="P333" t="s">
        <v>109</v>
      </c>
      <c r="Q333" t="s">
        <v>73</v>
      </c>
      <c r="R333">
        <v>2022</v>
      </c>
      <c r="S333" t="s">
        <v>172</v>
      </c>
      <c r="T333" t="s">
        <v>58</v>
      </c>
      <c r="U333" t="s">
        <v>54</v>
      </c>
    </row>
    <row r="334" spans="1:21" x14ac:dyDescent="0.25">
      <c r="A334" t="s">
        <v>47</v>
      </c>
      <c r="B334" t="s">
        <v>221</v>
      </c>
      <c r="C334" t="s">
        <v>61</v>
      </c>
      <c r="D334" t="s">
        <v>68</v>
      </c>
      <c r="E334" s="2">
        <v>866</v>
      </c>
      <c r="F334" s="2">
        <v>250</v>
      </c>
      <c r="G334" s="2">
        <v>12</v>
      </c>
      <c r="H334" s="2">
        <v>10392</v>
      </c>
      <c r="I334">
        <v>415.68</v>
      </c>
      <c r="J334" s="11">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25">
      <c r="A335" t="s">
        <v>42</v>
      </c>
      <c r="B335" t="s">
        <v>60</v>
      </c>
      <c r="C335" t="s">
        <v>61</v>
      </c>
      <c r="D335" t="s">
        <v>68</v>
      </c>
      <c r="E335" s="2">
        <v>2177</v>
      </c>
      <c r="F335" s="2">
        <v>250</v>
      </c>
      <c r="G335" s="2">
        <v>350</v>
      </c>
      <c r="H335" s="2">
        <v>761950</v>
      </c>
      <c r="I335">
        <v>30478</v>
      </c>
      <c r="J335" s="11">
        <v>731472</v>
      </c>
      <c r="K335" s="2">
        <v>731.47199999999998</v>
      </c>
      <c r="L335" s="2">
        <v>566020</v>
      </c>
      <c r="M335" s="2">
        <v>165452</v>
      </c>
      <c r="N335" s="2">
        <v>165.452</v>
      </c>
      <c r="O335" s="3">
        <v>44257</v>
      </c>
      <c r="P335" t="s">
        <v>87</v>
      </c>
      <c r="Q335" t="s">
        <v>34</v>
      </c>
      <c r="R335">
        <v>2022</v>
      </c>
      <c r="S335" t="s">
        <v>63</v>
      </c>
      <c r="T335" t="s">
        <v>64</v>
      </c>
      <c r="U335" t="s">
        <v>65</v>
      </c>
    </row>
    <row r="336" spans="1:21" x14ac:dyDescent="0.25">
      <c r="A336" t="s">
        <v>42</v>
      </c>
      <c r="B336" t="s">
        <v>244</v>
      </c>
      <c r="C336" t="s">
        <v>95</v>
      </c>
      <c r="D336" t="s">
        <v>68</v>
      </c>
      <c r="E336" s="2">
        <v>1865</v>
      </c>
      <c r="F336" s="2">
        <v>260</v>
      </c>
      <c r="G336" s="2">
        <v>350</v>
      </c>
      <c r="H336" s="2">
        <v>652750</v>
      </c>
      <c r="I336">
        <v>26110</v>
      </c>
      <c r="J336" s="11">
        <v>626640</v>
      </c>
      <c r="K336" s="2">
        <v>626.64</v>
      </c>
      <c r="L336" s="2">
        <v>484900</v>
      </c>
      <c r="M336" s="2">
        <v>141740</v>
      </c>
      <c r="N336" s="2">
        <v>141.74</v>
      </c>
      <c r="O336" s="3">
        <v>44206</v>
      </c>
      <c r="P336" t="s">
        <v>33</v>
      </c>
      <c r="Q336" t="s">
        <v>34</v>
      </c>
      <c r="R336">
        <v>2022</v>
      </c>
      <c r="S336" t="s">
        <v>178</v>
      </c>
      <c r="T336" t="s">
        <v>97</v>
      </c>
      <c r="U336" t="s">
        <v>51</v>
      </c>
    </row>
    <row r="337" spans="1:21" x14ac:dyDescent="0.25">
      <c r="A337" t="s">
        <v>21</v>
      </c>
      <c r="B337" t="s">
        <v>242</v>
      </c>
      <c r="C337" t="s">
        <v>95</v>
      </c>
      <c r="D337" t="s">
        <v>68</v>
      </c>
      <c r="E337" s="2">
        <v>1074</v>
      </c>
      <c r="F337" s="2">
        <v>260</v>
      </c>
      <c r="G337" s="2">
        <v>125</v>
      </c>
      <c r="H337" s="2">
        <v>134250</v>
      </c>
      <c r="I337">
        <v>5370</v>
      </c>
      <c r="J337" s="11">
        <v>128880</v>
      </c>
      <c r="K337" s="2">
        <v>128.88</v>
      </c>
      <c r="L337" s="2">
        <v>128880</v>
      </c>
      <c r="M337" s="2">
        <v>0</v>
      </c>
      <c r="N337" s="2">
        <v>0</v>
      </c>
      <c r="O337" s="3">
        <v>44694</v>
      </c>
      <c r="P337" t="s">
        <v>109</v>
      </c>
      <c r="Q337" t="s">
        <v>73</v>
      </c>
      <c r="R337">
        <v>2022</v>
      </c>
      <c r="S337" t="s">
        <v>243</v>
      </c>
      <c r="T337" t="s">
        <v>97</v>
      </c>
      <c r="U337" t="s">
        <v>46</v>
      </c>
    </row>
    <row r="338" spans="1:21" x14ac:dyDescent="0.25">
      <c r="A338" t="s">
        <v>42</v>
      </c>
      <c r="B338" t="s">
        <v>131</v>
      </c>
      <c r="C338" t="s">
        <v>95</v>
      </c>
      <c r="D338" t="s">
        <v>68</v>
      </c>
      <c r="E338" s="2">
        <v>1907</v>
      </c>
      <c r="F338" s="2">
        <v>260</v>
      </c>
      <c r="G338" s="2">
        <v>350</v>
      </c>
      <c r="H338" s="2">
        <v>667450</v>
      </c>
      <c r="I338">
        <v>26698</v>
      </c>
      <c r="J338" s="11">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25">
      <c r="A339" t="s">
        <v>42</v>
      </c>
      <c r="B339" t="s">
        <v>205</v>
      </c>
      <c r="C339" t="s">
        <v>32</v>
      </c>
      <c r="D339" t="s">
        <v>158</v>
      </c>
      <c r="E339" s="2">
        <v>1372</v>
      </c>
      <c r="F339" s="2">
        <v>10</v>
      </c>
      <c r="G339" s="2">
        <v>7</v>
      </c>
      <c r="H339" s="2">
        <v>9604</v>
      </c>
      <c r="I339">
        <v>480.2</v>
      </c>
      <c r="J339" s="11">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25">
      <c r="A340" t="s">
        <v>42</v>
      </c>
      <c r="B340" t="s">
        <v>141</v>
      </c>
      <c r="C340" t="s">
        <v>32</v>
      </c>
      <c r="D340" t="s">
        <v>158</v>
      </c>
      <c r="E340" s="2">
        <v>2689</v>
      </c>
      <c r="F340" s="2">
        <v>10</v>
      </c>
      <c r="G340" s="2">
        <v>7</v>
      </c>
      <c r="H340" s="2">
        <v>18823</v>
      </c>
      <c r="I340">
        <v>941.15</v>
      </c>
      <c r="J340" s="11">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25">
      <c r="A341" t="s">
        <v>47</v>
      </c>
      <c r="B341" t="s">
        <v>183</v>
      </c>
      <c r="C341" t="s">
        <v>32</v>
      </c>
      <c r="D341" t="s">
        <v>158</v>
      </c>
      <c r="E341" s="2">
        <v>2431</v>
      </c>
      <c r="F341" s="2">
        <v>10</v>
      </c>
      <c r="G341" s="2">
        <v>12</v>
      </c>
      <c r="H341" s="2">
        <v>29172</v>
      </c>
      <c r="I341">
        <v>1458.6</v>
      </c>
      <c r="J341" s="11">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25">
      <c r="A342" t="s">
        <v>47</v>
      </c>
      <c r="B342" t="s">
        <v>292</v>
      </c>
      <c r="C342" t="s">
        <v>56</v>
      </c>
      <c r="D342" t="s">
        <v>158</v>
      </c>
      <c r="E342" s="2">
        <v>2431</v>
      </c>
      <c r="F342" s="2">
        <v>120</v>
      </c>
      <c r="G342" s="2">
        <v>12</v>
      </c>
      <c r="H342" s="2">
        <v>29172</v>
      </c>
      <c r="I342">
        <v>1458.6</v>
      </c>
      <c r="J342" s="11">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25">
      <c r="A343" t="s">
        <v>42</v>
      </c>
      <c r="B343" t="s">
        <v>129</v>
      </c>
      <c r="C343" t="s">
        <v>61</v>
      </c>
      <c r="D343" t="s">
        <v>158</v>
      </c>
      <c r="E343" s="2">
        <v>2689</v>
      </c>
      <c r="F343" s="2">
        <v>250</v>
      </c>
      <c r="G343" s="2">
        <v>7</v>
      </c>
      <c r="H343" s="2">
        <v>18823</v>
      </c>
      <c r="I343">
        <v>941.15</v>
      </c>
      <c r="J343" s="11">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25">
      <c r="A344" t="s">
        <v>42</v>
      </c>
      <c r="B344" t="s">
        <v>244</v>
      </c>
      <c r="C344" t="s">
        <v>95</v>
      </c>
      <c r="D344" t="s">
        <v>158</v>
      </c>
      <c r="E344" s="2">
        <v>1683</v>
      </c>
      <c r="F344" s="2">
        <v>260</v>
      </c>
      <c r="G344" s="2">
        <v>7</v>
      </c>
      <c r="H344" s="2">
        <v>11781</v>
      </c>
      <c r="I344">
        <v>589.04999999999995</v>
      </c>
      <c r="J344" s="11">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25">
      <c r="A345" t="s">
        <v>47</v>
      </c>
      <c r="B345" t="s">
        <v>213</v>
      </c>
      <c r="C345" t="s">
        <v>95</v>
      </c>
      <c r="D345" t="s">
        <v>158</v>
      </c>
      <c r="E345" s="2">
        <v>1123</v>
      </c>
      <c r="F345" s="2">
        <v>260</v>
      </c>
      <c r="G345" s="2">
        <v>12</v>
      </c>
      <c r="H345" s="2">
        <v>13476</v>
      </c>
      <c r="I345">
        <v>673.8</v>
      </c>
      <c r="J345" s="11">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25">
      <c r="A346" t="s">
        <v>47</v>
      </c>
      <c r="B346" t="s">
        <v>234</v>
      </c>
      <c r="C346" t="s">
        <v>67</v>
      </c>
      <c r="D346" t="s">
        <v>158</v>
      </c>
      <c r="E346" s="2">
        <v>1865</v>
      </c>
      <c r="F346" s="2">
        <v>3</v>
      </c>
      <c r="G346" s="2">
        <v>12</v>
      </c>
      <c r="H346" s="2">
        <v>22380</v>
      </c>
      <c r="I346">
        <v>1119</v>
      </c>
      <c r="J346" s="11">
        <v>21261</v>
      </c>
      <c r="K346" s="2">
        <v>21.260999999999999</v>
      </c>
      <c r="L346" s="2">
        <v>5595</v>
      </c>
      <c r="M346" s="2">
        <v>15666</v>
      </c>
      <c r="N346" s="2">
        <v>15.666</v>
      </c>
      <c r="O346" s="3">
        <v>44574</v>
      </c>
      <c r="P346" t="s">
        <v>33</v>
      </c>
      <c r="Q346" t="s">
        <v>34</v>
      </c>
      <c r="R346">
        <v>2022</v>
      </c>
      <c r="S346" t="s">
        <v>235</v>
      </c>
      <c r="T346" t="s">
        <v>70</v>
      </c>
      <c r="U346" t="s">
        <v>65</v>
      </c>
    </row>
    <row r="347" spans="1:21" x14ac:dyDescent="0.25">
      <c r="A347" t="s">
        <v>47</v>
      </c>
      <c r="B347" t="s">
        <v>71</v>
      </c>
      <c r="C347" t="s">
        <v>67</v>
      </c>
      <c r="D347" t="s">
        <v>158</v>
      </c>
      <c r="E347" s="2">
        <v>1116</v>
      </c>
      <c r="F347" s="2">
        <v>3</v>
      </c>
      <c r="G347" s="2">
        <v>12</v>
      </c>
      <c r="H347" s="2">
        <v>13392</v>
      </c>
      <c r="I347">
        <v>669.6</v>
      </c>
      <c r="J347" s="11">
        <v>12722.4</v>
      </c>
      <c r="K347" s="2">
        <v>12.7224</v>
      </c>
      <c r="L347" s="2">
        <v>3348</v>
      </c>
      <c r="M347" s="2">
        <v>9374.4</v>
      </c>
      <c r="N347" s="2">
        <v>9.3743999999999996</v>
      </c>
      <c r="O347" s="3">
        <v>44345</v>
      </c>
      <c r="P347" t="s">
        <v>109</v>
      </c>
      <c r="Q347" t="s">
        <v>73</v>
      </c>
      <c r="R347">
        <v>2022</v>
      </c>
      <c r="S347" t="s">
        <v>74</v>
      </c>
      <c r="T347" t="s">
        <v>70</v>
      </c>
      <c r="U347" t="s">
        <v>37</v>
      </c>
    </row>
    <row r="348" spans="1:21" x14ac:dyDescent="0.25">
      <c r="A348" t="s">
        <v>42</v>
      </c>
      <c r="B348" t="s">
        <v>102</v>
      </c>
      <c r="C348" t="s">
        <v>67</v>
      </c>
      <c r="D348" t="s">
        <v>158</v>
      </c>
      <c r="E348" s="2">
        <v>1563</v>
      </c>
      <c r="F348" s="2">
        <v>3</v>
      </c>
      <c r="G348" s="2">
        <v>20</v>
      </c>
      <c r="H348" s="2">
        <v>31260</v>
      </c>
      <c r="I348">
        <v>1563</v>
      </c>
      <c r="J348" s="11">
        <v>29697</v>
      </c>
      <c r="K348" s="2">
        <v>29.696999999999999</v>
      </c>
      <c r="L348" s="2">
        <v>15630</v>
      </c>
      <c r="M348" s="2">
        <v>14067</v>
      </c>
      <c r="N348" s="2">
        <v>14.067</v>
      </c>
      <c r="O348" s="3">
        <v>44417</v>
      </c>
      <c r="P348" t="s">
        <v>44</v>
      </c>
      <c r="Q348" t="s">
        <v>26</v>
      </c>
      <c r="R348">
        <v>2022</v>
      </c>
      <c r="S348" t="s">
        <v>103</v>
      </c>
      <c r="T348" t="s">
        <v>70</v>
      </c>
      <c r="U348" t="s">
        <v>51</v>
      </c>
    </row>
    <row r="349" spans="1:21" x14ac:dyDescent="0.25">
      <c r="A349" t="s">
        <v>38</v>
      </c>
      <c r="B349" t="s">
        <v>293</v>
      </c>
      <c r="C349" t="s">
        <v>67</v>
      </c>
      <c r="D349" t="s">
        <v>158</v>
      </c>
      <c r="E349" s="2">
        <v>991</v>
      </c>
      <c r="F349" s="2">
        <v>3</v>
      </c>
      <c r="G349" s="2">
        <v>300</v>
      </c>
      <c r="H349" s="2">
        <v>297300</v>
      </c>
      <c r="I349">
        <v>14865</v>
      </c>
      <c r="J349" s="11">
        <v>282435</v>
      </c>
      <c r="K349" s="2">
        <v>282.435</v>
      </c>
      <c r="L349" s="2">
        <v>247750</v>
      </c>
      <c r="M349" s="2">
        <v>34685</v>
      </c>
      <c r="N349" s="2">
        <v>34.685000000000002</v>
      </c>
      <c r="O349" s="3">
        <v>44918</v>
      </c>
      <c r="P349" t="s">
        <v>80</v>
      </c>
      <c r="Q349" t="s">
        <v>77</v>
      </c>
      <c r="R349">
        <v>2022</v>
      </c>
      <c r="S349" t="s">
        <v>164</v>
      </c>
      <c r="T349" t="s">
        <v>70</v>
      </c>
      <c r="U349" t="s">
        <v>54</v>
      </c>
    </row>
    <row r="350" spans="1:21" x14ac:dyDescent="0.25">
      <c r="A350" t="s">
        <v>30</v>
      </c>
      <c r="B350" t="s">
        <v>267</v>
      </c>
      <c r="C350" t="s">
        <v>67</v>
      </c>
      <c r="D350" t="s">
        <v>158</v>
      </c>
      <c r="E350" s="2">
        <v>2791</v>
      </c>
      <c r="F350" s="2">
        <v>3</v>
      </c>
      <c r="G350" s="2">
        <v>15</v>
      </c>
      <c r="H350" s="2">
        <v>41865</v>
      </c>
      <c r="I350">
        <v>2093.25</v>
      </c>
      <c r="J350" s="11">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25">
      <c r="A351" t="s">
        <v>42</v>
      </c>
      <c r="B351" t="s">
        <v>177</v>
      </c>
      <c r="C351" t="s">
        <v>67</v>
      </c>
      <c r="D351" t="s">
        <v>158</v>
      </c>
      <c r="E351" s="2">
        <v>570</v>
      </c>
      <c r="F351" s="2">
        <v>3</v>
      </c>
      <c r="G351" s="2">
        <v>7</v>
      </c>
      <c r="H351" s="2">
        <v>3990</v>
      </c>
      <c r="I351">
        <v>199.5</v>
      </c>
      <c r="J351" s="11">
        <v>3790.5</v>
      </c>
      <c r="K351" s="2">
        <v>3.7905000000000002</v>
      </c>
      <c r="L351" s="2">
        <v>2850</v>
      </c>
      <c r="M351" s="2">
        <v>940.5</v>
      </c>
      <c r="N351" s="2">
        <v>0.9405</v>
      </c>
      <c r="O351" s="3">
        <v>44291</v>
      </c>
      <c r="P351" t="s">
        <v>72</v>
      </c>
      <c r="Q351" t="s">
        <v>73</v>
      </c>
      <c r="R351">
        <v>2022</v>
      </c>
      <c r="S351" t="s">
        <v>178</v>
      </c>
      <c r="T351" t="s">
        <v>70</v>
      </c>
      <c r="U351" t="s">
        <v>29</v>
      </c>
    </row>
    <row r="352" spans="1:21" x14ac:dyDescent="0.25">
      <c r="A352" t="s">
        <v>42</v>
      </c>
      <c r="B352" t="s">
        <v>102</v>
      </c>
      <c r="C352" t="s">
        <v>67</v>
      </c>
      <c r="D352" t="s">
        <v>158</v>
      </c>
      <c r="E352" s="2">
        <v>2487</v>
      </c>
      <c r="F352" s="2">
        <v>3</v>
      </c>
      <c r="G352" s="2">
        <v>7</v>
      </c>
      <c r="H352" s="2">
        <v>17409</v>
      </c>
      <c r="I352">
        <v>870.45</v>
      </c>
      <c r="J352" s="11">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25">
      <c r="A353" t="s">
        <v>42</v>
      </c>
      <c r="B353" t="s">
        <v>181</v>
      </c>
      <c r="C353" t="s">
        <v>23</v>
      </c>
      <c r="D353" t="s">
        <v>158</v>
      </c>
      <c r="E353" s="2">
        <v>1384.5</v>
      </c>
      <c r="F353" s="2">
        <v>5</v>
      </c>
      <c r="G353" s="2">
        <v>350</v>
      </c>
      <c r="H353" s="2">
        <v>484575</v>
      </c>
      <c r="I353">
        <v>24228.75</v>
      </c>
      <c r="J353" s="11">
        <v>460346.25</v>
      </c>
      <c r="K353" s="2">
        <v>460.34625</v>
      </c>
      <c r="L353" s="2">
        <v>359970</v>
      </c>
      <c r="M353" s="2">
        <v>100376.25</v>
      </c>
      <c r="N353" s="2">
        <v>100.37625</v>
      </c>
      <c r="O353" s="3">
        <v>44371</v>
      </c>
      <c r="P353" t="s">
        <v>151</v>
      </c>
      <c r="Q353" t="s">
        <v>73</v>
      </c>
      <c r="R353">
        <v>2022</v>
      </c>
      <c r="S353" t="s">
        <v>182</v>
      </c>
      <c r="T353" t="s">
        <v>28</v>
      </c>
      <c r="U353" t="s">
        <v>41</v>
      </c>
    </row>
    <row r="354" spans="1:21" x14ac:dyDescent="0.25">
      <c r="A354" t="s">
        <v>21</v>
      </c>
      <c r="B354" t="s">
        <v>82</v>
      </c>
      <c r="C354" t="s">
        <v>23</v>
      </c>
      <c r="D354" t="s">
        <v>158</v>
      </c>
      <c r="E354" s="2">
        <v>3627</v>
      </c>
      <c r="F354" s="2">
        <v>5</v>
      </c>
      <c r="G354" s="2">
        <v>125</v>
      </c>
      <c r="H354" s="2">
        <v>453375</v>
      </c>
      <c r="I354">
        <v>22668.75</v>
      </c>
      <c r="J354" s="11">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25">
      <c r="A355" t="s">
        <v>47</v>
      </c>
      <c r="B355" t="s">
        <v>270</v>
      </c>
      <c r="C355" t="s">
        <v>23</v>
      </c>
      <c r="D355" t="s">
        <v>158</v>
      </c>
      <c r="E355" s="2">
        <v>2342</v>
      </c>
      <c r="F355" s="2">
        <v>5</v>
      </c>
      <c r="G355" s="2">
        <v>12</v>
      </c>
      <c r="H355" s="2">
        <v>28104</v>
      </c>
      <c r="I355">
        <v>1405.2</v>
      </c>
      <c r="J355" s="11">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25">
      <c r="A356" t="s">
        <v>42</v>
      </c>
      <c r="B356" t="s">
        <v>167</v>
      </c>
      <c r="C356" t="s">
        <v>32</v>
      </c>
      <c r="D356" t="s">
        <v>158</v>
      </c>
      <c r="E356" s="2">
        <v>1303</v>
      </c>
      <c r="F356" s="2">
        <v>10</v>
      </c>
      <c r="G356" s="2">
        <v>20</v>
      </c>
      <c r="H356" s="2">
        <v>26060</v>
      </c>
      <c r="I356">
        <v>1303</v>
      </c>
      <c r="J356" s="11">
        <v>24757</v>
      </c>
      <c r="K356" s="2">
        <v>24.757000000000001</v>
      </c>
      <c r="L356" s="2">
        <v>13030</v>
      </c>
      <c r="M356" s="2">
        <v>11727</v>
      </c>
      <c r="N356" s="2">
        <v>11.727</v>
      </c>
      <c r="O356" s="3">
        <v>44888</v>
      </c>
      <c r="P356" t="s">
        <v>76</v>
      </c>
      <c r="Q356" t="s">
        <v>77</v>
      </c>
      <c r="R356">
        <v>2022</v>
      </c>
      <c r="S356" t="s">
        <v>168</v>
      </c>
      <c r="T356" t="s">
        <v>36</v>
      </c>
      <c r="U356" t="s">
        <v>46</v>
      </c>
    </row>
    <row r="357" spans="1:21" x14ac:dyDescent="0.25">
      <c r="A357" t="s">
        <v>21</v>
      </c>
      <c r="B357" t="s">
        <v>274</v>
      </c>
      <c r="C357" t="s">
        <v>32</v>
      </c>
      <c r="D357" t="s">
        <v>158</v>
      </c>
      <c r="E357" s="2">
        <v>2992</v>
      </c>
      <c r="F357" s="2">
        <v>10</v>
      </c>
      <c r="G357" s="2">
        <v>125</v>
      </c>
      <c r="H357" s="2">
        <v>374000</v>
      </c>
      <c r="I357">
        <v>18700</v>
      </c>
      <c r="J357" s="11">
        <v>355300</v>
      </c>
      <c r="K357" s="2">
        <v>355.3</v>
      </c>
      <c r="L357" s="2">
        <v>359040</v>
      </c>
      <c r="M357" s="2">
        <v>-3740</v>
      </c>
      <c r="N357" s="2">
        <v>-3.74</v>
      </c>
      <c r="O357" s="3">
        <v>44697</v>
      </c>
      <c r="P357" t="s">
        <v>109</v>
      </c>
      <c r="Q357" t="s">
        <v>73</v>
      </c>
      <c r="R357">
        <v>2022</v>
      </c>
      <c r="S357" t="s">
        <v>241</v>
      </c>
      <c r="T357" t="s">
        <v>36</v>
      </c>
      <c r="U357" t="s">
        <v>41</v>
      </c>
    </row>
    <row r="358" spans="1:21" x14ac:dyDescent="0.25">
      <c r="A358" t="s">
        <v>21</v>
      </c>
      <c r="B358" t="s">
        <v>165</v>
      </c>
      <c r="C358" t="s">
        <v>32</v>
      </c>
      <c r="D358" t="s">
        <v>158</v>
      </c>
      <c r="E358" s="2">
        <v>2385</v>
      </c>
      <c r="F358" s="2">
        <v>10</v>
      </c>
      <c r="G358" s="2">
        <v>125</v>
      </c>
      <c r="H358" s="2">
        <v>298125</v>
      </c>
      <c r="I358">
        <v>14906.25</v>
      </c>
      <c r="J358" s="11">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25">
      <c r="A359" t="s">
        <v>38</v>
      </c>
      <c r="B359" t="s">
        <v>39</v>
      </c>
      <c r="C359" t="s">
        <v>32</v>
      </c>
      <c r="D359" t="s">
        <v>158</v>
      </c>
      <c r="E359" s="2">
        <v>1607</v>
      </c>
      <c r="F359" s="2">
        <v>10</v>
      </c>
      <c r="G359" s="2">
        <v>300</v>
      </c>
      <c r="H359" s="2">
        <v>482100</v>
      </c>
      <c r="I359">
        <v>24105</v>
      </c>
      <c r="J359" s="11">
        <v>457995</v>
      </c>
      <c r="K359" s="2">
        <v>457.995</v>
      </c>
      <c r="L359" s="2">
        <v>401750</v>
      </c>
      <c r="M359" s="2">
        <v>56245</v>
      </c>
      <c r="N359" s="2">
        <v>56.244999999999997</v>
      </c>
      <c r="O359" s="3">
        <v>44258</v>
      </c>
      <c r="P359" t="s">
        <v>87</v>
      </c>
      <c r="Q359" t="s">
        <v>34</v>
      </c>
      <c r="R359">
        <v>2022</v>
      </c>
      <c r="S359" t="s">
        <v>40</v>
      </c>
      <c r="T359" t="s">
        <v>36</v>
      </c>
      <c r="U359" t="s">
        <v>41</v>
      </c>
    </row>
    <row r="360" spans="1:21" x14ac:dyDescent="0.25">
      <c r="A360" t="s">
        <v>42</v>
      </c>
      <c r="B360" t="s">
        <v>115</v>
      </c>
      <c r="C360" t="s">
        <v>32</v>
      </c>
      <c r="D360" t="s">
        <v>158</v>
      </c>
      <c r="E360" s="2">
        <v>2327</v>
      </c>
      <c r="F360" s="2">
        <v>10</v>
      </c>
      <c r="G360" s="2">
        <v>7</v>
      </c>
      <c r="H360" s="2">
        <v>16289</v>
      </c>
      <c r="I360">
        <v>814.45</v>
      </c>
      <c r="J360" s="11">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25">
      <c r="A361" t="s">
        <v>38</v>
      </c>
      <c r="B361" t="s">
        <v>275</v>
      </c>
      <c r="C361" t="s">
        <v>32</v>
      </c>
      <c r="D361" t="s">
        <v>158</v>
      </c>
      <c r="E361" s="2">
        <v>991</v>
      </c>
      <c r="F361" s="2">
        <v>10</v>
      </c>
      <c r="G361" s="2">
        <v>300</v>
      </c>
      <c r="H361" s="2">
        <v>297300</v>
      </c>
      <c r="I361">
        <v>14865</v>
      </c>
      <c r="J361" s="11">
        <v>282435</v>
      </c>
      <c r="K361" s="2">
        <v>282.435</v>
      </c>
      <c r="L361" s="2">
        <v>247750</v>
      </c>
      <c r="M361" s="2">
        <v>34685</v>
      </c>
      <c r="N361" s="2">
        <v>34.685000000000002</v>
      </c>
      <c r="O361" s="3">
        <v>44476</v>
      </c>
      <c r="P361" t="s">
        <v>90</v>
      </c>
      <c r="Q361" t="s">
        <v>77</v>
      </c>
      <c r="R361">
        <v>2022</v>
      </c>
      <c r="S361" t="s">
        <v>243</v>
      </c>
      <c r="T361" t="s">
        <v>36</v>
      </c>
      <c r="U361" t="s">
        <v>46</v>
      </c>
    </row>
    <row r="362" spans="1:21" x14ac:dyDescent="0.25">
      <c r="A362" t="s">
        <v>42</v>
      </c>
      <c r="B362" t="s">
        <v>115</v>
      </c>
      <c r="C362" t="s">
        <v>32</v>
      </c>
      <c r="D362" t="s">
        <v>158</v>
      </c>
      <c r="E362" s="2">
        <v>602</v>
      </c>
      <c r="F362" s="2">
        <v>10</v>
      </c>
      <c r="G362" s="2">
        <v>350</v>
      </c>
      <c r="H362" s="2">
        <v>210700</v>
      </c>
      <c r="I362">
        <v>10535</v>
      </c>
      <c r="J362" s="11">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25">
      <c r="A363" t="s">
        <v>30</v>
      </c>
      <c r="B363" t="s">
        <v>31</v>
      </c>
      <c r="C363" t="s">
        <v>32</v>
      </c>
      <c r="D363" t="s">
        <v>158</v>
      </c>
      <c r="E363" s="2">
        <v>2620</v>
      </c>
      <c r="F363" s="2">
        <v>10</v>
      </c>
      <c r="G363" s="2">
        <v>15</v>
      </c>
      <c r="H363" s="2">
        <v>39300</v>
      </c>
      <c r="I363">
        <v>1965</v>
      </c>
      <c r="J363" s="11">
        <v>37335</v>
      </c>
      <c r="K363" s="2">
        <v>37.335000000000001</v>
      </c>
      <c r="L363" s="2">
        <v>26200</v>
      </c>
      <c r="M363" s="2">
        <v>11135</v>
      </c>
      <c r="N363" s="2">
        <v>11.135</v>
      </c>
      <c r="O363" s="3">
        <v>44227</v>
      </c>
      <c r="P363" t="s">
        <v>33</v>
      </c>
      <c r="Q363" t="s">
        <v>34</v>
      </c>
      <c r="R363">
        <v>2022</v>
      </c>
      <c r="S363" t="s">
        <v>35</v>
      </c>
      <c r="T363" t="s">
        <v>36</v>
      </c>
      <c r="U363" t="s">
        <v>37</v>
      </c>
    </row>
    <row r="364" spans="1:21" x14ac:dyDescent="0.25">
      <c r="A364" t="s">
        <v>21</v>
      </c>
      <c r="B364" t="s">
        <v>274</v>
      </c>
      <c r="C364" t="s">
        <v>32</v>
      </c>
      <c r="D364" t="s">
        <v>158</v>
      </c>
      <c r="E364" s="2">
        <v>861</v>
      </c>
      <c r="F364" s="2">
        <v>10</v>
      </c>
      <c r="G364" s="2">
        <v>125</v>
      </c>
      <c r="H364" s="2">
        <v>107625</v>
      </c>
      <c r="I364">
        <v>5381.25</v>
      </c>
      <c r="J364" s="11">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25">
      <c r="A365" t="s">
        <v>42</v>
      </c>
      <c r="B365" t="s">
        <v>115</v>
      </c>
      <c r="C365" t="s">
        <v>32</v>
      </c>
      <c r="D365" t="s">
        <v>158</v>
      </c>
      <c r="E365" s="2">
        <v>2663</v>
      </c>
      <c r="F365" s="2">
        <v>10</v>
      </c>
      <c r="G365" s="2">
        <v>20</v>
      </c>
      <c r="H365" s="2">
        <v>53260</v>
      </c>
      <c r="I365">
        <v>2663</v>
      </c>
      <c r="J365" s="11">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25">
      <c r="A366" t="s">
        <v>30</v>
      </c>
      <c r="B366" t="s">
        <v>294</v>
      </c>
      <c r="C366" t="s">
        <v>56</v>
      </c>
      <c r="D366" t="s">
        <v>158</v>
      </c>
      <c r="E366" s="2">
        <v>555</v>
      </c>
      <c r="F366" s="2">
        <v>120</v>
      </c>
      <c r="G366" s="2">
        <v>15</v>
      </c>
      <c r="H366" s="2">
        <v>8325</v>
      </c>
      <c r="I366">
        <v>416.25</v>
      </c>
      <c r="J366" s="11">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25">
      <c r="A367" t="s">
        <v>30</v>
      </c>
      <c r="B367" t="s">
        <v>240</v>
      </c>
      <c r="C367" t="s">
        <v>56</v>
      </c>
      <c r="D367" t="s">
        <v>158</v>
      </c>
      <c r="E367" s="2">
        <v>2861</v>
      </c>
      <c r="F367" s="2">
        <v>120</v>
      </c>
      <c r="G367" s="2">
        <v>15</v>
      </c>
      <c r="H367" s="2">
        <v>42915</v>
      </c>
      <c r="I367">
        <v>2145.75</v>
      </c>
      <c r="J367" s="11">
        <v>40769.25</v>
      </c>
      <c r="K367" s="2">
        <v>40.76925</v>
      </c>
      <c r="L367" s="2">
        <v>28610</v>
      </c>
      <c r="M367" s="2">
        <v>12159.25</v>
      </c>
      <c r="N367" s="2">
        <v>12.15925</v>
      </c>
      <c r="O367" s="3">
        <v>44762</v>
      </c>
      <c r="P367" t="s">
        <v>49</v>
      </c>
      <c r="Q367" t="s">
        <v>26</v>
      </c>
      <c r="R367">
        <v>2022</v>
      </c>
      <c r="S367" t="s">
        <v>241</v>
      </c>
      <c r="T367" t="s">
        <v>58</v>
      </c>
      <c r="U367" t="s">
        <v>41</v>
      </c>
    </row>
    <row r="368" spans="1:21" x14ac:dyDescent="0.25">
      <c r="A368" t="s">
        <v>21</v>
      </c>
      <c r="B368" t="s">
        <v>119</v>
      </c>
      <c r="C368" t="s">
        <v>56</v>
      </c>
      <c r="D368" t="s">
        <v>158</v>
      </c>
      <c r="E368" s="2">
        <v>807</v>
      </c>
      <c r="F368" s="2">
        <v>120</v>
      </c>
      <c r="G368" s="2">
        <v>125</v>
      </c>
      <c r="H368" s="2">
        <v>100875</v>
      </c>
      <c r="I368">
        <v>5043.75</v>
      </c>
      <c r="J368" s="11">
        <v>95831.25</v>
      </c>
      <c r="K368" s="2">
        <v>95.831249999999997</v>
      </c>
      <c r="L368" s="2">
        <v>96840</v>
      </c>
      <c r="M368" s="2">
        <v>-1008.75</v>
      </c>
      <c r="N368" s="2">
        <v>-1.00875</v>
      </c>
      <c r="O368" s="3">
        <v>44841</v>
      </c>
      <c r="P368" t="s">
        <v>90</v>
      </c>
      <c r="Q368" t="s">
        <v>77</v>
      </c>
      <c r="R368">
        <v>2022</v>
      </c>
      <c r="S368" t="s">
        <v>120</v>
      </c>
      <c r="T368" t="s">
        <v>58</v>
      </c>
      <c r="U368" t="s">
        <v>51</v>
      </c>
    </row>
    <row r="369" spans="1:21" x14ac:dyDescent="0.25">
      <c r="A369" t="s">
        <v>42</v>
      </c>
      <c r="B369" t="s">
        <v>143</v>
      </c>
      <c r="C369" t="s">
        <v>56</v>
      </c>
      <c r="D369" t="s">
        <v>158</v>
      </c>
      <c r="E369" s="2">
        <v>602</v>
      </c>
      <c r="F369" s="2">
        <v>120</v>
      </c>
      <c r="G369" s="2">
        <v>350</v>
      </c>
      <c r="H369" s="2">
        <v>210700</v>
      </c>
      <c r="I369">
        <v>10535</v>
      </c>
      <c r="J369" s="11">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25">
      <c r="A370" t="s">
        <v>42</v>
      </c>
      <c r="B370" t="s">
        <v>143</v>
      </c>
      <c r="C370" t="s">
        <v>56</v>
      </c>
      <c r="D370" t="s">
        <v>158</v>
      </c>
      <c r="E370" s="2">
        <v>2832</v>
      </c>
      <c r="F370" s="2">
        <v>120</v>
      </c>
      <c r="G370" s="2">
        <v>20</v>
      </c>
      <c r="H370" s="2">
        <v>56640</v>
      </c>
      <c r="I370">
        <v>2832</v>
      </c>
      <c r="J370" s="11">
        <v>53808</v>
      </c>
      <c r="K370" s="2">
        <v>53.808</v>
      </c>
      <c r="L370" s="2">
        <v>28320</v>
      </c>
      <c r="M370" s="2">
        <v>25488</v>
      </c>
      <c r="N370" s="2">
        <v>25.488</v>
      </c>
      <c r="O370" s="3">
        <v>44540</v>
      </c>
      <c r="P370" t="s">
        <v>80</v>
      </c>
      <c r="Q370" t="s">
        <v>77</v>
      </c>
      <c r="R370">
        <v>2022</v>
      </c>
      <c r="S370" t="s">
        <v>144</v>
      </c>
      <c r="T370" t="s">
        <v>58</v>
      </c>
      <c r="U370" t="s">
        <v>29</v>
      </c>
    </row>
    <row r="371" spans="1:21" x14ac:dyDescent="0.25">
      <c r="A371" t="s">
        <v>42</v>
      </c>
      <c r="B371" t="s">
        <v>171</v>
      </c>
      <c r="C371" t="s">
        <v>56</v>
      </c>
      <c r="D371" t="s">
        <v>158</v>
      </c>
      <c r="E371" s="2">
        <v>1579</v>
      </c>
      <c r="F371" s="2">
        <v>120</v>
      </c>
      <c r="G371" s="2">
        <v>20</v>
      </c>
      <c r="H371" s="2">
        <v>31580</v>
      </c>
      <c r="I371">
        <v>1579</v>
      </c>
      <c r="J371" s="11">
        <v>30001</v>
      </c>
      <c r="K371" s="2">
        <v>30.001000000000001</v>
      </c>
      <c r="L371" s="2">
        <v>15790</v>
      </c>
      <c r="M371" s="2">
        <v>14211</v>
      </c>
      <c r="N371" s="2">
        <v>14.211</v>
      </c>
      <c r="O371" s="3">
        <v>44878</v>
      </c>
      <c r="P371" t="s">
        <v>76</v>
      </c>
      <c r="Q371" t="s">
        <v>77</v>
      </c>
      <c r="R371">
        <v>2022</v>
      </c>
      <c r="S371" t="s">
        <v>172</v>
      </c>
      <c r="T371" t="s">
        <v>58</v>
      </c>
      <c r="U371" t="s">
        <v>54</v>
      </c>
    </row>
    <row r="372" spans="1:21" x14ac:dyDescent="0.25">
      <c r="A372" t="s">
        <v>21</v>
      </c>
      <c r="B372" t="s">
        <v>86</v>
      </c>
      <c r="C372" t="s">
        <v>56</v>
      </c>
      <c r="D372" t="s">
        <v>158</v>
      </c>
      <c r="E372" s="2">
        <v>861</v>
      </c>
      <c r="F372" s="2">
        <v>120</v>
      </c>
      <c r="G372" s="2">
        <v>125</v>
      </c>
      <c r="H372" s="2">
        <v>107625</v>
      </c>
      <c r="I372">
        <v>5381.25</v>
      </c>
      <c r="J372" s="11">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25">
      <c r="A373" t="s">
        <v>38</v>
      </c>
      <c r="B373" t="s">
        <v>257</v>
      </c>
      <c r="C373" t="s">
        <v>56</v>
      </c>
      <c r="D373" t="s">
        <v>158</v>
      </c>
      <c r="E373" s="2">
        <v>1250</v>
      </c>
      <c r="F373" s="2">
        <v>120</v>
      </c>
      <c r="G373" s="2">
        <v>300</v>
      </c>
      <c r="H373" s="2">
        <v>375000</v>
      </c>
      <c r="I373">
        <v>18750</v>
      </c>
      <c r="J373" s="11">
        <v>356250</v>
      </c>
      <c r="K373" s="2">
        <v>356.25</v>
      </c>
      <c r="L373" s="2">
        <v>312500</v>
      </c>
      <c r="M373" s="2">
        <v>43750</v>
      </c>
      <c r="N373" s="2">
        <v>43.75</v>
      </c>
      <c r="O373" s="3">
        <v>44706</v>
      </c>
      <c r="P373" t="s">
        <v>109</v>
      </c>
      <c r="Q373" t="s">
        <v>73</v>
      </c>
      <c r="R373">
        <v>2022</v>
      </c>
      <c r="S373" t="s">
        <v>258</v>
      </c>
      <c r="T373" t="s">
        <v>58</v>
      </c>
      <c r="U373" t="s">
        <v>54</v>
      </c>
    </row>
    <row r="374" spans="1:21" x14ac:dyDescent="0.25">
      <c r="A374" t="s">
        <v>42</v>
      </c>
      <c r="B374" t="s">
        <v>127</v>
      </c>
      <c r="C374" t="s">
        <v>61</v>
      </c>
      <c r="D374" t="s">
        <v>158</v>
      </c>
      <c r="E374" s="2">
        <v>2663</v>
      </c>
      <c r="F374" s="2">
        <v>250</v>
      </c>
      <c r="G374" s="2">
        <v>20</v>
      </c>
      <c r="H374" s="2">
        <v>53260</v>
      </c>
      <c r="I374">
        <v>2663</v>
      </c>
      <c r="J374" s="11">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25">
      <c r="A375" t="s">
        <v>42</v>
      </c>
      <c r="B375" t="s">
        <v>127</v>
      </c>
      <c r="C375" t="s">
        <v>61</v>
      </c>
      <c r="D375" t="s">
        <v>158</v>
      </c>
      <c r="E375" s="2">
        <v>570</v>
      </c>
      <c r="F375" s="2">
        <v>250</v>
      </c>
      <c r="G375" s="2">
        <v>7</v>
      </c>
      <c r="H375" s="2">
        <v>3990</v>
      </c>
      <c r="I375">
        <v>199.5</v>
      </c>
      <c r="J375" s="11">
        <v>3790.5</v>
      </c>
      <c r="K375" s="2">
        <v>3.7905000000000002</v>
      </c>
      <c r="L375" s="2">
        <v>2850</v>
      </c>
      <c r="M375" s="2">
        <v>940.5</v>
      </c>
      <c r="N375" s="2">
        <v>0.9405</v>
      </c>
      <c r="O375" s="3">
        <v>44858</v>
      </c>
      <c r="P375" t="s">
        <v>90</v>
      </c>
      <c r="Q375" t="s">
        <v>77</v>
      </c>
      <c r="R375">
        <v>2022</v>
      </c>
      <c r="S375" t="s">
        <v>128</v>
      </c>
      <c r="T375" t="s">
        <v>64</v>
      </c>
      <c r="U375" t="s">
        <v>29</v>
      </c>
    </row>
    <row r="376" spans="1:21" x14ac:dyDescent="0.25">
      <c r="A376" t="s">
        <v>42</v>
      </c>
      <c r="B376" t="s">
        <v>60</v>
      </c>
      <c r="C376" t="s">
        <v>61</v>
      </c>
      <c r="D376" t="s">
        <v>158</v>
      </c>
      <c r="E376" s="2">
        <v>2487</v>
      </c>
      <c r="F376" s="2">
        <v>250</v>
      </c>
      <c r="G376" s="2">
        <v>7</v>
      </c>
      <c r="H376" s="2">
        <v>17409</v>
      </c>
      <c r="I376">
        <v>870.45</v>
      </c>
      <c r="J376" s="11">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25">
      <c r="A377" t="s">
        <v>42</v>
      </c>
      <c r="B377" t="s">
        <v>131</v>
      </c>
      <c r="C377" t="s">
        <v>95</v>
      </c>
      <c r="D377" t="s">
        <v>158</v>
      </c>
      <c r="E377" s="2">
        <v>1350</v>
      </c>
      <c r="F377" s="2">
        <v>260</v>
      </c>
      <c r="G377" s="2">
        <v>350</v>
      </c>
      <c r="H377" s="2">
        <v>472500</v>
      </c>
      <c r="I377">
        <v>23625</v>
      </c>
      <c r="J377" s="11">
        <v>448875</v>
      </c>
      <c r="K377" s="2">
        <v>448.875</v>
      </c>
      <c r="L377" s="2">
        <v>351000</v>
      </c>
      <c r="M377" s="2">
        <v>97875</v>
      </c>
      <c r="N377" s="2">
        <v>97.875</v>
      </c>
      <c r="O377" s="3">
        <v>44913</v>
      </c>
      <c r="P377" t="s">
        <v>80</v>
      </c>
      <c r="Q377" t="s">
        <v>77</v>
      </c>
      <c r="R377">
        <v>2022</v>
      </c>
      <c r="S377" t="s">
        <v>132</v>
      </c>
      <c r="T377" t="s">
        <v>97</v>
      </c>
      <c r="U377" t="s">
        <v>41</v>
      </c>
    </row>
    <row r="378" spans="1:21" x14ac:dyDescent="0.25">
      <c r="A378" t="s">
        <v>42</v>
      </c>
      <c r="B378" t="s">
        <v>156</v>
      </c>
      <c r="C378" t="s">
        <v>95</v>
      </c>
      <c r="D378" t="s">
        <v>158</v>
      </c>
      <c r="E378" s="2">
        <v>552</v>
      </c>
      <c r="F378" s="2">
        <v>260</v>
      </c>
      <c r="G378" s="2">
        <v>350</v>
      </c>
      <c r="H378" s="2">
        <v>193200</v>
      </c>
      <c r="I378">
        <v>9660</v>
      </c>
      <c r="J378" s="11">
        <v>183540</v>
      </c>
      <c r="K378" s="2">
        <v>183.54</v>
      </c>
      <c r="L378" s="2">
        <v>143520</v>
      </c>
      <c r="M378" s="2">
        <v>40020</v>
      </c>
      <c r="N378" s="2">
        <v>40.020000000000003</v>
      </c>
      <c r="O378" s="3">
        <v>44437</v>
      </c>
      <c r="P378" t="s">
        <v>44</v>
      </c>
      <c r="Q378" t="s">
        <v>26</v>
      </c>
      <c r="R378">
        <v>2022</v>
      </c>
      <c r="S378" t="s">
        <v>157</v>
      </c>
      <c r="T378" t="s">
        <v>97</v>
      </c>
      <c r="U378" t="s">
        <v>59</v>
      </c>
    </row>
    <row r="379" spans="1:21" x14ac:dyDescent="0.25">
      <c r="A379" t="s">
        <v>38</v>
      </c>
      <c r="B379" t="s">
        <v>285</v>
      </c>
      <c r="C379" t="s">
        <v>95</v>
      </c>
      <c r="D379" t="s">
        <v>158</v>
      </c>
      <c r="E379" s="2">
        <v>1250</v>
      </c>
      <c r="F379" s="2">
        <v>260</v>
      </c>
      <c r="G379" s="2">
        <v>300</v>
      </c>
      <c r="H379" s="2">
        <v>375000</v>
      </c>
      <c r="I379">
        <v>18750</v>
      </c>
      <c r="J379" s="11">
        <v>356250</v>
      </c>
      <c r="K379" s="2">
        <v>356.25</v>
      </c>
      <c r="L379" s="2">
        <v>312500</v>
      </c>
      <c r="M379" s="2">
        <v>43750</v>
      </c>
      <c r="N379" s="2">
        <v>43.75</v>
      </c>
      <c r="O379" s="3">
        <v>44788</v>
      </c>
      <c r="P379" t="s">
        <v>44</v>
      </c>
      <c r="Q379" t="s">
        <v>26</v>
      </c>
      <c r="R379">
        <v>2022</v>
      </c>
      <c r="S379" t="s">
        <v>258</v>
      </c>
      <c r="T379" t="s">
        <v>97</v>
      </c>
      <c r="U379" t="s">
        <v>54</v>
      </c>
    </row>
    <row r="380" spans="1:21" x14ac:dyDescent="0.25">
      <c r="A380" t="s">
        <v>30</v>
      </c>
      <c r="B380" t="s">
        <v>31</v>
      </c>
      <c r="C380" t="s">
        <v>32</v>
      </c>
      <c r="D380" t="s">
        <v>158</v>
      </c>
      <c r="E380" s="2">
        <v>3801</v>
      </c>
      <c r="F380" s="2">
        <v>10</v>
      </c>
      <c r="G380" s="2">
        <v>15</v>
      </c>
      <c r="H380" s="2">
        <v>57015</v>
      </c>
      <c r="I380">
        <v>3420.8999999999996</v>
      </c>
      <c r="J380" s="11">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25">
      <c r="A381" t="s">
        <v>42</v>
      </c>
      <c r="B381" t="s">
        <v>177</v>
      </c>
      <c r="C381" t="s">
        <v>67</v>
      </c>
      <c r="D381" t="s">
        <v>158</v>
      </c>
      <c r="E381" s="2">
        <v>1117.5</v>
      </c>
      <c r="F381" s="2">
        <v>3</v>
      </c>
      <c r="G381" s="2">
        <v>20</v>
      </c>
      <c r="H381" s="2">
        <v>22350</v>
      </c>
      <c r="I381">
        <v>1341</v>
      </c>
      <c r="J381" s="11">
        <v>21009</v>
      </c>
      <c r="K381" s="2">
        <v>21.009</v>
      </c>
      <c r="L381" s="2">
        <v>11175</v>
      </c>
      <c r="M381" s="2">
        <v>9834</v>
      </c>
      <c r="N381" s="2">
        <v>9.8339999999999996</v>
      </c>
      <c r="O381" s="3">
        <v>44359</v>
      </c>
      <c r="P381" t="s">
        <v>151</v>
      </c>
      <c r="Q381" t="s">
        <v>73</v>
      </c>
      <c r="R381">
        <v>2022</v>
      </c>
      <c r="S381" t="s">
        <v>178</v>
      </c>
      <c r="T381" t="s">
        <v>70</v>
      </c>
      <c r="U381" t="s">
        <v>29</v>
      </c>
    </row>
    <row r="382" spans="1:21" x14ac:dyDescent="0.25">
      <c r="A382" t="s">
        <v>30</v>
      </c>
      <c r="B382" t="s">
        <v>238</v>
      </c>
      <c r="C382" t="s">
        <v>67</v>
      </c>
      <c r="D382" t="s">
        <v>158</v>
      </c>
      <c r="E382" s="2">
        <v>2844</v>
      </c>
      <c r="F382" s="2">
        <v>3</v>
      </c>
      <c r="G382" s="2">
        <v>15</v>
      </c>
      <c r="H382" s="2">
        <v>42660</v>
      </c>
      <c r="I382">
        <v>2559.6</v>
      </c>
      <c r="J382" s="11">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25">
      <c r="A383" t="s">
        <v>47</v>
      </c>
      <c r="B383" t="s">
        <v>215</v>
      </c>
      <c r="C383" t="s">
        <v>67</v>
      </c>
      <c r="D383" t="s">
        <v>158</v>
      </c>
      <c r="E383" s="2">
        <v>562</v>
      </c>
      <c r="F383" s="2">
        <v>3</v>
      </c>
      <c r="G383" s="2">
        <v>12</v>
      </c>
      <c r="H383" s="2">
        <v>6744</v>
      </c>
      <c r="I383">
        <v>404.64</v>
      </c>
      <c r="J383" s="11">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25">
      <c r="A384" t="s">
        <v>30</v>
      </c>
      <c r="B384" t="s">
        <v>295</v>
      </c>
      <c r="C384" t="s">
        <v>67</v>
      </c>
      <c r="D384" t="s">
        <v>158</v>
      </c>
      <c r="E384" s="2">
        <v>2030</v>
      </c>
      <c r="F384" s="2">
        <v>3</v>
      </c>
      <c r="G384" s="2">
        <v>15</v>
      </c>
      <c r="H384" s="2">
        <v>30450</v>
      </c>
      <c r="I384">
        <v>1827</v>
      </c>
      <c r="J384" s="11">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25">
      <c r="A385" t="s">
        <v>42</v>
      </c>
      <c r="B385" t="s">
        <v>161</v>
      </c>
      <c r="C385" t="s">
        <v>23</v>
      </c>
      <c r="D385" t="s">
        <v>158</v>
      </c>
      <c r="E385" s="2">
        <v>980</v>
      </c>
      <c r="F385" s="2">
        <v>5</v>
      </c>
      <c r="G385" s="2">
        <v>350</v>
      </c>
      <c r="H385" s="2">
        <v>343000</v>
      </c>
      <c r="I385">
        <v>20580</v>
      </c>
      <c r="J385" s="11">
        <v>322420</v>
      </c>
      <c r="K385" s="2">
        <v>322.42</v>
      </c>
      <c r="L385" s="2">
        <v>254800</v>
      </c>
      <c r="M385" s="2">
        <v>67620</v>
      </c>
      <c r="N385" s="2">
        <v>67.62</v>
      </c>
      <c r="O385" s="3">
        <v>44757</v>
      </c>
      <c r="P385" t="s">
        <v>49</v>
      </c>
      <c r="Q385" t="s">
        <v>26</v>
      </c>
      <c r="R385">
        <v>2022</v>
      </c>
      <c r="S385" t="s">
        <v>162</v>
      </c>
      <c r="T385" t="s">
        <v>28</v>
      </c>
      <c r="U385" t="s">
        <v>29</v>
      </c>
    </row>
    <row r="386" spans="1:21" x14ac:dyDescent="0.25">
      <c r="A386" t="s">
        <v>42</v>
      </c>
      <c r="B386" t="s">
        <v>135</v>
      </c>
      <c r="C386" t="s">
        <v>23</v>
      </c>
      <c r="D386" t="s">
        <v>158</v>
      </c>
      <c r="E386" s="2">
        <v>1460</v>
      </c>
      <c r="F386" s="2">
        <v>5</v>
      </c>
      <c r="G386" s="2">
        <v>350</v>
      </c>
      <c r="H386" s="2">
        <v>511000</v>
      </c>
      <c r="I386">
        <v>30660</v>
      </c>
      <c r="J386" s="11">
        <v>480340</v>
      </c>
      <c r="K386" s="2">
        <v>480.34</v>
      </c>
      <c r="L386" s="2">
        <v>379600</v>
      </c>
      <c r="M386" s="2">
        <v>100740</v>
      </c>
      <c r="N386" s="2">
        <v>100.74</v>
      </c>
      <c r="O386" s="3">
        <v>44698</v>
      </c>
      <c r="P386" t="s">
        <v>109</v>
      </c>
      <c r="Q386" t="s">
        <v>73</v>
      </c>
      <c r="R386">
        <v>2022</v>
      </c>
      <c r="S386" t="s">
        <v>136</v>
      </c>
      <c r="T386" t="s">
        <v>28</v>
      </c>
      <c r="U386" t="s">
        <v>51</v>
      </c>
    </row>
    <row r="387" spans="1:21" x14ac:dyDescent="0.25">
      <c r="A387" t="s">
        <v>47</v>
      </c>
      <c r="B387" t="s">
        <v>278</v>
      </c>
      <c r="C387" t="s">
        <v>23</v>
      </c>
      <c r="D387" t="s">
        <v>158</v>
      </c>
      <c r="E387" s="2">
        <v>2723</v>
      </c>
      <c r="F387" s="2">
        <v>5</v>
      </c>
      <c r="G387" s="2">
        <v>12</v>
      </c>
      <c r="H387" s="2">
        <v>32676</v>
      </c>
      <c r="I387">
        <v>1960.56</v>
      </c>
      <c r="J387" s="11">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25">
      <c r="A388" t="s">
        <v>42</v>
      </c>
      <c r="B388" t="s">
        <v>167</v>
      </c>
      <c r="C388" t="s">
        <v>32</v>
      </c>
      <c r="D388" t="s">
        <v>158</v>
      </c>
      <c r="E388" s="2">
        <v>1496</v>
      </c>
      <c r="F388" s="2">
        <v>10</v>
      </c>
      <c r="G388" s="2">
        <v>350</v>
      </c>
      <c r="H388" s="2">
        <v>523600</v>
      </c>
      <c r="I388">
        <v>31416</v>
      </c>
      <c r="J388" s="11">
        <v>492184</v>
      </c>
      <c r="K388" s="2">
        <v>492.18400000000003</v>
      </c>
      <c r="L388" s="2">
        <v>388960</v>
      </c>
      <c r="M388" s="2">
        <v>103224</v>
      </c>
      <c r="N388" s="2">
        <v>103.224</v>
      </c>
      <c r="O388" s="3">
        <v>44256</v>
      </c>
      <c r="P388" t="s">
        <v>87</v>
      </c>
      <c r="Q388" t="s">
        <v>34</v>
      </c>
      <c r="R388">
        <v>2022</v>
      </c>
      <c r="S388" t="s">
        <v>168</v>
      </c>
      <c r="T388" t="s">
        <v>36</v>
      </c>
      <c r="U388" t="s">
        <v>46</v>
      </c>
    </row>
    <row r="389" spans="1:21" x14ac:dyDescent="0.25">
      <c r="A389" t="s">
        <v>21</v>
      </c>
      <c r="B389" t="s">
        <v>55</v>
      </c>
      <c r="C389" t="s">
        <v>56</v>
      </c>
      <c r="D389" t="s">
        <v>158</v>
      </c>
      <c r="E389" s="2">
        <v>952</v>
      </c>
      <c r="F389" s="2">
        <v>120</v>
      </c>
      <c r="G389" s="2">
        <v>125</v>
      </c>
      <c r="H389" s="2">
        <v>119000</v>
      </c>
      <c r="I389">
        <v>7140</v>
      </c>
      <c r="J389" s="11">
        <v>111860</v>
      </c>
      <c r="K389" s="2">
        <v>111.86</v>
      </c>
      <c r="L389" s="2">
        <v>114240</v>
      </c>
      <c r="M389" s="2">
        <v>-2380</v>
      </c>
      <c r="N389" s="2">
        <v>-2.38</v>
      </c>
      <c r="O389" s="3">
        <v>44876</v>
      </c>
      <c r="P389" t="s">
        <v>76</v>
      </c>
      <c r="Q389" t="s">
        <v>77</v>
      </c>
      <c r="R389">
        <v>2022</v>
      </c>
      <c r="S389" t="s">
        <v>57</v>
      </c>
      <c r="T389" t="s">
        <v>58</v>
      </c>
      <c r="U389" t="s">
        <v>59</v>
      </c>
    </row>
    <row r="390" spans="1:21" x14ac:dyDescent="0.25">
      <c r="A390" t="s">
        <v>21</v>
      </c>
      <c r="B390" t="s">
        <v>86</v>
      </c>
      <c r="C390" t="s">
        <v>56</v>
      </c>
      <c r="D390" t="s">
        <v>158</v>
      </c>
      <c r="E390" s="2">
        <v>2755</v>
      </c>
      <c r="F390" s="2">
        <v>120</v>
      </c>
      <c r="G390" s="2">
        <v>125</v>
      </c>
      <c r="H390" s="2">
        <v>344375</v>
      </c>
      <c r="I390">
        <v>20662.5</v>
      </c>
      <c r="J390" s="11">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25">
      <c r="A391" t="s">
        <v>30</v>
      </c>
      <c r="B391" t="s">
        <v>249</v>
      </c>
      <c r="C391" t="s">
        <v>56</v>
      </c>
      <c r="D391" t="s">
        <v>158</v>
      </c>
      <c r="E391" s="2">
        <v>1530</v>
      </c>
      <c r="F391" s="2">
        <v>120</v>
      </c>
      <c r="G391" s="2">
        <v>15</v>
      </c>
      <c r="H391" s="2">
        <v>22950</v>
      </c>
      <c r="I391">
        <v>1377</v>
      </c>
      <c r="J391" s="11">
        <v>21573</v>
      </c>
      <c r="K391" s="2">
        <v>21.573</v>
      </c>
      <c r="L391" s="2">
        <v>15300</v>
      </c>
      <c r="M391" s="2">
        <v>6273</v>
      </c>
      <c r="N391" s="2">
        <v>6.2729999999999997</v>
      </c>
      <c r="O391" s="3">
        <v>44797</v>
      </c>
      <c r="P391" t="s">
        <v>44</v>
      </c>
      <c r="Q391" t="s">
        <v>26</v>
      </c>
      <c r="R391">
        <v>2022</v>
      </c>
      <c r="S391" t="s">
        <v>250</v>
      </c>
      <c r="T391" t="s">
        <v>58</v>
      </c>
      <c r="U391" t="s">
        <v>65</v>
      </c>
    </row>
    <row r="392" spans="1:21" x14ac:dyDescent="0.25">
      <c r="A392" t="s">
        <v>42</v>
      </c>
      <c r="B392" t="s">
        <v>171</v>
      </c>
      <c r="C392" t="s">
        <v>56</v>
      </c>
      <c r="D392" t="s">
        <v>158</v>
      </c>
      <c r="E392" s="2">
        <v>1496</v>
      </c>
      <c r="F392" s="2">
        <v>120</v>
      </c>
      <c r="G392" s="2">
        <v>350</v>
      </c>
      <c r="H392" s="2">
        <v>523600</v>
      </c>
      <c r="I392">
        <v>31416</v>
      </c>
      <c r="J392" s="11">
        <v>492184</v>
      </c>
      <c r="K392" s="2">
        <v>492.18400000000003</v>
      </c>
      <c r="L392" s="2">
        <v>388960</v>
      </c>
      <c r="M392" s="2">
        <v>103224</v>
      </c>
      <c r="N392" s="2">
        <v>103.224</v>
      </c>
      <c r="O392" s="3">
        <v>44330</v>
      </c>
      <c r="P392" t="s">
        <v>109</v>
      </c>
      <c r="Q392" t="s">
        <v>73</v>
      </c>
      <c r="R392">
        <v>2022</v>
      </c>
      <c r="S392" t="s">
        <v>172</v>
      </c>
      <c r="T392" t="s">
        <v>58</v>
      </c>
      <c r="U392" t="s">
        <v>54</v>
      </c>
    </row>
    <row r="393" spans="1:21" x14ac:dyDescent="0.25">
      <c r="A393" t="s">
        <v>42</v>
      </c>
      <c r="B393" t="s">
        <v>123</v>
      </c>
      <c r="C393" t="s">
        <v>56</v>
      </c>
      <c r="D393" t="s">
        <v>158</v>
      </c>
      <c r="E393" s="2">
        <v>1498</v>
      </c>
      <c r="F393" s="2">
        <v>120</v>
      </c>
      <c r="G393" s="2">
        <v>7</v>
      </c>
      <c r="H393" s="2">
        <v>10486</v>
      </c>
      <c r="I393">
        <v>629.16</v>
      </c>
      <c r="J393" s="11">
        <v>9856.84</v>
      </c>
      <c r="K393" s="2">
        <v>9.85684</v>
      </c>
      <c r="L393" s="2">
        <v>7490</v>
      </c>
      <c r="M393" s="2">
        <v>2366.84</v>
      </c>
      <c r="N393" s="2">
        <v>2.3668400000000003</v>
      </c>
      <c r="O393" s="3">
        <v>44572</v>
      </c>
      <c r="P393" t="s">
        <v>33</v>
      </c>
      <c r="Q393" t="s">
        <v>34</v>
      </c>
      <c r="R393">
        <v>2022</v>
      </c>
      <c r="S393" t="s">
        <v>124</v>
      </c>
      <c r="T393" t="s">
        <v>58</v>
      </c>
      <c r="U393" t="s">
        <v>59</v>
      </c>
    </row>
    <row r="394" spans="1:21" x14ac:dyDescent="0.25">
      <c r="A394" t="s">
        <v>30</v>
      </c>
      <c r="B394" t="s">
        <v>296</v>
      </c>
      <c r="C394" t="s">
        <v>61</v>
      </c>
      <c r="D394" t="s">
        <v>158</v>
      </c>
      <c r="E394" s="2">
        <v>2844</v>
      </c>
      <c r="F394" s="2">
        <v>250</v>
      </c>
      <c r="G394" s="2">
        <v>15</v>
      </c>
      <c r="H394" s="2">
        <v>42660</v>
      </c>
      <c r="I394">
        <v>2559.6</v>
      </c>
      <c r="J394" s="11">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25">
      <c r="A395" t="s">
        <v>42</v>
      </c>
      <c r="B395" t="s">
        <v>129</v>
      </c>
      <c r="C395" t="s">
        <v>61</v>
      </c>
      <c r="D395" t="s">
        <v>158</v>
      </c>
      <c r="E395" s="2">
        <v>1498</v>
      </c>
      <c r="F395" s="2">
        <v>250</v>
      </c>
      <c r="G395" s="2">
        <v>7</v>
      </c>
      <c r="H395" s="2">
        <v>10486</v>
      </c>
      <c r="I395">
        <v>629.16</v>
      </c>
      <c r="J395" s="11">
        <v>9856.84</v>
      </c>
      <c r="K395" s="2">
        <v>9.85684</v>
      </c>
      <c r="L395" s="2">
        <v>7490</v>
      </c>
      <c r="M395" s="2">
        <v>2366.84</v>
      </c>
      <c r="N395" s="2">
        <v>2.3668400000000003</v>
      </c>
      <c r="O395" s="3">
        <v>44270</v>
      </c>
      <c r="P395" t="s">
        <v>87</v>
      </c>
      <c r="Q395" t="s">
        <v>34</v>
      </c>
      <c r="R395">
        <v>2022</v>
      </c>
      <c r="S395" t="s">
        <v>130</v>
      </c>
      <c r="T395" t="s">
        <v>64</v>
      </c>
      <c r="U395" t="s">
        <v>37</v>
      </c>
    </row>
    <row r="396" spans="1:21" x14ac:dyDescent="0.25">
      <c r="A396" t="s">
        <v>21</v>
      </c>
      <c r="B396" t="s">
        <v>297</v>
      </c>
      <c r="C396" t="s">
        <v>95</v>
      </c>
      <c r="D396" t="s">
        <v>158</v>
      </c>
      <c r="E396" s="2">
        <v>1987.5</v>
      </c>
      <c r="F396" s="2">
        <v>260</v>
      </c>
      <c r="G396" s="2">
        <v>125</v>
      </c>
      <c r="H396" s="2">
        <v>248437.5</v>
      </c>
      <c r="I396">
        <v>14906.25</v>
      </c>
      <c r="J396" s="11">
        <v>233531.25</v>
      </c>
      <c r="K396" s="2">
        <v>233.53125</v>
      </c>
      <c r="L396" s="2">
        <v>238500</v>
      </c>
      <c r="M396" s="2">
        <v>-4968.75</v>
      </c>
      <c r="N396" s="2">
        <v>-4.96875</v>
      </c>
      <c r="O396" s="3">
        <v>44740</v>
      </c>
      <c r="P396" t="s">
        <v>151</v>
      </c>
      <c r="Q396" t="s">
        <v>73</v>
      </c>
      <c r="R396">
        <v>2022</v>
      </c>
      <c r="S396" t="s">
        <v>239</v>
      </c>
      <c r="T396" t="s">
        <v>97</v>
      </c>
      <c r="U396" t="s">
        <v>37</v>
      </c>
    </row>
    <row r="397" spans="1:21" x14ac:dyDescent="0.25">
      <c r="A397" t="s">
        <v>42</v>
      </c>
      <c r="B397" t="s">
        <v>244</v>
      </c>
      <c r="C397" t="s">
        <v>95</v>
      </c>
      <c r="D397" t="s">
        <v>158</v>
      </c>
      <c r="E397" s="2">
        <v>1679</v>
      </c>
      <c r="F397" s="2">
        <v>260</v>
      </c>
      <c r="G397" s="2">
        <v>350</v>
      </c>
      <c r="H397" s="2">
        <v>587650</v>
      </c>
      <c r="I397">
        <v>35259</v>
      </c>
      <c r="J397" s="11">
        <v>552391</v>
      </c>
      <c r="K397" s="2">
        <v>552.39099999999996</v>
      </c>
      <c r="L397" s="2">
        <v>436540</v>
      </c>
      <c r="M397" s="2">
        <v>115851</v>
      </c>
      <c r="N397" s="2">
        <v>115.851</v>
      </c>
      <c r="O397" s="3">
        <v>44518</v>
      </c>
      <c r="P397" t="s">
        <v>76</v>
      </c>
      <c r="Q397" t="s">
        <v>77</v>
      </c>
      <c r="R397">
        <v>2022</v>
      </c>
      <c r="S397" t="s">
        <v>178</v>
      </c>
      <c r="T397" t="s">
        <v>97</v>
      </c>
      <c r="U397" t="s">
        <v>51</v>
      </c>
    </row>
    <row r="398" spans="1:21" x14ac:dyDescent="0.25">
      <c r="A398" t="s">
        <v>30</v>
      </c>
      <c r="B398" t="s">
        <v>113</v>
      </c>
      <c r="C398" t="s">
        <v>32</v>
      </c>
      <c r="D398" t="s">
        <v>158</v>
      </c>
      <c r="E398" s="2">
        <v>2198</v>
      </c>
      <c r="F398" s="2">
        <v>10</v>
      </c>
      <c r="G398" s="2">
        <v>15</v>
      </c>
      <c r="H398" s="2">
        <v>32970</v>
      </c>
      <c r="I398">
        <v>1978.2</v>
      </c>
      <c r="J398" s="11">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25">
      <c r="A399" t="s">
        <v>30</v>
      </c>
      <c r="B399" t="s">
        <v>137</v>
      </c>
      <c r="C399" t="s">
        <v>32</v>
      </c>
      <c r="D399" t="s">
        <v>158</v>
      </c>
      <c r="E399" s="2">
        <v>1743</v>
      </c>
      <c r="F399" s="2">
        <v>10</v>
      </c>
      <c r="G399" s="2">
        <v>15</v>
      </c>
      <c r="H399" s="2">
        <v>26145</v>
      </c>
      <c r="I399">
        <v>1568.7</v>
      </c>
      <c r="J399" s="11">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25">
      <c r="A400" t="s">
        <v>30</v>
      </c>
      <c r="B400" t="s">
        <v>113</v>
      </c>
      <c r="C400" t="s">
        <v>32</v>
      </c>
      <c r="D400" t="s">
        <v>158</v>
      </c>
      <c r="E400" s="2">
        <v>1153</v>
      </c>
      <c r="F400" s="2">
        <v>10</v>
      </c>
      <c r="G400" s="2">
        <v>15</v>
      </c>
      <c r="H400" s="2">
        <v>17295</v>
      </c>
      <c r="I400">
        <v>1037.7</v>
      </c>
      <c r="J400" s="11">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25">
      <c r="A401" t="s">
        <v>42</v>
      </c>
      <c r="B401" t="s">
        <v>117</v>
      </c>
      <c r="C401" t="s">
        <v>56</v>
      </c>
      <c r="D401" t="s">
        <v>158</v>
      </c>
      <c r="E401" s="2">
        <v>1001</v>
      </c>
      <c r="F401" s="2">
        <v>120</v>
      </c>
      <c r="G401" s="2">
        <v>20</v>
      </c>
      <c r="H401" s="2">
        <v>20020</v>
      </c>
      <c r="I401">
        <v>1201.2</v>
      </c>
      <c r="J401" s="11">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25">
      <c r="A402" t="s">
        <v>42</v>
      </c>
      <c r="B402" t="s">
        <v>123</v>
      </c>
      <c r="C402" t="s">
        <v>56</v>
      </c>
      <c r="D402" t="s">
        <v>158</v>
      </c>
      <c r="E402" s="2">
        <v>1333</v>
      </c>
      <c r="F402" s="2">
        <v>120</v>
      </c>
      <c r="G402" s="2">
        <v>7</v>
      </c>
      <c r="H402" s="2">
        <v>9331</v>
      </c>
      <c r="I402">
        <v>559.86</v>
      </c>
      <c r="J402" s="11">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25">
      <c r="A403" t="s">
        <v>30</v>
      </c>
      <c r="B403" t="s">
        <v>298</v>
      </c>
      <c r="C403" t="s">
        <v>61</v>
      </c>
      <c r="D403" t="s">
        <v>158</v>
      </c>
      <c r="E403" s="2">
        <v>1153</v>
      </c>
      <c r="F403" s="2">
        <v>250</v>
      </c>
      <c r="G403" s="2">
        <v>15</v>
      </c>
      <c r="H403" s="2">
        <v>17295</v>
      </c>
      <c r="I403">
        <v>1037.7</v>
      </c>
      <c r="J403" s="11">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25">
      <c r="A404" t="s">
        <v>47</v>
      </c>
      <c r="B404" t="s">
        <v>215</v>
      </c>
      <c r="C404" t="s">
        <v>67</v>
      </c>
      <c r="D404" t="s">
        <v>158</v>
      </c>
      <c r="E404" s="2">
        <v>727</v>
      </c>
      <c r="F404" s="2">
        <v>3</v>
      </c>
      <c r="G404" s="2">
        <v>12</v>
      </c>
      <c r="H404" s="2">
        <v>8724</v>
      </c>
      <c r="I404">
        <v>610.67999999999995</v>
      </c>
      <c r="J404" s="11">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25">
      <c r="A405" t="s">
        <v>47</v>
      </c>
      <c r="B405" t="s">
        <v>133</v>
      </c>
      <c r="C405" t="s">
        <v>67</v>
      </c>
      <c r="D405" t="s">
        <v>158</v>
      </c>
      <c r="E405" s="2">
        <v>1884</v>
      </c>
      <c r="F405" s="2">
        <v>3</v>
      </c>
      <c r="G405" s="2">
        <v>12</v>
      </c>
      <c r="H405" s="2">
        <v>22608</v>
      </c>
      <c r="I405">
        <v>1582.56</v>
      </c>
      <c r="J405" s="11">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25">
      <c r="A406" t="s">
        <v>47</v>
      </c>
      <c r="B406" t="s">
        <v>279</v>
      </c>
      <c r="C406" t="s">
        <v>23</v>
      </c>
      <c r="D406" t="s">
        <v>158</v>
      </c>
      <c r="E406" s="2">
        <v>2340</v>
      </c>
      <c r="F406" s="2">
        <v>5</v>
      </c>
      <c r="G406" s="2">
        <v>12</v>
      </c>
      <c r="H406" s="2">
        <v>28080</v>
      </c>
      <c r="I406">
        <v>1965.6</v>
      </c>
      <c r="J406" s="11">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25">
      <c r="A407" t="s">
        <v>47</v>
      </c>
      <c r="B407" t="s">
        <v>288</v>
      </c>
      <c r="C407" t="s">
        <v>23</v>
      </c>
      <c r="D407" t="s">
        <v>158</v>
      </c>
      <c r="E407" s="2">
        <v>2342</v>
      </c>
      <c r="F407" s="2">
        <v>5</v>
      </c>
      <c r="G407" s="2">
        <v>12</v>
      </c>
      <c r="H407" s="2">
        <v>28104</v>
      </c>
      <c r="I407">
        <v>1967.28</v>
      </c>
      <c r="J407" s="11">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25">
      <c r="A408" t="s">
        <v>30</v>
      </c>
      <c r="B408" t="s">
        <v>299</v>
      </c>
      <c r="C408" t="s">
        <v>56</v>
      </c>
      <c r="D408" t="s">
        <v>158</v>
      </c>
      <c r="E408" s="2">
        <v>1262</v>
      </c>
      <c r="F408" s="2">
        <v>120</v>
      </c>
      <c r="G408" s="2">
        <v>15</v>
      </c>
      <c r="H408" s="2">
        <v>18930</v>
      </c>
      <c r="I408">
        <v>1325.1</v>
      </c>
      <c r="J408" s="11">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25">
      <c r="A409" t="s">
        <v>42</v>
      </c>
      <c r="B409" t="s">
        <v>89</v>
      </c>
      <c r="C409" t="s">
        <v>56</v>
      </c>
      <c r="D409" t="s">
        <v>158</v>
      </c>
      <c r="E409" s="2">
        <v>1135</v>
      </c>
      <c r="F409" s="2">
        <v>120</v>
      </c>
      <c r="G409" s="2">
        <v>7</v>
      </c>
      <c r="H409" s="2">
        <v>7945</v>
      </c>
      <c r="I409">
        <v>556.15</v>
      </c>
      <c r="J409" s="11">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25">
      <c r="A410" t="s">
        <v>42</v>
      </c>
      <c r="B410" t="s">
        <v>143</v>
      </c>
      <c r="C410" t="s">
        <v>56</v>
      </c>
      <c r="D410" t="s">
        <v>158</v>
      </c>
      <c r="E410" s="2">
        <v>547</v>
      </c>
      <c r="F410" s="2">
        <v>120</v>
      </c>
      <c r="G410" s="2">
        <v>7</v>
      </c>
      <c r="H410" s="2">
        <v>3829</v>
      </c>
      <c r="I410">
        <v>268.02999999999997</v>
      </c>
      <c r="J410" s="11">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25">
      <c r="A411" t="s">
        <v>42</v>
      </c>
      <c r="B411" t="s">
        <v>89</v>
      </c>
      <c r="C411" t="s">
        <v>56</v>
      </c>
      <c r="D411" t="s">
        <v>158</v>
      </c>
      <c r="E411" s="2">
        <v>1582</v>
      </c>
      <c r="F411" s="2">
        <v>120</v>
      </c>
      <c r="G411" s="2">
        <v>7</v>
      </c>
      <c r="H411" s="2">
        <v>11074</v>
      </c>
      <c r="I411">
        <v>775.18</v>
      </c>
      <c r="J411" s="11">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25">
      <c r="A412" t="s">
        <v>47</v>
      </c>
      <c r="B412" t="s">
        <v>221</v>
      </c>
      <c r="C412" t="s">
        <v>61</v>
      </c>
      <c r="D412" t="s">
        <v>158</v>
      </c>
      <c r="E412" s="2">
        <v>1738.5</v>
      </c>
      <c r="F412" s="2">
        <v>250</v>
      </c>
      <c r="G412" s="2">
        <v>12</v>
      </c>
      <c r="H412" s="2">
        <v>20862</v>
      </c>
      <c r="I412">
        <v>1460.34</v>
      </c>
      <c r="J412" s="11">
        <v>19401.66</v>
      </c>
      <c r="K412" s="2">
        <v>19.40166</v>
      </c>
      <c r="L412" s="2">
        <v>5215.5</v>
      </c>
      <c r="M412" s="2">
        <v>14186.16</v>
      </c>
      <c r="N412" s="2">
        <v>14.186159999999999</v>
      </c>
      <c r="O412" s="3">
        <v>44617</v>
      </c>
      <c r="P412" t="s">
        <v>62</v>
      </c>
      <c r="Q412" t="s">
        <v>34</v>
      </c>
      <c r="R412">
        <v>2022</v>
      </c>
      <c r="S412" t="s">
        <v>222</v>
      </c>
      <c r="T412" t="s">
        <v>64</v>
      </c>
      <c r="U412" t="s">
        <v>29</v>
      </c>
    </row>
    <row r="413" spans="1:21" x14ac:dyDescent="0.25">
      <c r="A413" t="s">
        <v>42</v>
      </c>
      <c r="B413" t="s">
        <v>173</v>
      </c>
      <c r="C413" t="s">
        <v>61</v>
      </c>
      <c r="D413" t="s">
        <v>158</v>
      </c>
      <c r="E413" s="2">
        <v>1582</v>
      </c>
      <c r="F413" s="2">
        <v>250</v>
      </c>
      <c r="G413" s="2">
        <v>7</v>
      </c>
      <c r="H413" s="2">
        <v>11074</v>
      </c>
      <c r="I413">
        <v>775.18</v>
      </c>
      <c r="J413" s="11">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25">
      <c r="A414" t="s">
        <v>42</v>
      </c>
      <c r="B414" t="s">
        <v>156</v>
      </c>
      <c r="C414" t="s">
        <v>95</v>
      </c>
      <c r="D414" t="s">
        <v>158</v>
      </c>
      <c r="E414" s="2">
        <v>1135</v>
      </c>
      <c r="F414" s="2">
        <v>260</v>
      </c>
      <c r="G414" s="2">
        <v>7</v>
      </c>
      <c r="H414" s="2">
        <v>7945</v>
      </c>
      <c r="I414">
        <v>556.15</v>
      </c>
      <c r="J414" s="11">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25">
      <c r="A415" t="s">
        <v>42</v>
      </c>
      <c r="B415" t="s">
        <v>177</v>
      </c>
      <c r="C415" t="s">
        <v>67</v>
      </c>
      <c r="D415" t="s">
        <v>158</v>
      </c>
      <c r="E415" s="2">
        <v>1761</v>
      </c>
      <c r="F415" s="2">
        <v>3</v>
      </c>
      <c r="G415" s="2">
        <v>350</v>
      </c>
      <c r="H415" s="2">
        <v>616350</v>
      </c>
      <c r="I415">
        <v>43144.5</v>
      </c>
      <c r="J415" s="11">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25">
      <c r="A416" t="s">
        <v>38</v>
      </c>
      <c r="B416" t="s">
        <v>300</v>
      </c>
      <c r="C416" t="s">
        <v>67</v>
      </c>
      <c r="D416" t="s">
        <v>158</v>
      </c>
      <c r="E416" s="2">
        <v>448</v>
      </c>
      <c r="F416" s="2">
        <v>3</v>
      </c>
      <c r="G416" s="2">
        <v>300</v>
      </c>
      <c r="H416" s="2">
        <v>134400</v>
      </c>
      <c r="I416">
        <v>9408</v>
      </c>
      <c r="J416" s="11">
        <v>124992</v>
      </c>
      <c r="K416" s="2">
        <v>124.992</v>
      </c>
      <c r="L416" s="2">
        <v>112000</v>
      </c>
      <c r="M416" s="2">
        <v>12992</v>
      </c>
      <c r="N416" s="2">
        <v>12.992000000000001</v>
      </c>
      <c r="O416" s="3">
        <v>44787</v>
      </c>
      <c r="P416" t="s">
        <v>44</v>
      </c>
      <c r="Q416" t="s">
        <v>26</v>
      </c>
      <c r="R416">
        <v>2022</v>
      </c>
      <c r="S416" t="s">
        <v>178</v>
      </c>
      <c r="T416" t="s">
        <v>70</v>
      </c>
      <c r="U416" t="s">
        <v>51</v>
      </c>
    </row>
    <row r="417" spans="1:21" x14ac:dyDescent="0.25">
      <c r="A417" t="s">
        <v>38</v>
      </c>
      <c r="B417" t="s">
        <v>300</v>
      </c>
      <c r="C417" t="s">
        <v>67</v>
      </c>
      <c r="D417" t="s">
        <v>158</v>
      </c>
      <c r="E417" s="2">
        <v>2181</v>
      </c>
      <c r="F417" s="2">
        <v>3</v>
      </c>
      <c r="G417" s="2">
        <v>300</v>
      </c>
      <c r="H417" s="2">
        <v>654300</v>
      </c>
      <c r="I417">
        <v>45801</v>
      </c>
      <c r="J417" s="11">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25">
      <c r="A418" t="s">
        <v>42</v>
      </c>
      <c r="B418" t="s">
        <v>181</v>
      </c>
      <c r="C418" t="s">
        <v>23</v>
      </c>
      <c r="D418" t="s">
        <v>158</v>
      </c>
      <c r="E418" s="2">
        <v>1976</v>
      </c>
      <c r="F418" s="2">
        <v>5</v>
      </c>
      <c r="G418" s="2">
        <v>20</v>
      </c>
      <c r="H418" s="2">
        <v>39520</v>
      </c>
      <c r="I418">
        <v>2766.4</v>
      </c>
      <c r="J418" s="11">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25">
      <c r="A419" t="s">
        <v>38</v>
      </c>
      <c r="B419" t="s">
        <v>217</v>
      </c>
      <c r="C419" t="s">
        <v>23</v>
      </c>
      <c r="D419" t="s">
        <v>158</v>
      </c>
      <c r="E419" s="2">
        <v>2181</v>
      </c>
      <c r="F419" s="2">
        <v>5</v>
      </c>
      <c r="G419" s="2">
        <v>300</v>
      </c>
      <c r="H419" s="2">
        <v>654300</v>
      </c>
      <c r="I419">
        <v>45801</v>
      </c>
      <c r="J419" s="11">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25">
      <c r="A420" t="s">
        <v>38</v>
      </c>
      <c r="B420" t="s">
        <v>201</v>
      </c>
      <c r="C420" t="s">
        <v>32</v>
      </c>
      <c r="D420" t="s">
        <v>158</v>
      </c>
      <c r="E420" s="2">
        <v>1702</v>
      </c>
      <c r="F420" s="2">
        <v>10</v>
      </c>
      <c r="G420" s="2">
        <v>300</v>
      </c>
      <c r="H420" s="2">
        <v>510600</v>
      </c>
      <c r="I420">
        <v>35742</v>
      </c>
      <c r="J420" s="11">
        <v>474858</v>
      </c>
      <c r="K420" s="2">
        <v>474.858</v>
      </c>
      <c r="L420" s="2">
        <v>425500</v>
      </c>
      <c r="M420" s="2">
        <v>49358</v>
      </c>
      <c r="N420" s="2">
        <v>49.357999999999997</v>
      </c>
      <c r="O420" s="3">
        <v>44698</v>
      </c>
      <c r="P420" t="s">
        <v>109</v>
      </c>
      <c r="Q420" t="s">
        <v>73</v>
      </c>
      <c r="R420">
        <v>2022</v>
      </c>
      <c r="S420" t="s">
        <v>202</v>
      </c>
      <c r="T420" t="s">
        <v>36</v>
      </c>
      <c r="U420" t="s">
        <v>54</v>
      </c>
    </row>
    <row r="421" spans="1:21" x14ac:dyDescent="0.25">
      <c r="A421" t="s">
        <v>38</v>
      </c>
      <c r="B421" t="s">
        <v>280</v>
      </c>
      <c r="C421" t="s">
        <v>32</v>
      </c>
      <c r="D421" t="s">
        <v>158</v>
      </c>
      <c r="E421" s="2">
        <v>448</v>
      </c>
      <c r="F421" s="2">
        <v>10</v>
      </c>
      <c r="G421" s="2">
        <v>300</v>
      </c>
      <c r="H421" s="2">
        <v>134400</v>
      </c>
      <c r="I421">
        <v>9408</v>
      </c>
      <c r="J421" s="11">
        <v>124992</v>
      </c>
      <c r="K421" s="2">
        <v>124.992</v>
      </c>
      <c r="L421" s="2">
        <v>112000</v>
      </c>
      <c r="M421" s="2">
        <v>12992</v>
      </c>
      <c r="N421" s="2">
        <v>12.992000000000001</v>
      </c>
      <c r="O421" s="3">
        <v>44716</v>
      </c>
      <c r="P421" t="s">
        <v>151</v>
      </c>
      <c r="Q421" t="s">
        <v>73</v>
      </c>
      <c r="R421">
        <v>2022</v>
      </c>
      <c r="S421" t="s">
        <v>208</v>
      </c>
      <c r="T421" t="s">
        <v>36</v>
      </c>
      <c r="U421" t="s">
        <v>29</v>
      </c>
    </row>
    <row r="422" spans="1:21" x14ac:dyDescent="0.25">
      <c r="A422" t="s">
        <v>21</v>
      </c>
      <c r="B422" t="s">
        <v>106</v>
      </c>
      <c r="C422" t="s">
        <v>32</v>
      </c>
      <c r="D422" t="s">
        <v>158</v>
      </c>
      <c r="E422" s="2">
        <v>3513</v>
      </c>
      <c r="F422" s="2">
        <v>10</v>
      </c>
      <c r="G422" s="2">
        <v>125</v>
      </c>
      <c r="H422" s="2">
        <v>439125</v>
      </c>
      <c r="I422">
        <v>30738.75</v>
      </c>
      <c r="J422" s="11">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25">
      <c r="A423" t="s">
        <v>30</v>
      </c>
      <c r="B423" t="s">
        <v>31</v>
      </c>
      <c r="C423" t="s">
        <v>32</v>
      </c>
      <c r="D423" t="s">
        <v>158</v>
      </c>
      <c r="E423" s="2">
        <v>2101</v>
      </c>
      <c r="F423" s="2">
        <v>10</v>
      </c>
      <c r="G423" s="2">
        <v>15</v>
      </c>
      <c r="H423" s="2">
        <v>31515</v>
      </c>
      <c r="I423">
        <v>2206.0500000000002</v>
      </c>
      <c r="J423" s="11">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25">
      <c r="A424" t="s">
        <v>42</v>
      </c>
      <c r="B424" t="s">
        <v>167</v>
      </c>
      <c r="C424" t="s">
        <v>32</v>
      </c>
      <c r="D424" t="s">
        <v>158</v>
      </c>
      <c r="E424" s="2">
        <v>1535</v>
      </c>
      <c r="F424" s="2">
        <v>10</v>
      </c>
      <c r="G424" s="2">
        <v>20</v>
      </c>
      <c r="H424" s="2">
        <v>30700</v>
      </c>
      <c r="I424">
        <v>2149</v>
      </c>
      <c r="J424" s="11">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25">
      <c r="A425" t="s">
        <v>38</v>
      </c>
      <c r="B425" t="s">
        <v>184</v>
      </c>
      <c r="C425" t="s">
        <v>56</v>
      </c>
      <c r="D425" t="s">
        <v>158</v>
      </c>
      <c r="E425" s="2">
        <v>1659</v>
      </c>
      <c r="F425" s="2">
        <v>120</v>
      </c>
      <c r="G425" s="2">
        <v>300</v>
      </c>
      <c r="H425" s="2">
        <v>497700</v>
      </c>
      <c r="I425">
        <v>34839</v>
      </c>
      <c r="J425" s="11">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25">
      <c r="A426" t="s">
        <v>42</v>
      </c>
      <c r="B426" t="s">
        <v>123</v>
      </c>
      <c r="C426" t="s">
        <v>56</v>
      </c>
      <c r="D426" t="s">
        <v>158</v>
      </c>
      <c r="E426" s="2">
        <v>609</v>
      </c>
      <c r="F426" s="2">
        <v>120</v>
      </c>
      <c r="G426" s="2">
        <v>20</v>
      </c>
      <c r="H426" s="2">
        <v>12180</v>
      </c>
      <c r="I426">
        <v>852.6</v>
      </c>
      <c r="J426" s="11">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25">
      <c r="A427" t="s">
        <v>21</v>
      </c>
      <c r="B427" t="s">
        <v>119</v>
      </c>
      <c r="C427" t="s">
        <v>56</v>
      </c>
      <c r="D427" t="s">
        <v>158</v>
      </c>
      <c r="E427" s="2">
        <v>2087</v>
      </c>
      <c r="F427" s="2">
        <v>120</v>
      </c>
      <c r="G427" s="2">
        <v>125</v>
      </c>
      <c r="H427" s="2">
        <v>260875</v>
      </c>
      <c r="I427">
        <v>18261.25</v>
      </c>
      <c r="J427" s="11">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25">
      <c r="A428" t="s">
        <v>42</v>
      </c>
      <c r="B428" t="s">
        <v>171</v>
      </c>
      <c r="C428" t="s">
        <v>56</v>
      </c>
      <c r="D428" t="s">
        <v>158</v>
      </c>
      <c r="E428" s="2">
        <v>1976</v>
      </c>
      <c r="F428" s="2">
        <v>120</v>
      </c>
      <c r="G428" s="2">
        <v>20</v>
      </c>
      <c r="H428" s="2">
        <v>39520</v>
      </c>
      <c r="I428">
        <v>2766.4</v>
      </c>
      <c r="J428" s="11">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25">
      <c r="A429" t="s">
        <v>38</v>
      </c>
      <c r="B429" t="s">
        <v>232</v>
      </c>
      <c r="C429" t="s">
        <v>56</v>
      </c>
      <c r="D429" t="s">
        <v>158</v>
      </c>
      <c r="E429" s="2">
        <v>1372</v>
      </c>
      <c r="F429" s="2">
        <v>120</v>
      </c>
      <c r="G429" s="2">
        <v>300</v>
      </c>
      <c r="H429" s="2">
        <v>411600</v>
      </c>
      <c r="I429">
        <v>28812</v>
      </c>
      <c r="J429" s="11">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25">
      <c r="A430" t="s">
        <v>47</v>
      </c>
      <c r="B430" t="s">
        <v>301</v>
      </c>
      <c r="C430" t="s">
        <v>61</v>
      </c>
      <c r="D430" t="s">
        <v>158</v>
      </c>
      <c r="E430" s="2">
        <v>3244.5</v>
      </c>
      <c r="F430" s="2">
        <v>250</v>
      </c>
      <c r="G430" s="2">
        <v>12</v>
      </c>
      <c r="H430" s="2">
        <v>38934</v>
      </c>
      <c r="I430">
        <v>2725.38</v>
      </c>
      <c r="J430" s="11">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25">
      <c r="A431" t="s">
        <v>38</v>
      </c>
      <c r="B431" t="s">
        <v>186</v>
      </c>
      <c r="C431" t="s">
        <v>61</v>
      </c>
      <c r="D431" t="s">
        <v>158</v>
      </c>
      <c r="E431" s="2">
        <v>959</v>
      </c>
      <c r="F431" s="2">
        <v>250</v>
      </c>
      <c r="G431" s="2">
        <v>300</v>
      </c>
      <c r="H431" s="2">
        <v>287700</v>
      </c>
      <c r="I431">
        <v>20139</v>
      </c>
      <c r="J431" s="11">
        <v>267561</v>
      </c>
      <c r="K431" s="2">
        <v>267.56099999999998</v>
      </c>
      <c r="L431" s="2">
        <v>239750</v>
      </c>
      <c r="M431" s="2">
        <v>27811</v>
      </c>
      <c r="N431" s="2">
        <v>27.811</v>
      </c>
      <c r="O431" s="3">
        <v>44665</v>
      </c>
      <c r="P431" t="s">
        <v>72</v>
      </c>
      <c r="Q431" t="s">
        <v>73</v>
      </c>
      <c r="R431">
        <v>2022</v>
      </c>
      <c r="S431" t="s">
        <v>187</v>
      </c>
      <c r="T431" t="s">
        <v>64</v>
      </c>
      <c r="U431" t="s">
        <v>54</v>
      </c>
    </row>
    <row r="432" spans="1:21" x14ac:dyDescent="0.25">
      <c r="A432" t="s">
        <v>38</v>
      </c>
      <c r="B432" t="s">
        <v>92</v>
      </c>
      <c r="C432" t="s">
        <v>61</v>
      </c>
      <c r="D432" t="s">
        <v>158</v>
      </c>
      <c r="E432" s="2">
        <v>2747</v>
      </c>
      <c r="F432" s="2">
        <v>250</v>
      </c>
      <c r="G432" s="2">
        <v>300</v>
      </c>
      <c r="H432" s="2">
        <v>824100</v>
      </c>
      <c r="I432">
        <v>57687</v>
      </c>
      <c r="J432" s="11">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25">
      <c r="A433" t="s">
        <v>21</v>
      </c>
      <c r="B433" t="s">
        <v>302</v>
      </c>
      <c r="C433" t="s">
        <v>95</v>
      </c>
      <c r="D433" t="s">
        <v>158</v>
      </c>
      <c r="E433" s="2">
        <v>1645</v>
      </c>
      <c r="F433" s="2">
        <v>260</v>
      </c>
      <c r="G433" s="2">
        <v>125</v>
      </c>
      <c r="H433" s="2">
        <v>205625</v>
      </c>
      <c r="I433">
        <v>14393.75</v>
      </c>
      <c r="J433" s="11">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25">
      <c r="A434" t="s">
        <v>42</v>
      </c>
      <c r="B434" t="s">
        <v>192</v>
      </c>
      <c r="C434" t="s">
        <v>95</v>
      </c>
      <c r="D434" t="s">
        <v>158</v>
      </c>
      <c r="E434" s="2">
        <v>2876</v>
      </c>
      <c r="F434" s="2">
        <v>260</v>
      </c>
      <c r="G434" s="2">
        <v>350</v>
      </c>
      <c r="H434" s="2">
        <v>1006600</v>
      </c>
      <c r="I434">
        <v>70462</v>
      </c>
      <c r="J434" s="11">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25">
      <c r="A435" t="s">
        <v>42</v>
      </c>
      <c r="B435" t="s">
        <v>156</v>
      </c>
      <c r="C435" t="s">
        <v>95</v>
      </c>
      <c r="D435" t="s">
        <v>158</v>
      </c>
      <c r="E435" s="2">
        <v>1118</v>
      </c>
      <c r="F435" s="2">
        <v>260</v>
      </c>
      <c r="G435" s="2">
        <v>20</v>
      </c>
      <c r="H435" s="2">
        <v>22360</v>
      </c>
      <c r="I435">
        <v>1565.2</v>
      </c>
      <c r="J435" s="11">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25">
      <c r="A436" t="s">
        <v>38</v>
      </c>
      <c r="B436" t="s">
        <v>303</v>
      </c>
      <c r="C436" t="s">
        <v>95</v>
      </c>
      <c r="D436" t="s">
        <v>158</v>
      </c>
      <c r="E436" s="2">
        <v>1372</v>
      </c>
      <c r="F436" s="2">
        <v>260</v>
      </c>
      <c r="G436" s="2">
        <v>300</v>
      </c>
      <c r="H436" s="2">
        <v>411600</v>
      </c>
      <c r="I436">
        <v>28812</v>
      </c>
      <c r="J436" s="11">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25">
      <c r="A437" t="s">
        <v>42</v>
      </c>
      <c r="B437" t="s">
        <v>147</v>
      </c>
      <c r="C437" t="s">
        <v>23</v>
      </c>
      <c r="D437" t="s">
        <v>158</v>
      </c>
      <c r="E437" s="2">
        <v>488</v>
      </c>
      <c r="F437" s="2">
        <v>5</v>
      </c>
      <c r="G437" s="2">
        <v>7</v>
      </c>
      <c r="H437" s="2">
        <v>3416</v>
      </c>
      <c r="I437">
        <v>273.27999999999997</v>
      </c>
      <c r="J437" s="11">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25">
      <c r="A438" t="s">
        <v>42</v>
      </c>
      <c r="B438" t="s">
        <v>254</v>
      </c>
      <c r="C438" t="s">
        <v>23</v>
      </c>
      <c r="D438" t="s">
        <v>158</v>
      </c>
      <c r="E438" s="2">
        <v>1282</v>
      </c>
      <c r="F438" s="2">
        <v>5</v>
      </c>
      <c r="G438" s="2">
        <v>20</v>
      </c>
      <c r="H438" s="2">
        <v>25640</v>
      </c>
      <c r="I438">
        <v>2051.1999999999998</v>
      </c>
      <c r="J438" s="11">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25">
      <c r="A439" t="s">
        <v>42</v>
      </c>
      <c r="B439" t="s">
        <v>43</v>
      </c>
      <c r="C439" t="s">
        <v>32</v>
      </c>
      <c r="D439" t="s">
        <v>158</v>
      </c>
      <c r="E439" s="2">
        <v>257</v>
      </c>
      <c r="F439" s="2">
        <v>10</v>
      </c>
      <c r="G439" s="2">
        <v>7</v>
      </c>
      <c r="H439" s="2">
        <v>1799</v>
      </c>
      <c r="I439">
        <v>143.91999999999999</v>
      </c>
      <c r="J439" s="11">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25">
      <c r="A440" t="s">
        <v>42</v>
      </c>
      <c r="B440" t="s">
        <v>190</v>
      </c>
      <c r="C440" t="s">
        <v>95</v>
      </c>
      <c r="D440" t="s">
        <v>158</v>
      </c>
      <c r="E440" s="2">
        <v>1282</v>
      </c>
      <c r="F440" s="2">
        <v>260</v>
      </c>
      <c r="G440" s="2">
        <v>20</v>
      </c>
      <c r="H440" s="2">
        <v>25640</v>
      </c>
      <c r="I440">
        <v>2051.1999999999998</v>
      </c>
      <c r="J440" s="11">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25">
      <c r="A441" t="s">
        <v>21</v>
      </c>
      <c r="B441" t="s">
        <v>255</v>
      </c>
      <c r="C441" t="s">
        <v>67</v>
      </c>
      <c r="D441" t="s">
        <v>158</v>
      </c>
      <c r="E441" s="2">
        <v>1540</v>
      </c>
      <c r="F441" s="2">
        <v>3</v>
      </c>
      <c r="G441" s="2">
        <v>125</v>
      </c>
      <c r="H441" s="2">
        <v>192500</v>
      </c>
      <c r="I441">
        <v>15400</v>
      </c>
      <c r="J441" s="11">
        <v>177100</v>
      </c>
      <c r="K441" s="2">
        <v>177.1</v>
      </c>
      <c r="L441" s="2">
        <v>184800</v>
      </c>
      <c r="M441" s="2">
        <v>-7700</v>
      </c>
      <c r="N441" s="2">
        <v>-7.7</v>
      </c>
      <c r="O441" s="3">
        <v>44347</v>
      </c>
      <c r="P441" t="s">
        <v>109</v>
      </c>
      <c r="Q441" t="s">
        <v>73</v>
      </c>
      <c r="R441">
        <v>2022</v>
      </c>
      <c r="S441" t="s">
        <v>214</v>
      </c>
      <c r="T441" t="s">
        <v>70</v>
      </c>
      <c r="U441" t="s">
        <v>46</v>
      </c>
    </row>
    <row r="442" spans="1:21" x14ac:dyDescent="0.25">
      <c r="A442" t="s">
        <v>30</v>
      </c>
      <c r="B442" t="s">
        <v>264</v>
      </c>
      <c r="C442" t="s">
        <v>67</v>
      </c>
      <c r="D442" t="s">
        <v>158</v>
      </c>
      <c r="E442" s="2">
        <v>490</v>
      </c>
      <c r="F442" s="2">
        <v>3</v>
      </c>
      <c r="G442" s="2">
        <v>15</v>
      </c>
      <c r="H442" s="2">
        <v>7350</v>
      </c>
      <c r="I442">
        <v>588</v>
      </c>
      <c r="J442" s="11">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25">
      <c r="A443" t="s">
        <v>42</v>
      </c>
      <c r="B443" t="s">
        <v>194</v>
      </c>
      <c r="C443" t="s">
        <v>67</v>
      </c>
      <c r="D443" t="s">
        <v>158</v>
      </c>
      <c r="E443" s="2">
        <v>1362</v>
      </c>
      <c r="F443" s="2">
        <v>3</v>
      </c>
      <c r="G443" s="2">
        <v>350</v>
      </c>
      <c r="H443" s="2">
        <v>476700</v>
      </c>
      <c r="I443">
        <v>38136</v>
      </c>
      <c r="J443" s="11">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25">
      <c r="A444" t="s">
        <v>30</v>
      </c>
      <c r="B444" t="s">
        <v>304</v>
      </c>
      <c r="C444" t="s">
        <v>23</v>
      </c>
      <c r="D444" t="s">
        <v>158</v>
      </c>
      <c r="E444" s="2">
        <v>2501</v>
      </c>
      <c r="F444" s="2">
        <v>5</v>
      </c>
      <c r="G444" s="2">
        <v>15</v>
      </c>
      <c r="H444" s="2">
        <v>37515</v>
      </c>
      <c r="I444">
        <v>3001.2</v>
      </c>
      <c r="J444" s="11">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25">
      <c r="A445" t="s">
        <v>42</v>
      </c>
      <c r="B445" t="s">
        <v>147</v>
      </c>
      <c r="C445" t="s">
        <v>23</v>
      </c>
      <c r="D445" t="s">
        <v>158</v>
      </c>
      <c r="E445" s="2">
        <v>708</v>
      </c>
      <c r="F445" s="2">
        <v>5</v>
      </c>
      <c r="G445" s="2">
        <v>20</v>
      </c>
      <c r="H445" s="2">
        <v>14160</v>
      </c>
      <c r="I445">
        <v>1132.8</v>
      </c>
      <c r="J445" s="11">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25">
      <c r="A446" t="s">
        <v>42</v>
      </c>
      <c r="B446" t="s">
        <v>135</v>
      </c>
      <c r="C446" t="s">
        <v>23</v>
      </c>
      <c r="D446" t="s">
        <v>158</v>
      </c>
      <c r="E446" s="2">
        <v>645</v>
      </c>
      <c r="F446" s="2">
        <v>5</v>
      </c>
      <c r="G446" s="2">
        <v>20</v>
      </c>
      <c r="H446" s="2">
        <v>12900</v>
      </c>
      <c r="I446">
        <v>1032</v>
      </c>
      <c r="J446" s="11">
        <v>11868</v>
      </c>
      <c r="K446" s="2">
        <v>11.868</v>
      </c>
      <c r="L446" s="2">
        <v>6450</v>
      </c>
      <c r="M446" s="2">
        <v>5418</v>
      </c>
      <c r="N446" s="2">
        <v>5.4180000000000001</v>
      </c>
      <c r="O446" s="3">
        <v>44788</v>
      </c>
      <c r="P446" t="s">
        <v>44</v>
      </c>
      <c r="Q446" t="s">
        <v>26</v>
      </c>
      <c r="R446">
        <v>2022</v>
      </c>
      <c r="S446" t="s">
        <v>136</v>
      </c>
      <c r="T446" t="s">
        <v>28</v>
      </c>
      <c r="U446" t="s">
        <v>51</v>
      </c>
    </row>
    <row r="447" spans="1:21" x14ac:dyDescent="0.25">
      <c r="A447" t="s">
        <v>38</v>
      </c>
      <c r="B447" t="s">
        <v>217</v>
      </c>
      <c r="C447" t="s">
        <v>23</v>
      </c>
      <c r="D447" t="s">
        <v>158</v>
      </c>
      <c r="E447" s="2">
        <v>1562</v>
      </c>
      <c r="F447" s="2">
        <v>5</v>
      </c>
      <c r="G447" s="2">
        <v>300</v>
      </c>
      <c r="H447" s="2">
        <v>468600</v>
      </c>
      <c r="I447">
        <v>37488</v>
      </c>
      <c r="J447" s="11">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25">
      <c r="A448" t="s">
        <v>30</v>
      </c>
      <c r="B448" t="s">
        <v>268</v>
      </c>
      <c r="C448" t="s">
        <v>23</v>
      </c>
      <c r="D448" t="s">
        <v>158</v>
      </c>
      <c r="E448" s="2">
        <v>711</v>
      </c>
      <c r="F448" s="2">
        <v>5</v>
      </c>
      <c r="G448" s="2">
        <v>15</v>
      </c>
      <c r="H448" s="2">
        <v>10665</v>
      </c>
      <c r="I448">
        <v>853.2</v>
      </c>
      <c r="J448" s="11">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25">
      <c r="A449" t="s">
        <v>21</v>
      </c>
      <c r="B449" t="s">
        <v>108</v>
      </c>
      <c r="C449" t="s">
        <v>32</v>
      </c>
      <c r="D449" t="s">
        <v>158</v>
      </c>
      <c r="E449" s="2">
        <v>1114</v>
      </c>
      <c r="F449" s="2">
        <v>10</v>
      </c>
      <c r="G449" s="2">
        <v>125</v>
      </c>
      <c r="H449" s="2">
        <v>139250</v>
      </c>
      <c r="I449">
        <v>11140</v>
      </c>
      <c r="J449" s="11">
        <v>128110</v>
      </c>
      <c r="K449" s="2">
        <v>128.11000000000001</v>
      </c>
      <c r="L449" s="2">
        <v>133680</v>
      </c>
      <c r="M449" s="2">
        <v>-5570</v>
      </c>
      <c r="N449" s="2">
        <v>-5.57</v>
      </c>
      <c r="O449" s="3">
        <v>44874</v>
      </c>
      <c r="P449" t="s">
        <v>76</v>
      </c>
      <c r="Q449" t="s">
        <v>77</v>
      </c>
      <c r="R449">
        <v>2022</v>
      </c>
      <c r="S449" t="s">
        <v>110</v>
      </c>
      <c r="T449" t="s">
        <v>36</v>
      </c>
      <c r="U449" t="s">
        <v>65</v>
      </c>
    </row>
    <row r="450" spans="1:21" x14ac:dyDescent="0.25">
      <c r="A450" t="s">
        <v>42</v>
      </c>
      <c r="B450" t="s">
        <v>205</v>
      </c>
      <c r="C450" t="s">
        <v>32</v>
      </c>
      <c r="D450" t="s">
        <v>158</v>
      </c>
      <c r="E450" s="2">
        <v>1259</v>
      </c>
      <c r="F450" s="2">
        <v>10</v>
      </c>
      <c r="G450" s="2">
        <v>7</v>
      </c>
      <c r="H450" s="2">
        <v>8813</v>
      </c>
      <c r="I450">
        <v>705.04</v>
      </c>
      <c r="J450" s="11">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25">
      <c r="A451" t="s">
        <v>42</v>
      </c>
      <c r="B451" t="s">
        <v>205</v>
      </c>
      <c r="C451" t="s">
        <v>32</v>
      </c>
      <c r="D451" t="s">
        <v>158</v>
      </c>
      <c r="E451" s="2">
        <v>1095</v>
      </c>
      <c r="F451" s="2">
        <v>10</v>
      </c>
      <c r="G451" s="2">
        <v>7</v>
      </c>
      <c r="H451" s="2">
        <v>7665</v>
      </c>
      <c r="I451">
        <v>613.20000000000005</v>
      </c>
      <c r="J451" s="11">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25">
      <c r="A452" t="s">
        <v>42</v>
      </c>
      <c r="B452" t="s">
        <v>205</v>
      </c>
      <c r="C452" t="s">
        <v>32</v>
      </c>
      <c r="D452" t="s">
        <v>158</v>
      </c>
      <c r="E452" s="2">
        <v>1366</v>
      </c>
      <c r="F452" s="2">
        <v>10</v>
      </c>
      <c r="G452" s="2">
        <v>20</v>
      </c>
      <c r="H452" s="2">
        <v>27320</v>
      </c>
      <c r="I452">
        <v>2185.6</v>
      </c>
      <c r="J452" s="11">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25">
      <c r="A453" t="s">
        <v>38</v>
      </c>
      <c r="B453" t="s">
        <v>39</v>
      </c>
      <c r="C453" t="s">
        <v>32</v>
      </c>
      <c r="D453" t="s">
        <v>158</v>
      </c>
      <c r="E453" s="2">
        <v>2460</v>
      </c>
      <c r="F453" s="2">
        <v>10</v>
      </c>
      <c r="G453" s="2">
        <v>300</v>
      </c>
      <c r="H453" s="2">
        <v>738000</v>
      </c>
      <c r="I453">
        <v>59040</v>
      </c>
      <c r="J453" s="11">
        <v>678960</v>
      </c>
      <c r="K453" s="2">
        <v>678.96</v>
      </c>
      <c r="L453" s="2">
        <v>615000</v>
      </c>
      <c r="M453" s="2">
        <v>63960</v>
      </c>
      <c r="N453" s="2">
        <v>63.96</v>
      </c>
      <c r="O453" s="3">
        <v>44404</v>
      </c>
      <c r="P453" t="s">
        <v>49</v>
      </c>
      <c r="Q453" t="s">
        <v>26</v>
      </c>
      <c r="R453">
        <v>2022</v>
      </c>
      <c r="S453" t="s">
        <v>40</v>
      </c>
      <c r="T453" t="s">
        <v>36</v>
      </c>
      <c r="U453" t="s">
        <v>41</v>
      </c>
    </row>
    <row r="454" spans="1:21" x14ac:dyDescent="0.25">
      <c r="A454" t="s">
        <v>42</v>
      </c>
      <c r="B454" t="s">
        <v>115</v>
      </c>
      <c r="C454" t="s">
        <v>32</v>
      </c>
      <c r="D454" t="s">
        <v>158</v>
      </c>
      <c r="E454" s="2">
        <v>678</v>
      </c>
      <c r="F454" s="2">
        <v>10</v>
      </c>
      <c r="G454" s="2">
        <v>7</v>
      </c>
      <c r="H454" s="2">
        <v>4746</v>
      </c>
      <c r="I454">
        <v>379.68</v>
      </c>
      <c r="J454" s="11">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25">
      <c r="A455" t="s">
        <v>42</v>
      </c>
      <c r="B455" t="s">
        <v>205</v>
      </c>
      <c r="C455" t="s">
        <v>32</v>
      </c>
      <c r="D455" t="s">
        <v>158</v>
      </c>
      <c r="E455" s="2">
        <v>1598</v>
      </c>
      <c r="F455" s="2">
        <v>10</v>
      </c>
      <c r="G455" s="2">
        <v>7</v>
      </c>
      <c r="H455" s="2">
        <v>11186</v>
      </c>
      <c r="I455">
        <v>894.88</v>
      </c>
      <c r="J455" s="11">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25">
      <c r="A456" t="s">
        <v>42</v>
      </c>
      <c r="B456" t="s">
        <v>205</v>
      </c>
      <c r="C456" t="s">
        <v>32</v>
      </c>
      <c r="D456" t="s">
        <v>158</v>
      </c>
      <c r="E456" s="2">
        <v>1934</v>
      </c>
      <c r="F456" s="2">
        <v>10</v>
      </c>
      <c r="G456" s="2">
        <v>20</v>
      </c>
      <c r="H456" s="2">
        <v>38680</v>
      </c>
      <c r="I456">
        <v>3094.4</v>
      </c>
      <c r="J456" s="11">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25">
      <c r="A457" t="s">
        <v>42</v>
      </c>
      <c r="B457" t="s">
        <v>141</v>
      </c>
      <c r="C457" t="s">
        <v>32</v>
      </c>
      <c r="D457" t="s">
        <v>158</v>
      </c>
      <c r="E457" s="2">
        <v>2993</v>
      </c>
      <c r="F457" s="2">
        <v>10</v>
      </c>
      <c r="G457" s="2">
        <v>20</v>
      </c>
      <c r="H457" s="2">
        <v>59860</v>
      </c>
      <c r="I457">
        <v>4788.8</v>
      </c>
      <c r="J457" s="11">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25">
      <c r="A458" t="s">
        <v>42</v>
      </c>
      <c r="B458" t="s">
        <v>141</v>
      </c>
      <c r="C458" t="s">
        <v>32</v>
      </c>
      <c r="D458" t="s">
        <v>158</v>
      </c>
      <c r="E458" s="2">
        <v>1362</v>
      </c>
      <c r="F458" s="2">
        <v>10</v>
      </c>
      <c r="G458" s="2">
        <v>350</v>
      </c>
      <c r="H458" s="2">
        <v>476700</v>
      </c>
      <c r="I458">
        <v>38136</v>
      </c>
      <c r="J458" s="11">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25">
      <c r="A459" t="s">
        <v>47</v>
      </c>
      <c r="B459" t="s">
        <v>292</v>
      </c>
      <c r="C459" t="s">
        <v>56</v>
      </c>
      <c r="D459" t="s">
        <v>158</v>
      </c>
      <c r="E459" s="2">
        <v>598</v>
      </c>
      <c r="F459" s="2">
        <v>120</v>
      </c>
      <c r="G459" s="2">
        <v>12</v>
      </c>
      <c r="H459" s="2">
        <v>7176</v>
      </c>
      <c r="I459">
        <v>574.08000000000004</v>
      </c>
      <c r="J459" s="11">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25">
      <c r="A460" t="s">
        <v>42</v>
      </c>
      <c r="B460" t="s">
        <v>143</v>
      </c>
      <c r="C460" t="s">
        <v>56</v>
      </c>
      <c r="D460" t="s">
        <v>158</v>
      </c>
      <c r="E460" s="2">
        <v>2907</v>
      </c>
      <c r="F460" s="2">
        <v>120</v>
      </c>
      <c r="G460" s="2">
        <v>7</v>
      </c>
      <c r="H460" s="2">
        <v>20349</v>
      </c>
      <c r="I460">
        <v>1627.92</v>
      </c>
      <c r="J460" s="11">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25">
      <c r="A461" t="s">
        <v>42</v>
      </c>
      <c r="B461" t="s">
        <v>117</v>
      </c>
      <c r="C461" t="s">
        <v>56</v>
      </c>
      <c r="D461" t="s">
        <v>158</v>
      </c>
      <c r="E461" s="2">
        <v>2338</v>
      </c>
      <c r="F461" s="2">
        <v>120</v>
      </c>
      <c r="G461" s="2">
        <v>7</v>
      </c>
      <c r="H461" s="2">
        <v>16366</v>
      </c>
      <c r="I461">
        <v>1309.28</v>
      </c>
      <c r="J461" s="11">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25">
      <c r="A462" t="s">
        <v>38</v>
      </c>
      <c r="B462" t="s">
        <v>251</v>
      </c>
      <c r="C462" t="s">
        <v>56</v>
      </c>
      <c r="D462" t="s">
        <v>158</v>
      </c>
      <c r="E462" s="2">
        <v>635</v>
      </c>
      <c r="F462" s="2">
        <v>120</v>
      </c>
      <c r="G462" s="2">
        <v>300</v>
      </c>
      <c r="H462" s="2">
        <v>190500</v>
      </c>
      <c r="I462">
        <v>15240</v>
      </c>
      <c r="J462" s="11">
        <v>175260</v>
      </c>
      <c r="K462" s="2">
        <v>175.26</v>
      </c>
      <c r="L462" s="2">
        <v>158750</v>
      </c>
      <c r="M462" s="2">
        <v>16510</v>
      </c>
      <c r="N462" s="2">
        <v>16.510000000000002</v>
      </c>
      <c r="O462" s="3">
        <v>44419</v>
      </c>
      <c r="P462" t="s">
        <v>44</v>
      </c>
      <c r="Q462" t="s">
        <v>26</v>
      </c>
      <c r="R462">
        <v>2022</v>
      </c>
      <c r="S462" t="s">
        <v>252</v>
      </c>
      <c r="T462" t="s">
        <v>58</v>
      </c>
      <c r="U462" t="s">
        <v>29</v>
      </c>
    </row>
    <row r="463" spans="1:21" x14ac:dyDescent="0.25">
      <c r="A463" t="s">
        <v>42</v>
      </c>
      <c r="B463" t="s">
        <v>60</v>
      </c>
      <c r="C463" t="s">
        <v>61</v>
      </c>
      <c r="D463" t="s">
        <v>158</v>
      </c>
      <c r="E463" s="2">
        <v>574.5</v>
      </c>
      <c r="F463" s="2">
        <v>250</v>
      </c>
      <c r="G463" s="2">
        <v>350</v>
      </c>
      <c r="H463" s="2">
        <v>201075</v>
      </c>
      <c r="I463">
        <v>16086</v>
      </c>
      <c r="J463" s="11">
        <v>184989</v>
      </c>
      <c r="K463" s="2">
        <v>184.989</v>
      </c>
      <c r="L463" s="2">
        <v>149370</v>
      </c>
      <c r="M463" s="2">
        <v>35619</v>
      </c>
      <c r="N463" s="2">
        <v>35.619</v>
      </c>
      <c r="O463" s="3">
        <v>44614</v>
      </c>
      <c r="P463" t="s">
        <v>62</v>
      </c>
      <c r="Q463" t="s">
        <v>34</v>
      </c>
      <c r="R463">
        <v>2022</v>
      </c>
      <c r="S463" t="s">
        <v>63</v>
      </c>
      <c r="T463" t="s">
        <v>64</v>
      </c>
      <c r="U463" t="s">
        <v>65</v>
      </c>
    </row>
    <row r="464" spans="1:21" x14ac:dyDescent="0.25">
      <c r="A464" t="s">
        <v>42</v>
      </c>
      <c r="B464" t="s">
        <v>175</v>
      </c>
      <c r="C464" t="s">
        <v>61</v>
      </c>
      <c r="D464" t="s">
        <v>158</v>
      </c>
      <c r="E464" s="2">
        <v>2338</v>
      </c>
      <c r="F464" s="2">
        <v>250</v>
      </c>
      <c r="G464" s="2">
        <v>7</v>
      </c>
      <c r="H464" s="2">
        <v>16366</v>
      </c>
      <c r="I464">
        <v>1309.28</v>
      </c>
      <c r="J464" s="11">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25">
      <c r="A465" t="s">
        <v>42</v>
      </c>
      <c r="B465" t="s">
        <v>60</v>
      </c>
      <c r="C465" t="s">
        <v>61</v>
      </c>
      <c r="D465" t="s">
        <v>158</v>
      </c>
      <c r="E465" s="2">
        <v>381</v>
      </c>
      <c r="F465" s="2">
        <v>250</v>
      </c>
      <c r="G465" s="2">
        <v>350</v>
      </c>
      <c r="H465" s="2">
        <v>133350</v>
      </c>
      <c r="I465">
        <v>10668</v>
      </c>
      <c r="J465" s="11">
        <v>122682</v>
      </c>
      <c r="K465" s="2">
        <v>122.682</v>
      </c>
      <c r="L465" s="2">
        <v>99060</v>
      </c>
      <c r="M465" s="2">
        <v>23622</v>
      </c>
      <c r="N465" s="2">
        <v>23.622</v>
      </c>
      <c r="O465" s="3">
        <v>44640</v>
      </c>
      <c r="P465" t="s">
        <v>87</v>
      </c>
      <c r="Q465" t="s">
        <v>34</v>
      </c>
      <c r="R465">
        <v>2022</v>
      </c>
      <c r="S465" t="s">
        <v>63</v>
      </c>
      <c r="T465" t="s">
        <v>64</v>
      </c>
      <c r="U465" t="s">
        <v>65</v>
      </c>
    </row>
    <row r="466" spans="1:21" x14ac:dyDescent="0.25">
      <c r="A466" t="s">
        <v>42</v>
      </c>
      <c r="B466" t="s">
        <v>175</v>
      </c>
      <c r="C466" t="s">
        <v>61</v>
      </c>
      <c r="D466" t="s">
        <v>158</v>
      </c>
      <c r="E466" s="2">
        <v>422</v>
      </c>
      <c r="F466" s="2">
        <v>250</v>
      </c>
      <c r="G466" s="2">
        <v>350</v>
      </c>
      <c r="H466" s="2">
        <v>147700</v>
      </c>
      <c r="I466">
        <v>11816</v>
      </c>
      <c r="J466" s="11">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25">
      <c r="A467" t="s">
        <v>38</v>
      </c>
      <c r="B467" t="s">
        <v>188</v>
      </c>
      <c r="C467" t="s">
        <v>61</v>
      </c>
      <c r="D467" t="s">
        <v>158</v>
      </c>
      <c r="E467" s="2">
        <v>2134</v>
      </c>
      <c r="F467" s="2">
        <v>250</v>
      </c>
      <c r="G467" s="2">
        <v>300</v>
      </c>
      <c r="H467" s="2">
        <v>640200</v>
      </c>
      <c r="I467">
        <v>51216</v>
      </c>
      <c r="J467" s="11">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25">
      <c r="A468" t="s">
        <v>42</v>
      </c>
      <c r="B468" t="s">
        <v>156</v>
      </c>
      <c r="C468" t="s">
        <v>95</v>
      </c>
      <c r="D468" t="s">
        <v>158</v>
      </c>
      <c r="E468" s="2">
        <v>708</v>
      </c>
      <c r="F468" s="2">
        <v>260</v>
      </c>
      <c r="G468" s="2">
        <v>20</v>
      </c>
      <c r="H468" s="2">
        <v>14160</v>
      </c>
      <c r="I468">
        <v>1132.8</v>
      </c>
      <c r="J468" s="11">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25">
      <c r="A469" t="s">
        <v>42</v>
      </c>
      <c r="B469" t="s">
        <v>190</v>
      </c>
      <c r="C469" t="s">
        <v>95</v>
      </c>
      <c r="D469" t="s">
        <v>158</v>
      </c>
      <c r="E469" s="2">
        <v>2907</v>
      </c>
      <c r="F469" s="2">
        <v>260</v>
      </c>
      <c r="G469" s="2">
        <v>7</v>
      </c>
      <c r="H469" s="2">
        <v>20349</v>
      </c>
      <c r="I469">
        <v>1627.92</v>
      </c>
      <c r="J469" s="11">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25">
      <c r="A470" t="s">
        <v>42</v>
      </c>
      <c r="B470" t="s">
        <v>131</v>
      </c>
      <c r="C470" t="s">
        <v>95</v>
      </c>
      <c r="D470" t="s">
        <v>158</v>
      </c>
      <c r="E470" s="2">
        <v>1366</v>
      </c>
      <c r="F470" s="2">
        <v>260</v>
      </c>
      <c r="G470" s="2">
        <v>20</v>
      </c>
      <c r="H470" s="2">
        <v>27320</v>
      </c>
      <c r="I470">
        <v>2185.6</v>
      </c>
      <c r="J470" s="11">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25">
      <c r="A471" t="s">
        <v>38</v>
      </c>
      <c r="B471" t="s">
        <v>286</v>
      </c>
      <c r="C471" t="s">
        <v>95</v>
      </c>
      <c r="D471" t="s">
        <v>158</v>
      </c>
      <c r="E471" s="2">
        <v>2460</v>
      </c>
      <c r="F471" s="2">
        <v>260</v>
      </c>
      <c r="G471" s="2">
        <v>300</v>
      </c>
      <c r="H471" s="2">
        <v>738000</v>
      </c>
      <c r="I471">
        <v>59040</v>
      </c>
      <c r="J471" s="11">
        <v>678960</v>
      </c>
      <c r="K471" s="2">
        <v>678.96</v>
      </c>
      <c r="L471" s="2">
        <v>615000</v>
      </c>
      <c r="M471" s="2">
        <v>63960</v>
      </c>
      <c r="N471" s="2">
        <v>63.96</v>
      </c>
      <c r="O471" s="3">
        <v>44727</v>
      </c>
      <c r="P471" t="s">
        <v>151</v>
      </c>
      <c r="Q471" t="s">
        <v>73</v>
      </c>
      <c r="R471">
        <v>2022</v>
      </c>
      <c r="S471" t="s">
        <v>260</v>
      </c>
      <c r="T471" t="s">
        <v>97</v>
      </c>
      <c r="U471" t="s">
        <v>59</v>
      </c>
    </row>
    <row r="472" spans="1:21" x14ac:dyDescent="0.25">
      <c r="A472" t="s">
        <v>42</v>
      </c>
      <c r="B472" t="s">
        <v>131</v>
      </c>
      <c r="C472" t="s">
        <v>95</v>
      </c>
      <c r="D472" t="s">
        <v>158</v>
      </c>
      <c r="E472" s="2">
        <v>1520</v>
      </c>
      <c r="F472" s="2">
        <v>260</v>
      </c>
      <c r="G472" s="2">
        <v>20</v>
      </c>
      <c r="H472" s="2">
        <v>30400</v>
      </c>
      <c r="I472">
        <v>2432</v>
      </c>
      <c r="J472" s="11">
        <v>27968</v>
      </c>
      <c r="K472" s="2">
        <v>27.968</v>
      </c>
      <c r="L472" s="2">
        <v>15200</v>
      </c>
      <c r="M472" s="2">
        <v>12768</v>
      </c>
      <c r="N472" s="2">
        <v>12.768000000000001</v>
      </c>
      <c r="O472" s="3">
        <v>44844</v>
      </c>
      <c r="P472" t="s">
        <v>90</v>
      </c>
      <c r="Q472" t="s">
        <v>77</v>
      </c>
      <c r="R472">
        <v>2022</v>
      </c>
      <c r="S472" t="s">
        <v>132</v>
      </c>
      <c r="T472" t="s">
        <v>97</v>
      </c>
      <c r="U472" t="s">
        <v>41</v>
      </c>
    </row>
    <row r="473" spans="1:21" x14ac:dyDescent="0.25">
      <c r="A473" t="s">
        <v>30</v>
      </c>
      <c r="B473" t="s">
        <v>223</v>
      </c>
      <c r="C473" t="s">
        <v>95</v>
      </c>
      <c r="D473" t="s">
        <v>158</v>
      </c>
      <c r="E473" s="2">
        <v>711</v>
      </c>
      <c r="F473" s="2">
        <v>260</v>
      </c>
      <c r="G473" s="2">
        <v>15</v>
      </c>
      <c r="H473" s="2">
        <v>10665</v>
      </c>
      <c r="I473">
        <v>853.2</v>
      </c>
      <c r="J473" s="11">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25">
      <c r="A474" t="s">
        <v>38</v>
      </c>
      <c r="B474" t="s">
        <v>286</v>
      </c>
      <c r="C474" t="s">
        <v>95</v>
      </c>
      <c r="D474" t="s">
        <v>158</v>
      </c>
      <c r="E474" s="2">
        <v>635</v>
      </c>
      <c r="F474" s="2">
        <v>260</v>
      </c>
      <c r="G474" s="2">
        <v>300</v>
      </c>
      <c r="H474" s="2">
        <v>190500</v>
      </c>
      <c r="I474">
        <v>15240</v>
      </c>
      <c r="J474" s="11">
        <v>175260</v>
      </c>
      <c r="K474" s="2">
        <v>175.26</v>
      </c>
      <c r="L474" s="2">
        <v>158750</v>
      </c>
      <c r="M474" s="2">
        <v>16510</v>
      </c>
      <c r="N474" s="2">
        <v>16.510000000000002</v>
      </c>
      <c r="O474" s="3">
        <v>44739</v>
      </c>
      <c r="P474" t="s">
        <v>151</v>
      </c>
      <c r="Q474" t="s">
        <v>73</v>
      </c>
      <c r="R474">
        <v>2022</v>
      </c>
      <c r="S474" t="s">
        <v>260</v>
      </c>
      <c r="T474" t="s">
        <v>97</v>
      </c>
      <c r="U474" t="s">
        <v>59</v>
      </c>
    </row>
    <row r="475" spans="1:21" x14ac:dyDescent="0.25">
      <c r="A475" t="s">
        <v>42</v>
      </c>
      <c r="B475" t="s">
        <v>127</v>
      </c>
      <c r="C475" t="s">
        <v>61</v>
      </c>
      <c r="D475" t="s">
        <v>158</v>
      </c>
      <c r="E475" s="2">
        <v>436.5</v>
      </c>
      <c r="F475" s="2">
        <v>250</v>
      </c>
      <c r="G475" s="2">
        <v>20</v>
      </c>
      <c r="H475" s="2">
        <v>8730</v>
      </c>
      <c r="I475">
        <v>698.40000000000009</v>
      </c>
      <c r="J475" s="11">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25">
      <c r="A476" t="s">
        <v>38</v>
      </c>
      <c r="B476" t="s">
        <v>305</v>
      </c>
      <c r="C476" t="s">
        <v>67</v>
      </c>
      <c r="D476" t="s">
        <v>158</v>
      </c>
      <c r="E476" s="2">
        <v>1094</v>
      </c>
      <c r="F476" s="2">
        <v>3</v>
      </c>
      <c r="G476" s="2">
        <v>300</v>
      </c>
      <c r="H476" s="2">
        <v>328200</v>
      </c>
      <c r="I476">
        <v>29538</v>
      </c>
      <c r="J476" s="11">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25">
      <c r="A477" t="s">
        <v>38</v>
      </c>
      <c r="B477" t="s">
        <v>209</v>
      </c>
      <c r="C477" t="s">
        <v>23</v>
      </c>
      <c r="D477" t="s">
        <v>158</v>
      </c>
      <c r="E477" s="2">
        <v>3802.5</v>
      </c>
      <c r="F477" s="2">
        <v>5</v>
      </c>
      <c r="G477" s="2">
        <v>300</v>
      </c>
      <c r="H477" s="2">
        <v>1140750</v>
      </c>
      <c r="I477">
        <v>102667.5</v>
      </c>
      <c r="J477" s="11">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25">
      <c r="A478" t="s">
        <v>42</v>
      </c>
      <c r="B478" t="s">
        <v>181</v>
      </c>
      <c r="C478" t="s">
        <v>23</v>
      </c>
      <c r="D478" t="s">
        <v>158</v>
      </c>
      <c r="E478" s="2">
        <v>1666</v>
      </c>
      <c r="F478" s="2">
        <v>5</v>
      </c>
      <c r="G478" s="2">
        <v>350</v>
      </c>
      <c r="H478" s="2">
        <v>583100</v>
      </c>
      <c r="I478">
        <v>52479</v>
      </c>
      <c r="J478" s="11">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25">
      <c r="A479" t="s">
        <v>47</v>
      </c>
      <c r="B479" t="s">
        <v>269</v>
      </c>
      <c r="C479" t="s">
        <v>23</v>
      </c>
      <c r="D479" t="s">
        <v>158</v>
      </c>
      <c r="E479" s="2">
        <v>2321</v>
      </c>
      <c r="F479" s="2">
        <v>5</v>
      </c>
      <c r="G479" s="2">
        <v>12</v>
      </c>
      <c r="H479" s="2">
        <v>27852</v>
      </c>
      <c r="I479">
        <v>2506.6799999999998</v>
      </c>
      <c r="J479" s="11">
        <v>25345.32</v>
      </c>
      <c r="K479" s="2">
        <v>25.345320000000001</v>
      </c>
      <c r="L479" s="2">
        <v>6963</v>
      </c>
      <c r="M479" s="2">
        <v>18382.32</v>
      </c>
      <c r="N479" s="2">
        <v>18.38232</v>
      </c>
      <c r="O479" s="3">
        <v>44368</v>
      </c>
      <c r="P479" t="s">
        <v>151</v>
      </c>
      <c r="Q479" t="s">
        <v>73</v>
      </c>
      <c r="R479">
        <v>2022</v>
      </c>
      <c r="S479" t="s">
        <v>164</v>
      </c>
      <c r="T479" t="s">
        <v>28</v>
      </c>
      <c r="U479" t="s">
        <v>54</v>
      </c>
    </row>
    <row r="480" spans="1:21" x14ac:dyDescent="0.25">
      <c r="A480" t="s">
        <v>21</v>
      </c>
      <c r="B480" t="s">
        <v>82</v>
      </c>
      <c r="C480" t="s">
        <v>23</v>
      </c>
      <c r="D480" t="s">
        <v>158</v>
      </c>
      <c r="E480" s="2">
        <v>2797</v>
      </c>
      <c r="F480" s="2">
        <v>5</v>
      </c>
      <c r="G480" s="2">
        <v>125</v>
      </c>
      <c r="H480" s="2">
        <v>349625</v>
      </c>
      <c r="I480">
        <v>31466.25</v>
      </c>
      <c r="J480" s="11">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25">
      <c r="A481" t="s">
        <v>38</v>
      </c>
      <c r="B481" t="s">
        <v>39</v>
      </c>
      <c r="C481" t="s">
        <v>32</v>
      </c>
      <c r="D481" t="s">
        <v>158</v>
      </c>
      <c r="E481" s="2">
        <v>2565</v>
      </c>
      <c r="F481" s="2">
        <v>10</v>
      </c>
      <c r="G481" s="2">
        <v>300</v>
      </c>
      <c r="H481" s="2">
        <v>769500</v>
      </c>
      <c r="I481">
        <v>69255</v>
      </c>
      <c r="J481" s="11">
        <v>700245</v>
      </c>
      <c r="K481" s="2">
        <v>700.245</v>
      </c>
      <c r="L481" s="2">
        <v>641250</v>
      </c>
      <c r="M481" s="2">
        <v>58995</v>
      </c>
      <c r="N481" s="2">
        <v>58.994999999999997</v>
      </c>
      <c r="O481" s="3">
        <v>44406</v>
      </c>
      <c r="P481" t="s">
        <v>49</v>
      </c>
      <c r="Q481" t="s">
        <v>26</v>
      </c>
      <c r="R481">
        <v>2022</v>
      </c>
      <c r="S481" t="s">
        <v>40</v>
      </c>
      <c r="T481" t="s">
        <v>36</v>
      </c>
      <c r="U481" t="s">
        <v>41</v>
      </c>
    </row>
    <row r="482" spans="1:21" x14ac:dyDescent="0.25">
      <c r="A482" t="s">
        <v>42</v>
      </c>
      <c r="B482" t="s">
        <v>141</v>
      </c>
      <c r="C482" t="s">
        <v>32</v>
      </c>
      <c r="D482" t="s">
        <v>158</v>
      </c>
      <c r="E482" s="2">
        <v>2417</v>
      </c>
      <c r="F482" s="2">
        <v>10</v>
      </c>
      <c r="G482" s="2">
        <v>350</v>
      </c>
      <c r="H482" s="2">
        <v>845950</v>
      </c>
      <c r="I482">
        <v>76135.5</v>
      </c>
      <c r="J482" s="11">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25">
      <c r="A483" t="s">
        <v>30</v>
      </c>
      <c r="B483" t="s">
        <v>113</v>
      </c>
      <c r="C483" t="s">
        <v>32</v>
      </c>
      <c r="D483" t="s">
        <v>158</v>
      </c>
      <c r="E483" s="2">
        <v>3675</v>
      </c>
      <c r="F483" s="2">
        <v>10</v>
      </c>
      <c r="G483" s="2">
        <v>15</v>
      </c>
      <c r="H483" s="2">
        <v>55125</v>
      </c>
      <c r="I483">
        <v>4961.25</v>
      </c>
      <c r="J483" s="11">
        <v>50163.75</v>
      </c>
      <c r="K483" s="2">
        <v>50.16375</v>
      </c>
      <c r="L483" s="2">
        <v>36750</v>
      </c>
      <c r="M483" s="2">
        <v>13413.75</v>
      </c>
      <c r="N483" s="2">
        <v>13.41375</v>
      </c>
      <c r="O483" s="3">
        <v>44497</v>
      </c>
      <c r="P483" t="s">
        <v>90</v>
      </c>
      <c r="Q483" t="s">
        <v>77</v>
      </c>
      <c r="R483">
        <v>2022</v>
      </c>
      <c r="S483" t="s">
        <v>114</v>
      </c>
      <c r="T483" t="s">
        <v>36</v>
      </c>
      <c r="U483" t="s">
        <v>37</v>
      </c>
    </row>
    <row r="484" spans="1:21" x14ac:dyDescent="0.25">
      <c r="A484" t="s">
        <v>38</v>
      </c>
      <c r="B484" t="s">
        <v>201</v>
      </c>
      <c r="C484" t="s">
        <v>32</v>
      </c>
      <c r="D484" t="s">
        <v>158</v>
      </c>
      <c r="E484" s="2">
        <v>1094</v>
      </c>
      <c r="F484" s="2">
        <v>10</v>
      </c>
      <c r="G484" s="2">
        <v>300</v>
      </c>
      <c r="H484" s="2">
        <v>328200</v>
      </c>
      <c r="I484">
        <v>29538</v>
      </c>
      <c r="J484" s="11">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25">
      <c r="A485" t="s">
        <v>30</v>
      </c>
      <c r="B485" t="s">
        <v>31</v>
      </c>
      <c r="C485" t="s">
        <v>32</v>
      </c>
      <c r="D485" t="s">
        <v>158</v>
      </c>
      <c r="E485" s="2">
        <v>1227</v>
      </c>
      <c r="F485" s="2">
        <v>10</v>
      </c>
      <c r="G485" s="2">
        <v>15</v>
      </c>
      <c r="H485" s="2">
        <v>18405</v>
      </c>
      <c r="I485">
        <v>1656.45</v>
      </c>
      <c r="J485" s="11">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25">
      <c r="A486" t="s">
        <v>38</v>
      </c>
      <c r="B486" t="s">
        <v>280</v>
      </c>
      <c r="C486" t="s">
        <v>32</v>
      </c>
      <c r="D486" t="s">
        <v>158</v>
      </c>
      <c r="E486" s="2">
        <v>1324</v>
      </c>
      <c r="F486" s="2">
        <v>10</v>
      </c>
      <c r="G486" s="2">
        <v>300</v>
      </c>
      <c r="H486" s="2">
        <v>397200</v>
      </c>
      <c r="I486">
        <v>35748</v>
      </c>
      <c r="J486" s="11">
        <v>361452</v>
      </c>
      <c r="K486" s="2">
        <v>361.452</v>
      </c>
      <c r="L486" s="2">
        <v>331000</v>
      </c>
      <c r="M486" s="2">
        <v>30452</v>
      </c>
      <c r="N486" s="2">
        <v>30.452000000000002</v>
      </c>
      <c r="O486" s="3">
        <v>44351</v>
      </c>
      <c r="P486" t="s">
        <v>151</v>
      </c>
      <c r="Q486" t="s">
        <v>73</v>
      </c>
      <c r="R486">
        <v>2022</v>
      </c>
      <c r="S486" t="s">
        <v>208</v>
      </c>
      <c r="T486" t="s">
        <v>36</v>
      </c>
      <c r="U486" t="s">
        <v>29</v>
      </c>
    </row>
    <row r="487" spans="1:21" x14ac:dyDescent="0.25">
      <c r="A487" t="s">
        <v>21</v>
      </c>
      <c r="B487" t="s">
        <v>274</v>
      </c>
      <c r="C487" t="s">
        <v>32</v>
      </c>
      <c r="D487" t="s">
        <v>158</v>
      </c>
      <c r="E487" s="2">
        <v>2797</v>
      </c>
      <c r="F487" s="2">
        <v>10</v>
      </c>
      <c r="G487" s="2">
        <v>125</v>
      </c>
      <c r="H487" s="2">
        <v>349625</v>
      </c>
      <c r="I487">
        <v>31466.25</v>
      </c>
      <c r="J487" s="11">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25">
      <c r="A488" t="s">
        <v>30</v>
      </c>
      <c r="B488" t="s">
        <v>240</v>
      </c>
      <c r="C488" t="s">
        <v>56</v>
      </c>
      <c r="D488" t="s">
        <v>158</v>
      </c>
      <c r="E488" s="2">
        <v>245</v>
      </c>
      <c r="F488" s="2">
        <v>120</v>
      </c>
      <c r="G488" s="2">
        <v>15</v>
      </c>
      <c r="H488" s="2">
        <v>3675</v>
      </c>
      <c r="I488">
        <v>330.75</v>
      </c>
      <c r="J488" s="11">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25">
      <c r="A489" t="s">
        <v>38</v>
      </c>
      <c r="B489" t="s">
        <v>256</v>
      </c>
      <c r="C489" t="s">
        <v>56</v>
      </c>
      <c r="D489" t="s">
        <v>158</v>
      </c>
      <c r="E489" s="2">
        <v>3793.5</v>
      </c>
      <c r="F489" s="2">
        <v>120</v>
      </c>
      <c r="G489" s="2">
        <v>300</v>
      </c>
      <c r="H489" s="2">
        <v>1138050</v>
      </c>
      <c r="I489">
        <v>102424.5</v>
      </c>
      <c r="J489" s="11">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25">
      <c r="A490" t="s">
        <v>42</v>
      </c>
      <c r="B490" t="s">
        <v>117</v>
      </c>
      <c r="C490" t="s">
        <v>56</v>
      </c>
      <c r="D490" t="s">
        <v>158</v>
      </c>
      <c r="E490" s="2">
        <v>1307</v>
      </c>
      <c r="F490" s="2">
        <v>120</v>
      </c>
      <c r="G490" s="2">
        <v>350</v>
      </c>
      <c r="H490" s="2">
        <v>457450</v>
      </c>
      <c r="I490">
        <v>41170.5</v>
      </c>
      <c r="J490" s="11">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25">
      <c r="A491" t="s">
        <v>21</v>
      </c>
      <c r="B491" t="s">
        <v>55</v>
      </c>
      <c r="C491" t="s">
        <v>56</v>
      </c>
      <c r="D491" t="s">
        <v>158</v>
      </c>
      <c r="E491" s="2">
        <v>567</v>
      </c>
      <c r="F491" s="2">
        <v>120</v>
      </c>
      <c r="G491" s="2">
        <v>125</v>
      </c>
      <c r="H491" s="2">
        <v>70875</v>
      </c>
      <c r="I491">
        <v>6378.75</v>
      </c>
      <c r="J491" s="11">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25">
      <c r="A492" t="s">
        <v>21</v>
      </c>
      <c r="B492" t="s">
        <v>121</v>
      </c>
      <c r="C492" t="s">
        <v>56</v>
      </c>
      <c r="D492" t="s">
        <v>158</v>
      </c>
      <c r="E492" s="2">
        <v>2110</v>
      </c>
      <c r="F492" s="2">
        <v>120</v>
      </c>
      <c r="G492" s="2">
        <v>125</v>
      </c>
      <c r="H492" s="2">
        <v>263750</v>
      </c>
      <c r="I492">
        <v>23737.5</v>
      </c>
      <c r="J492" s="11">
        <v>240012.5</v>
      </c>
      <c r="K492" s="2">
        <v>240.01249999999999</v>
      </c>
      <c r="L492" s="2">
        <v>253200</v>
      </c>
      <c r="M492" s="2">
        <v>-13187.5</v>
      </c>
      <c r="N492" s="2">
        <v>-13.1875</v>
      </c>
      <c r="O492" s="3">
        <v>44218</v>
      </c>
      <c r="P492" t="s">
        <v>33</v>
      </c>
      <c r="Q492" t="s">
        <v>34</v>
      </c>
      <c r="R492">
        <v>2022</v>
      </c>
      <c r="S492" t="s">
        <v>122</v>
      </c>
      <c r="T492" t="s">
        <v>58</v>
      </c>
      <c r="U492" t="s">
        <v>54</v>
      </c>
    </row>
    <row r="493" spans="1:21" x14ac:dyDescent="0.25">
      <c r="A493" t="s">
        <v>42</v>
      </c>
      <c r="B493" t="s">
        <v>89</v>
      </c>
      <c r="C493" t="s">
        <v>56</v>
      </c>
      <c r="D493" t="s">
        <v>158</v>
      </c>
      <c r="E493" s="2">
        <v>1269</v>
      </c>
      <c r="F493" s="2">
        <v>120</v>
      </c>
      <c r="G493" s="2">
        <v>350</v>
      </c>
      <c r="H493" s="2">
        <v>444150</v>
      </c>
      <c r="I493">
        <v>39973.5</v>
      </c>
      <c r="J493" s="11">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25">
      <c r="A494" t="s">
        <v>47</v>
      </c>
      <c r="B494" t="s">
        <v>306</v>
      </c>
      <c r="C494" t="s">
        <v>61</v>
      </c>
      <c r="D494" t="s">
        <v>158</v>
      </c>
      <c r="E494" s="2">
        <v>1956</v>
      </c>
      <c r="F494" s="2">
        <v>250</v>
      </c>
      <c r="G494" s="2">
        <v>12</v>
      </c>
      <c r="H494" s="2">
        <v>23472</v>
      </c>
      <c r="I494">
        <v>2112.48</v>
      </c>
      <c r="J494" s="11">
        <v>21359.52</v>
      </c>
      <c r="K494" s="2">
        <v>21.35952</v>
      </c>
      <c r="L494" s="2">
        <v>5868</v>
      </c>
      <c r="M494" s="2">
        <v>15491.52</v>
      </c>
      <c r="N494" s="2">
        <v>15.491520000000001</v>
      </c>
      <c r="O494" s="3">
        <v>44522</v>
      </c>
      <c r="P494" t="s">
        <v>76</v>
      </c>
      <c r="Q494" t="s">
        <v>77</v>
      </c>
      <c r="R494">
        <v>2022</v>
      </c>
      <c r="S494" t="s">
        <v>212</v>
      </c>
      <c r="T494" t="s">
        <v>64</v>
      </c>
      <c r="U494" t="s">
        <v>41</v>
      </c>
    </row>
    <row r="495" spans="1:21" x14ac:dyDescent="0.25">
      <c r="A495" t="s">
        <v>38</v>
      </c>
      <c r="B495" t="s">
        <v>125</v>
      </c>
      <c r="C495" t="s">
        <v>61</v>
      </c>
      <c r="D495" t="s">
        <v>158</v>
      </c>
      <c r="E495" s="2">
        <v>2659</v>
      </c>
      <c r="F495" s="2">
        <v>250</v>
      </c>
      <c r="G495" s="2">
        <v>300</v>
      </c>
      <c r="H495" s="2">
        <v>797700</v>
      </c>
      <c r="I495">
        <v>71793</v>
      </c>
      <c r="J495" s="11">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25">
      <c r="A496" t="s">
        <v>42</v>
      </c>
      <c r="B496" t="s">
        <v>127</v>
      </c>
      <c r="C496" t="s">
        <v>61</v>
      </c>
      <c r="D496" t="s">
        <v>158</v>
      </c>
      <c r="E496" s="2">
        <v>1351.5</v>
      </c>
      <c r="F496" s="2">
        <v>250</v>
      </c>
      <c r="G496" s="2">
        <v>350</v>
      </c>
      <c r="H496" s="2">
        <v>473025</v>
      </c>
      <c r="I496">
        <v>42572.25</v>
      </c>
      <c r="J496" s="11">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25">
      <c r="A497" t="s">
        <v>47</v>
      </c>
      <c r="B497" t="s">
        <v>196</v>
      </c>
      <c r="C497" t="s">
        <v>61</v>
      </c>
      <c r="D497" t="s">
        <v>158</v>
      </c>
      <c r="E497" s="2">
        <v>880</v>
      </c>
      <c r="F497" s="2">
        <v>250</v>
      </c>
      <c r="G497" s="2">
        <v>12</v>
      </c>
      <c r="H497" s="2">
        <v>10560</v>
      </c>
      <c r="I497">
        <v>950.4</v>
      </c>
      <c r="J497" s="11">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25">
      <c r="A498" t="s">
        <v>38</v>
      </c>
      <c r="B498" t="s">
        <v>211</v>
      </c>
      <c r="C498" t="s">
        <v>61</v>
      </c>
      <c r="D498" t="s">
        <v>158</v>
      </c>
      <c r="E498" s="2">
        <v>1867</v>
      </c>
      <c r="F498" s="2">
        <v>250</v>
      </c>
      <c r="G498" s="2">
        <v>300</v>
      </c>
      <c r="H498" s="2">
        <v>560100</v>
      </c>
      <c r="I498">
        <v>50409</v>
      </c>
      <c r="J498" s="11">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25">
      <c r="A499" t="s">
        <v>30</v>
      </c>
      <c r="B499" t="s">
        <v>233</v>
      </c>
      <c r="C499" t="s">
        <v>61</v>
      </c>
      <c r="D499" t="s">
        <v>158</v>
      </c>
      <c r="E499" s="2">
        <v>1227</v>
      </c>
      <c r="F499" s="2">
        <v>250</v>
      </c>
      <c r="G499" s="2">
        <v>15</v>
      </c>
      <c r="H499" s="2">
        <v>18405</v>
      </c>
      <c r="I499">
        <v>1656.45</v>
      </c>
      <c r="J499" s="11">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25">
      <c r="A500" t="s">
        <v>21</v>
      </c>
      <c r="B500" t="s">
        <v>284</v>
      </c>
      <c r="C500" t="s">
        <v>61</v>
      </c>
      <c r="D500" t="s">
        <v>158</v>
      </c>
      <c r="E500" s="2">
        <v>877</v>
      </c>
      <c r="F500" s="2">
        <v>250</v>
      </c>
      <c r="G500" s="2">
        <v>125</v>
      </c>
      <c r="H500" s="2">
        <v>109625</v>
      </c>
      <c r="I500">
        <v>9866.25</v>
      </c>
      <c r="J500" s="11">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25">
      <c r="A501" t="s">
        <v>42</v>
      </c>
      <c r="B501" t="s">
        <v>190</v>
      </c>
      <c r="C501" t="s">
        <v>95</v>
      </c>
      <c r="D501" t="s">
        <v>158</v>
      </c>
      <c r="E501" s="2">
        <v>2071</v>
      </c>
      <c r="F501" s="2">
        <v>260</v>
      </c>
      <c r="G501" s="2">
        <v>350</v>
      </c>
      <c r="H501" s="2">
        <v>724850</v>
      </c>
      <c r="I501">
        <v>65236.5</v>
      </c>
      <c r="J501" s="11">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25">
      <c r="A502" t="s">
        <v>42</v>
      </c>
      <c r="B502" t="s">
        <v>156</v>
      </c>
      <c r="C502" t="s">
        <v>95</v>
      </c>
      <c r="D502" t="s">
        <v>158</v>
      </c>
      <c r="E502" s="2">
        <v>1269</v>
      </c>
      <c r="F502" s="2">
        <v>260</v>
      </c>
      <c r="G502" s="2">
        <v>350</v>
      </c>
      <c r="H502" s="2">
        <v>444150</v>
      </c>
      <c r="I502">
        <v>39973.5</v>
      </c>
      <c r="J502" s="11">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25">
      <c r="A503" t="s">
        <v>42</v>
      </c>
      <c r="B503" t="s">
        <v>244</v>
      </c>
      <c r="C503" t="s">
        <v>95</v>
      </c>
      <c r="D503" t="s">
        <v>158</v>
      </c>
      <c r="E503" s="2">
        <v>1694</v>
      </c>
      <c r="F503" s="2">
        <v>260</v>
      </c>
      <c r="G503" s="2">
        <v>20</v>
      </c>
      <c r="H503" s="2">
        <v>33880</v>
      </c>
      <c r="I503">
        <v>3049.2</v>
      </c>
      <c r="J503" s="11">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25">
      <c r="A504" t="s">
        <v>42</v>
      </c>
      <c r="B504" t="s">
        <v>159</v>
      </c>
      <c r="C504" t="s">
        <v>67</v>
      </c>
      <c r="D504" t="s">
        <v>158</v>
      </c>
      <c r="E504" s="2">
        <v>663</v>
      </c>
      <c r="F504" s="2">
        <v>3</v>
      </c>
      <c r="G504" s="2">
        <v>20</v>
      </c>
      <c r="H504" s="2">
        <v>13260</v>
      </c>
      <c r="I504">
        <v>1193.4000000000001</v>
      </c>
      <c r="J504" s="11">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25">
      <c r="A505" t="s">
        <v>42</v>
      </c>
      <c r="B505" t="s">
        <v>145</v>
      </c>
      <c r="C505" t="s">
        <v>67</v>
      </c>
      <c r="D505" t="s">
        <v>158</v>
      </c>
      <c r="E505" s="2">
        <v>819</v>
      </c>
      <c r="F505" s="2">
        <v>3</v>
      </c>
      <c r="G505" s="2">
        <v>7</v>
      </c>
      <c r="H505" s="2">
        <v>5733</v>
      </c>
      <c r="I505">
        <v>515.97</v>
      </c>
      <c r="J505" s="11">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25">
      <c r="A506" t="s">
        <v>47</v>
      </c>
      <c r="B506" t="s">
        <v>71</v>
      </c>
      <c r="C506" t="s">
        <v>67</v>
      </c>
      <c r="D506" t="s">
        <v>158</v>
      </c>
      <c r="E506" s="2">
        <v>1580</v>
      </c>
      <c r="F506" s="2">
        <v>3</v>
      </c>
      <c r="G506" s="2">
        <v>12</v>
      </c>
      <c r="H506" s="2">
        <v>18960</v>
      </c>
      <c r="I506">
        <v>1706.4</v>
      </c>
      <c r="J506" s="11">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25">
      <c r="A507" t="s">
        <v>42</v>
      </c>
      <c r="B507" t="s">
        <v>194</v>
      </c>
      <c r="C507" t="s">
        <v>67</v>
      </c>
      <c r="D507" t="s">
        <v>158</v>
      </c>
      <c r="E507" s="2">
        <v>521</v>
      </c>
      <c r="F507" s="2">
        <v>3</v>
      </c>
      <c r="G507" s="2">
        <v>7</v>
      </c>
      <c r="H507" s="2">
        <v>3647</v>
      </c>
      <c r="I507">
        <v>328.23</v>
      </c>
      <c r="J507" s="11">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25">
      <c r="A508" t="s">
        <v>42</v>
      </c>
      <c r="B508" t="s">
        <v>115</v>
      </c>
      <c r="C508" t="s">
        <v>32</v>
      </c>
      <c r="D508" t="s">
        <v>158</v>
      </c>
      <c r="E508" s="2">
        <v>973</v>
      </c>
      <c r="F508" s="2">
        <v>10</v>
      </c>
      <c r="G508" s="2">
        <v>20</v>
      </c>
      <c r="H508" s="2">
        <v>19460</v>
      </c>
      <c r="I508">
        <v>1751.4</v>
      </c>
      <c r="J508" s="11">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25">
      <c r="A509" t="s">
        <v>42</v>
      </c>
      <c r="B509" t="s">
        <v>141</v>
      </c>
      <c r="C509" t="s">
        <v>32</v>
      </c>
      <c r="D509" t="s">
        <v>158</v>
      </c>
      <c r="E509" s="2">
        <v>1038</v>
      </c>
      <c r="F509" s="2">
        <v>10</v>
      </c>
      <c r="G509" s="2">
        <v>20</v>
      </c>
      <c r="H509" s="2">
        <v>20760</v>
      </c>
      <c r="I509">
        <v>1868.4</v>
      </c>
      <c r="J509" s="11">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25">
      <c r="A510" t="s">
        <v>42</v>
      </c>
      <c r="B510" t="s">
        <v>205</v>
      </c>
      <c r="C510" t="s">
        <v>32</v>
      </c>
      <c r="D510" t="s">
        <v>158</v>
      </c>
      <c r="E510" s="2">
        <v>360</v>
      </c>
      <c r="F510" s="2">
        <v>10</v>
      </c>
      <c r="G510" s="2">
        <v>7</v>
      </c>
      <c r="H510" s="2">
        <v>2520</v>
      </c>
      <c r="I510">
        <v>226.8</v>
      </c>
      <c r="J510" s="11">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25">
      <c r="A511" t="s">
        <v>47</v>
      </c>
      <c r="B511" t="s">
        <v>282</v>
      </c>
      <c r="C511" t="s">
        <v>56</v>
      </c>
      <c r="D511" t="s">
        <v>158</v>
      </c>
      <c r="E511" s="2">
        <v>1967</v>
      </c>
      <c r="F511" s="2">
        <v>120</v>
      </c>
      <c r="G511" s="2">
        <v>12</v>
      </c>
      <c r="H511" s="2">
        <v>23604</v>
      </c>
      <c r="I511">
        <v>2124.36</v>
      </c>
      <c r="J511" s="11">
        <v>21479.64</v>
      </c>
      <c r="K511" s="2">
        <v>21.47964</v>
      </c>
      <c r="L511" s="2">
        <v>5901</v>
      </c>
      <c r="M511" s="2">
        <v>15578.64</v>
      </c>
      <c r="N511" s="2">
        <v>15.57864</v>
      </c>
      <c r="O511" s="3">
        <v>44257</v>
      </c>
      <c r="P511" t="s">
        <v>87</v>
      </c>
      <c r="Q511" t="s">
        <v>34</v>
      </c>
      <c r="R511">
        <v>2022</v>
      </c>
      <c r="S511" t="s">
        <v>212</v>
      </c>
      <c r="T511" t="s">
        <v>58</v>
      </c>
      <c r="U511" t="s">
        <v>41</v>
      </c>
    </row>
    <row r="512" spans="1:21" x14ac:dyDescent="0.25">
      <c r="A512" t="s">
        <v>30</v>
      </c>
      <c r="B512" t="s">
        <v>240</v>
      </c>
      <c r="C512" t="s">
        <v>56</v>
      </c>
      <c r="D512" t="s">
        <v>158</v>
      </c>
      <c r="E512" s="2">
        <v>2628</v>
      </c>
      <c r="F512" s="2">
        <v>120</v>
      </c>
      <c r="G512" s="2">
        <v>15</v>
      </c>
      <c r="H512" s="2">
        <v>39420</v>
      </c>
      <c r="I512">
        <v>3547.8</v>
      </c>
      <c r="J512" s="11">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25">
      <c r="A513" t="s">
        <v>42</v>
      </c>
      <c r="B513" t="s">
        <v>175</v>
      </c>
      <c r="C513" t="s">
        <v>61</v>
      </c>
      <c r="D513" t="s">
        <v>158</v>
      </c>
      <c r="E513" s="2">
        <v>360</v>
      </c>
      <c r="F513" s="2">
        <v>250</v>
      </c>
      <c r="G513" s="2">
        <v>7</v>
      </c>
      <c r="H513" s="2">
        <v>2520</v>
      </c>
      <c r="I513">
        <v>226.8</v>
      </c>
      <c r="J513" s="11">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25">
      <c r="A514" t="s">
        <v>42</v>
      </c>
      <c r="B514" t="s">
        <v>129</v>
      </c>
      <c r="C514" t="s">
        <v>61</v>
      </c>
      <c r="D514" t="s">
        <v>158</v>
      </c>
      <c r="E514" s="2">
        <v>521</v>
      </c>
      <c r="F514" s="2">
        <v>250</v>
      </c>
      <c r="G514" s="2">
        <v>7</v>
      </c>
      <c r="H514" s="2">
        <v>3647</v>
      </c>
      <c r="I514">
        <v>328.23</v>
      </c>
      <c r="J514" s="11">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25">
      <c r="A515" t="s">
        <v>42</v>
      </c>
      <c r="B515" t="s">
        <v>244</v>
      </c>
      <c r="C515" t="s">
        <v>95</v>
      </c>
      <c r="D515" t="s">
        <v>158</v>
      </c>
      <c r="E515" s="2">
        <v>1038</v>
      </c>
      <c r="F515" s="2">
        <v>260</v>
      </c>
      <c r="G515" s="2">
        <v>20</v>
      </c>
      <c r="H515" s="2">
        <v>20760</v>
      </c>
      <c r="I515">
        <v>1868.4</v>
      </c>
      <c r="J515" s="11">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25">
      <c r="A516" t="s">
        <v>30</v>
      </c>
      <c r="B516" t="s">
        <v>259</v>
      </c>
      <c r="C516" t="s">
        <v>95</v>
      </c>
      <c r="D516" t="s">
        <v>158</v>
      </c>
      <c r="E516" s="2">
        <v>1630.5</v>
      </c>
      <c r="F516" s="2">
        <v>260</v>
      </c>
      <c r="G516" s="2">
        <v>15</v>
      </c>
      <c r="H516" s="2">
        <v>24457.5</v>
      </c>
      <c r="I516">
        <v>2201.1750000000002</v>
      </c>
      <c r="J516" s="11">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25">
      <c r="A517" t="s">
        <v>42</v>
      </c>
      <c r="B517" t="s">
        <v>254</v>
      </c>
      <c r="C517" t="s">
        <v>23</v>
      </c>
      <c r="D517" t="s">
        <v>228</v>
      </c>
      <c r="E517" s="2">
        <v>2328</v>
      </c>
      <c r="F517" s="2">
        <v>5</v>
      </c>
      <c r="G517" s="2">
        <v>7</v>
      </c>
      <c r="H517" s="2">
        <v>16296</v>
      </c>
      <c r="I517">
        <v>1629.6</v>
      </c>
      <c r="J517" s="11">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25">
      <c r="A518" t="s">
        <v>21</v>
      </c>
      <c r="B518" t="s">
        <v>66</v>
      </c>
      <c r="C518" t="s">
        <v>67</v>
      </c>
      <c r="D518" t="s">
        <v>228</v>
      </c>
      <c r="E518" s="2">
        <v>3445.5</v>
      </c>
      <c r="F518" s="2">
        <v>3</v>
      </c>
      <c r="G518" s="2">
        <v>125</v>
      </c>
      <c r="H518" s="2">
        <v>430687.5</v>
      </c>
      <c r="I518">
        <v>43068.75</v>
      </c>
      <c r="J518" s="11">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25">
      <c r="A519" t="s">
        <v>42</v>
      </c>
      <c r="B519" t="s">
        <v>254</v>
      </c>
      <c r="C519" t="s">
        <v>23</v>
      </c>
      <c r="D519" t="s">
        <v>228</v>
      </c>
      <c r="E519" s="2">
        <v>2313</v>
      </c>
      <c r="F519" s="2">
        <v>5</v>
      </c>
      <c r="G519" s="2">
        <v>350</v>
      </c>
      <c r="H519" s="2">
        <v>809550</v>
      </c>
      <c r="I519">
        <v>80955</v>
      </c>
      <c r="J519" s="11">
        <v>728595</v>
      </c>
      <c r="K519" s="2">
        <v>728.59500000000003</v>
      </c>
      <c r="L519" s="2">
        <v>601380</v>
      </c>
      <c r="M519" s="2">
        <v>127215</v>
      </c>
      <c r="N519" s="2">
        <v>127.215</v>
      </c>
      <c r="O519" s="3">
        <v>44719</v>
      </c>
      <c r="P519" t="s">
        <v>151</v>
      </c>
      <c r="Q519" t="s">
        <v>73</v>
      </c>
      <c r="R519">
        <v>2022</v>
      </c>
      <c r="S519" t="s">
        <v>212</v>
      </c>
      <c r="T519" t="s">
        <v>28</v>
      </c>
      <c r="U519" t="s">
        <v>41</v>
      </c>
    </row>
    <row r="520" spans="1:21" x14ac:dyDescent="0.25">
      <c r="A520" t="s">
        <v>30</v>
      </c>
      <c r="B520" t="s">
        <v>304</v>
      </c>
      <c r="C520" t="s">
        <v>23</v>
      </c>
      <c r="D520" t="s">
        <v>228</v>
      </c>
      <c r="E520" s="2">
        <v>2072</v>
      </c>
      <c r="F520" s="2">
        <v>5</v>
      </c>
      <c r="G520" s="2">
        <v>15</v>
      </c>
      <c r="H520" s="2">
        <v>31080</v>
      </c>
      <c r="I520">
        <v>3108</v>
      </c>
      <c r="J520" s="11">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25">
      <c r="A521" t="s">
        <v>42</v>
      </c>
      <c r="B521" t="s">
        <v>167</v>
      </c>
      <c r="C521" t="s">
        <v>32</v>
      </c>
      <c r="D521" t="s">
        <v>228</v>
      </c>
      <c r="E521" s="2">
        <v>1954</v>
      </c>
      <c r="F521" s="2">
        <v>10</v>
      </c>
      <c r="G521" s="2">
        <v>20</v>
      </c>
      <c r="H521" s="2">
        <v>39080</v>
      </c>
      <c r="I521">
        <v>3908</v>
      </c>
      <c r="J521" s="11">
        <v>35172</v>
      </c>
      <c r="K521" s="2">
        <v>35.171999999999997</v>
      </c>
      <c r="L521" s="2">
        <v>19540</v>
      </c>
      <c r="M521" s="2">
        <v>15632</v>
      </c>
      <c r="N521" s="2">
        <v>15.632</v>
      </c>
      <c r="O521" s="3">
        <v>44212</v>
      </c>
      <c r="P521" t="s">
        <v>33</v>
      </c>
      <c r="Q521" t="s">
        <v>34</v>
      </c>
      <c r="R521">
        <v>2022</v>
      </c>
      <c r="S521" t="s">
        <v>168</v>
      </c>
      <c r="T521" t="s">
        <v>36</v>
      </c>
      <c r="U521" t="s">
        <v>46</v>
      </c>
    </row>
    <row r="522" spans="1:21" x14ac:dyDescent="0.25">
      <c r="A522" t="s">
        <v>38</v>
      </c>
      <c r="B522" t="s">
        <v>39</v>
      </c>
      <c r="C522" t="s">
        <v>32</v>
      </c>
      <c r="D522" t="s">
        <v>228</v>
      </c>
      <c r="E522" s="2">
        <v>591</v>
      </c>
      <c r="F522" s="2">
        <v>10</v>
      </c>
      <c r="G522" s="2">
        <v>300</v>
      </c>
      <c r="H522" s="2">
        <v>177300</v>
      </c>
      <c r="I522">
        <v>17730</v>
      </c>
      <c r="J522" s="11">
        <v>159570</v>
      </c>
      <c r="K522" s="2">
        <v>159.57</v>
      </c>
      <c r="L522" s="2">
        <v>147750</v>
      </c>
      <c r="M522" s="2">
        <v>11820</v>
      </c>
      <c r="N522" s="2">
        <v>11.82</v>
      </c>
      <c r="O522" s="3">
        <v>44673</v>
      </c>
      <c r="P522" t="s">
        <v>72</v>
      </c>
      <c r="Q522" t="s">
        <v>73</v>
      </c>
      <c r="R522">
        <v>2022</v>
      </c>
      <c r="S522" t="s">
        <v>40</v>
      </c>
      <c r="T522" t="s">
        <v>36</v>
      </c>
      <c r="U522" t="s">
        <v>41</v>
      </c>
    </row>
    <row r="523" spans="1:21" x14ac:dyDescent="0.25">
      <c r="A523" t="s">
        <v>42</v>
      </c>
      <c r="B523" t="s">
        <v>205</v>
      </c>
      <c r="C523" t="s">
        <v>32</v>
      </c>
      <c r="D523" t="s">
        <v>228</v>
      </c>
      <c r="E523" s="2">
        <v>241</v>
      </c>
      <c r="F523" s="2">
        <v>10</v>
      </c>
      <c r="G523" s="2">
        <v>20</v>
      </c>
      <c r="H523" s="2">
        <v>4820</v>
      </c>
      <c r="I523">
        <v>482</v>
      </c>
      <c r="J523" s="11">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25">
      <c r="A524" t="s">
        <v>30</v>
      </c>
      <c r="B524" t="s">
        <v>249</v>
      </c>
      <c r="C524" t="s">
        <v>56</v>
      </c>
      <c r="D524" t="s">
        <v>228</v>
      </c>
      <c r="E524" s="2">
        <v>681</v>
      </c>
      <c r="F524" s="2">
        <v>120</v>
      </c>
      <c r="G524" s="2">
        <v>15</v>
      </c>
      <c r="H524" s="2">
        <v>10215</v>
      </c>
      <c r="I524">
        <v>1021.5</v>
      </c>
      <c r="J524" s="11">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25">
      <c r="A525" t="s">
        <v>30</v>
      </c>
      <c r="B525" t="s">
        <v>249</v>
      </c>
      <c r="C525" t="s">
        <v>56</v>
      </c>
      <c r="D525" t="s">
        <v>228</v>
      </c>
      <c r="E525" s="2">
        <v>510</v>
      </c>
      <c r="F525" s="2">
        <v>120</v>
      </c>
      <c r="G525" s="2">
        <v>15</v>
      </c>
      <c r="H525" s="2">
        <v>7650</v>
      </c>
      <c r="I525">
        <v>765</v>
      </c>
      <c r="J525" s="11">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25">
      <c r="A526" t="s">
        <v>30</v>
      </c>
      <c r="B526" t="s">
        <v>294</v>
      </c>
      <c r="C526" t="s">
        <v>56</v>
      </c>
      <c r="D526" t="s">
        <v>228</v>
      </c>
      <c r="E526" s="2">
        <v>790</v>
      </c>
      <c r="F526" s="2">
        <v>120</v>
      </c>
      <c r="G526" s="2">
        <v>15</v>
      </c>
      <c r="H526" s="2">
        <v>11850</v>
      </c>
      <c r="I526">
        <v>1185</v>
      </c>
      <c r="J526" s="11">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25">
      <c r="A527" t="s">
        <v>42</v>
      </c>
      <c r="B527" t="s">
        <v>171</v>
      </c>
      <c r="C527" t="s">
        <v>56</v>
      </c>
      <c r="D527" t="s">
        <v>228</v>
      </c>
      <c r="E527" s="2">
        <v>639</v>
      </c>
      <c r="F527" s="2">
        <v>120</v>
      </c>
      <c r="G527" s="2">
        <v>350</v>
      </c>
      <c r="H527" s="2">
        <v>223650</v>
      </c>
      <c r="I527">
        <v>22365</v>
      </c>
      <c r="J527" s="11">
        <v>201285</v>
      </c>
      <c r="K527" s="2">
        <v>201.285</v>
      </c>
      <c r="L527" s="2">
        <v>166140</v>
      </c>
      <c r="M527" s="2">
        <v>35145</v>
      </c>
      <c r="N527" s="2">
        <v>35.145000000000003</v>
      </c>
      <c r="O527" s="3">
        <v>44361</v>
      </c>
      <c r="P527" t="s">
        <v>151</v>
      </c>
      <c r="Q527" t="s">
        <v>73</v>
      </c>
      <c r="R527">
        <v>2022</v>
      </c>
      <c r="S527" t="s">
        <v>172</v>
      </c>
      <c r="T527" t="s">
        <v>58</v>
      </c>
      <c r="U527" t="s">
        <v>54</v>
      </c>
    </row>
    <row r="528" spans="1:21" x14ac:dyDescent="0.25">
      <c r="A528" t="s">
        <v>21</v>
      </c>
      <c r="B528" t="s">
        <v>86</v>
      </c>
      <c r="C528" t="s">
        <v>56</v>
      </c>
      <c r="D528" t="s">
        <v>228</v>
      </c>
      <c r="E528" s="2">
        <v>1596</v>
      </c>
      <c r="F528" s="2">
        <v>120</v>
      </c>
      <c r="G528" s="2">
        <v>125</v>
      </c>
      <c r="H528" s="2">
        <v>199500</v>
      </c>
      <c r="I528">
        <v>19950</v>
      </c>
      <c r="J528" s="11">
        <v>179550</v>
      </c>
      <c r="K528" s="2">
        <v>179.55</v>
      </c>
      <c r="L528" s="2">
        <v>191520</v>
      </c>
      <c r="M528" s="2">
        <v>-11970</v>
      </c>
      <c r="N528" s="2">
        <v>-11.97</v>
      </c>
      <c r="O528" s="3">
        <v>44691</v>
      </c>
      <c r="P528" t="s">
        <v>109</v>
      </c>
      <c r="Q528" t="s">
        <v>73</v>
      </c>
      <c r="R528">
        <v>2022</v>
      </c>
      <c r="S528" t="s">
        <v>88</v>
      </c>
      <c r="T528" t="s">
        <v>58</v>
      </c>
      <c r="U528" t="s">
        <v>59</v>
      </c>
    </row>
    <row r="529" spans="1:21" x14ac:dyDescent="0.25">
      <c r="A529" t="s">
        <v>42</v>
      </c>
      <c r="B529" t="s">
        <v>117</v>
      </c>
      <c r="C529" t="s">
        <v>56</v>
      </c>
      <c r="D529" t="s">
        <v>228</v>
      </c>
      <c r="E529" s="2">
        <v>241</v>
      </c>
      <c r="F529" s="2">
        <v>120</v>
      </c>
      <c r="G529" s="2">
        <v>20</v>
      </c>
      <c r="H529" s="2">
        <v>4820</v>
      </c>
      <c r="I529">
        <v>482</v>
      </c>
      <c r="J529" s="11">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25">
      <c r="A530" t="s">
        <v>42</v>
      </c>
      <c r="B530" t="s">
        <v>117</v>
      </c>
      <c r="C530" t="s">
        <v>56</v>
      </c>
      <c r="D530" t="s">
        <v>228</v>
      </c>
      <c r="E530" s="2">
        <v>2665</v>
      </c>
      <c r="F530" s="2">
        <v>120</v>
      </c>
      <c r="G530" s="2">
        <v>7</v>
      </c>
      <c r="H530" s="2">
        <v>18655</v>
      </c>
      <c r="I530">
        <v>1865.5</v>
      </c>
      <c r="J530" s="11">
        <v>16789.5</v>
      </c>
      <c r="K530" s="2">
        <v>16.7895</v>
      </c>
      <c r="L530" s="2">
        <v>13325</v>
      </c>
      <c r="M530" s="2">
        <v>3464.5</v>
      </c>
      <c r="N530" s="2">
        <v>3.4645000000000001</v>
      </c>
      <c r="O530" s="3">
        <v>44841</v>
      </c>
      <c r="P530" t="s">
        <v>90</v>
      </c>
      <c r="Q530" t="s">
        <v>77</v>
      </c>
      <c r="R530">
        <v>2022</v>
      </c>
      <c r="S530" t="s">
        <v>118</v>
      </c>
      <c r="T530" t="s">
        <v>58</v>
      </c>
      <c r="U530" t="s">
        <v>46</v>
      </c>
    </row>
    <row r="531" spans="1:21" x14ac:dyDescent="0.25">
      <c r="A531" t="s">
        <v>38</v>
      </c>
      <c r="B531" t="s">
        <v>184</v>
      </c>
      <c r="C531" t="s">
        <v>56</v>
      </c>
      <c r="D531" t="s">
        <v>228</v>
      </c>
      <c r="E531" s="2">
        <v>853</v>
      </c>
      <c r="F531" s="2">
        <v>120</v>
      </c>
      <c r="G531" s="2">
        <v>300</v>
      </c>
      <c r="H531" s="2">
        <v>255900</v>
      </c>
      <c r="I531">
        <v>25590</v>
      </c>
      <c r="J531" s="11">
        <v>230310</v>
      </c>
      <c r="K531" s="2">
        <v>230.31</v>
      </c>
      <c r="L531" s="2">
        <v>213250</v>
      </c>
      <c r="M531" s="2">
        <v>17060</v>
      </c>
      <c r="N531" s="2">
        <v>17.059999999999999</v>
      </c>
      <c r="O531" s="3">
        <v>44578</v>
      </c>
      <c r="P531" t="s">
        <v>33</v>
      </c>
      <c r="Q531" t="s">
        <v>34</v>
      </c>
      <c r="R531">
        <v>2022</v>
      </c>
      <c r="S531" t="s">
        <v>185</v>
      </c>
      <c r="T531" t="s">
        <v>58</v>
      </c>
      <c r="U531" t="s">
        <v>51</v>
      </c>
    </row>
    <row r="532" spans="1:21" x14ac:dyDescent="0.25">
      <c r="A532" t="s">
        <v>21</v>
      </c>
      <c r="B532" t="s">
        <v>284</v>
      </c>
      <c r="C532" t="s">
        <v>61</v>
      </c>
      <c r="D532" t="s">
        <v>228</v>
      </c>
      <c r="E532" s="2">
        <v>341</v>
      </c>
      <c r="F532" s="2">
        <v>250</v>
      </c>
      <c r="G532" s="2">
        <v>125</v>
      </c>
      <c r="H532" s="2">
        <v>42625</v>
      </c>
      <c r="I532">
        <v>4262.5</v>
      </c>
      <c r="J532" s="11">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25">
      <c r="A533" t="s">
        <v>30</v>
      </c>
      <c r="B533" t="s">
        <v>152</v>
      </c>
      <c r="C533" t="s">
        <v>61</v>
      </c>
      <c r="D533" t="s">
        <v>228</v>
      </c>
      <c r="E533" s="2">
        <v>641</v>
      </c>
      <c r="F533" s="2">
        <v>250</v>
      </c>
      <c r="G533" s="2">
        <v>15</v>
      </c>
      <c r="H533" s="2">
        <v>9615</v>
      </c>
      <c r="I533">
        <v>961.5</v>
      </c>
      <c r="J533" s="11">
        <v>8653.5</v>
      </c>
      <c r="K533" s="2">
        <v>8.6534999999999993</v>
      </c>
      <c r="L533" s="2">
        <v>6410</v>
      </c>
      <c r="M533" s="2">
        <v>2243.5</v>
      </c>
      <c r="N533" s="2">
        <v>2.2435</v>
      </c>
      <c r="O533" s="3">
        <v>44438</v>
      </c>
      <c r="P533" t="s">
        <v>44</v>
      </c>
      <c r="Q533" t="s">
        <v>26</v>
      </c>
      <c r="R533">
        <v>2022</v>
      </c>
      <c r="S533" t="s">
        <v>153</v>
      </c>
      <c r="T533" t="s">
        <v>64</v>
      </c>
      <c r="U533" t="s">
        <v>51</v>
      </c>
    </row>
    <row r="534" spans="1:21" x14ac:dyDescent="0.25">
      <c r="A534" t="s">
        <v>42</v>
      </c>
      <c r="B534" t="s">
        <v>127</v>
      </c>
      <c r="C534" t="s">
        <v>61</v>
      </c>
      <c r="D534" t="s">
        <v>228</v>
      </c>
      <c r="E534" s="2">
        <v>2807</v>
      </c>
      <c r="F534" s="2">
        <v>250</v>
      </c>
      <c r="G534" s="2">
        <v>350</v>
      </c>
      <c r="H534" s="2">
        <v>982450</v>
      </c>
      <c r="I534">
        <v>98245</v>
      </c>
      <c r="J534" s="11">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25">
      <c r="A535" t="s">
        <v>38</v>
      </c>
      <c r="B535" t="s">
        <v>92</v>
      </c>
      <c r="C535" t="s">
        <v>61</v>
      </c>
      <c r="D535" t="s">
        <v>228</v>
      </c>
      <c r="E535" s="2">
        <v>432</v>
      </c>
      <c r="F535" s="2">
        <v>250</v>
      </c>
      <c r="G535" s="2">
        <v>300</v>
      </c>
      <c r="H535" s="2">
        <v>129600</v>
      </c>
      <c r="I535">
        <v>12960</v>
      </c>
      <c r="J535" s="11">
        <v>116640</v>
      </c>
      <c r="K535" s="2">
        <v>116.64</v>
      </c>
      <c r="L535" s="2">
        <v>108000</v>
      </c>
      <c r="M535" s="2">
        <v>8640</v>
      </c>
      <c r="N535" s="2">
        <v>8.64</v>
      </c>
      <c r="O535" s="3">
        <v>44581</v>
      </c>
      <c r="P535" t="s">
        <v>33</v>
      </c>
      <c r="Q535" t="s">
        <v>34</v>
      </c>
      <c r="R535">
        <v>2022</v>
      </c>
      <c r="S535" t="s">
        <v>93</v>
      </c>
      <c r="T535" t="s">
        <v>64</v>
      </c>
      <c r="U535" t="s">
        <v>29</v>
      </c>
    </row>
    <row r="536" spans="1:21" x14ac:dyDescent="0.25">
      <c r="A536" t="s">
        <v>21</v>
      </c>
      <c r="B536" t="s">
        <v>263</v>
      </c>
      <c r="C536" t="s">
        <v>61</v>
      </c>
      <c r="D536" t="s">
        <v>228</v>
      </c>
      <c r="E536" s="2">
        <v>2529</v>
      </c>
      <c r="F536" s="2">
        <v>250</v>
      </c>
      <c r="G536" s="2">
        <v>125</v>
      </c>
      <c r="H536" s="2">
        <v>316125</v>
      </c>
      <c r="I536">
        <v>31612.5</v>
      </c>
      <c r="J536" s="11">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25">
      <c r="A537" t="s">
        <v>21</v>
      </c>
      <c r="B537" t="s">
        <v>307</v>
      </c>
      <c r="C537" t="s">
        <v>95</v>
      </c>
      <c r="D537" t="s">
        <v>228</v>
      </c>
      <c r="E537" s="2">
        <v>579</v>
      </c>
      <c r="F537" s="2">
        <v>260</v>
      </c>
      <c r="G537" s="2">
        <v>125</v>
      </c>
      <c r="H537" s="2">
        <v>72375</v>
      </c>
      <c r="I537">
        <v>7237.5</v>
      </c>
      <c r="J537" s="11">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25">
      <c r="A538" t="s">
        <v>42</v>
      </c>
      <c r="B538" t="s">
        <v>156</v>
      </c>
      <c r="C538" t="s">
        <v>95</v>
      </c>
      <c r="D538" t="s">
        <v>228</v>
      </c>
      <c r="E538" s="2">
        <v>2240</v>
      </c>
      <c r="F538" s="2">
        <v>260</v>
      </c>
      <c r="G538" s="2">
        <v>350</v>
      </c>
      <c r="H538" s="2">
        <v>784000</v>
      </c>
      <c r="I538">
        <v>78400</v>
      </c>
      <c r="J538" s="11">
        <v>705600</v>
      </c>
      <c r="K538" s="2">
        <v>705.6</v>
      </c>
      <c r="L538" s="2">
        <v>582400</v>
      </c>
      <c r="M538" s="2">
        <v>123200</v>
      </c>
      <c r="N538" s="2">
        <v>123.2</v>
      </c>
      <c r="O538" s="3">
        <v>44878</v>
      </c>
      <c r="P538" t="s">
        <v>76</v>
      </c>
      <c r="Q538" t="s">
        <v>77</v>
      </c>
      <c r="R538">
        <v>2022</v>
      </c>
      <c r="S538" t="s">
        <v>157</v>
      </c>
      <c r="T538" t="s">
        <v>97</v>
      </c>
      <c r="U538" t="s">
        <v>59</v>
      </c>
    </row>
    <row r="539" spans="1:21" x14ac:dyDescent="0.25">
      <c r="A539" t="s">
        <v>38</v>
      </c>
      <c r="B539" t="s">
        <v>303</v>
      </c>
      <c r="C539" t="s">
        <v>95</v>
      </c>
      <c r="D539" t="s">
        <v>228</v>
      </c>
      <c r="E539" s="2">
        <v>2993</v>
      </c>
      <c r="F539" s="2">
        <v>260</v>
      </c>
      <c r="G539" s="2">
        <v>300</v>
      </c>
      <c r="H539" s="2">
        <v>897900</v>
      </c>
      <c r="I539">
        <v>89790</v>
      </c>
      <c r="J539" s="11">
        <v>808110</v>
      </c>
      <c r="K539" s="2">
        <v>808.11</v>
      </c>
      <c r="L539" s="2">
        <v>748250</v>
      </c>
      <c r="M539" s="2">
        <v>59860</v>
      </c>
      <c r="N539" s="2">
        <v>59.86</v>
      </c>
      <c r="O539" s="3">
        <v>44782</v>
      </c>
      <c r="P539" t="s">
        <v>44</v>
      </c>
      <c r="Q539" t="s">
        <v>26</v>
      </c>
      <c r="R539">
        <v>2022</v>
      </c>
      <c r="S539" t="s">
        <v>206</v>
      </c>
      <c r="T539" t="s">
        <v>97</v>
      </c>
      <c r="U539" t="s">
        <v>65</v>
      </c>
    </row>
    <row r="540" spans="1:21" x14ac:dyDescent="0.25">
      <c r="A540" t="s">
        <v>47</v>
      </c>
      <c r="B540" t="s">
        <v>247</v>
      </c>
      <c r="C540" t="s">
        <v>95</v>
      </c>
      <c r="D540" t="s">
        <v>228</v>
      </c>
      <c r="E540" s="2">
        <v>3520.5</v>
      </c>
      <c r="F540" s="2">
        <v>260</v>
      </c>
      <c r="G540" s="2">
        <v>12</v>
      </c>
      <c r="H540" s="2">
        <v>42246</v>
      </c>
      <c r="I540">
        <v>4224.6000000000004</v>
      </c>
      <c r="J540" s="11">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25">
      <c r="A541" t="s">
        <v>42</v>
      </c>
      <c r="B541" t="s">
        <v>244</v>
      </c>
      <c r="C541" t="s">
        <v>95</v>
      </c>
      <c r="D541" t="s">
        <v>228</v>
      </c>
      <c r="E541" s="2">
        <v>2039</v>
      </c>
      <c r="F541" s="2">
        <v>260</v>
      </c>
      <c r="G541" s="2">
        <v>20</v>
      </c>
      <c r="H541" s="2">
        <v>40780</v>
      </c>
      <c r="I541">
        <v>4078</v>
      </c>
      <c r="J541" s="11">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25">
      <c r="A542" t="s">
        <v>47</v>
      </c>
      <c r="B542" t="s">
        <v>253</v>
      </c>
      <c r="C542" t="s">
        <v>95</v>
      </c>
      <c r="D542" t="s">
        <v>228</v>
      </c>
      <c r="E542" s="2">
        <v>2574</v>
      </c>
      <c r="F542" s="2">
        <v>260</v>
      </c>
      <c r="G542" s="2">
        <v>12</v>
      </c>
      <c r="H542" s="2">
        <v>30888</v>
      </c>
      <c r="I542">
        <v>3088.8</v>
      </c>
      <c r="J542" s="11">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25">
      <c r="A543" t="s">
        <v>42</v>
      </c>
      <c r="B543" t="s">
        <v>156</v>
      </c>
      <c r="C543" t="s">
        <v>95</v>
      </c>
      <c r="D543" t="s">
        <v>228</v>
      </c>
      <c r="E543" s="2">
        <v>707</v>
      </c>
      <c r="F543" s="2">
        <v>260</v>
      </c>
      <c r="G543" s="2">
        <v>350</v>
      </c>
      <c r="H543" s="2">
        <v>247450</v>
      </c>
      <c r="I543">
        <v>24745</v>
      </c>
      <c r="J543" s="11">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25">
      <c r="A544" t="s">
        <v>30</v>
      </c>
      <c r="B544" t="s">
        <v>98</v>
      </c>
      <c r="C544" t="s">
        <v>95</v>
      </c>
      <c r="D544" t="s">
        <v>228</v>
      </c>
      <c r="E544" s="2">
        <v>2072</v>
      </c>
      <c r="F544" s="2">
        <v>260</v>
      </c>
      <c r="G544" s="2">
        <v>15</v>
      </c>
      <c r="H544" s="2">
        <v>31080</v>
      </c>
      <c r="I544">
        <v>3108</v>
      </c>
      <c r="J544" s="11">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25">
      <c r="A545" t="s">
        <v>38</v>
      </c>
      <c r="B545" t="s">
        <v>308</v>
      </c>
      <c r="C545" t="s">
        <v>95</v>
      </c>
      <c r="D545" t="s">
        <v>228</v>
      </c>
      <c r="E545" s="2">
        <v>853</v>
      </c>
      <c r="F545" s="2">
        <v>260</v>
      </c>
      <c r="G545" s="2">
        <v>300</v>
      </c>
      <c r="H545" s="2">
        <v>255900</v>
      </c>
      <c r="I545">
        <v>25590</v>
      </c>
      <c r="J545" s="11">
        <v>230310</v>
      </c>
      <c r="K545" s="2">
        <v>230.31</v>
      </c>
      <c r="L545" s="2">
        <v>213250</v>
      </c>
      <c r="M545" s="2">
        <v>17060</v>
      </c>
      <c r="N545" s="2">
        <v>17.059999999999999</v>
      </c>
      <c r="O545" s="3">
        <v>44906</v>
      </c>
      <c r="P545" t="s">
        <v>80</v>
      </c>
      <c r="Q545" t="s">
        <v>77</v>
      </c>
      <c r="R545">
        <v>2022</v>
      </c>
      <c r="S545" t="s">
        <v>170</v>
      </c>
      <c r="T545" t="s">
        <v>97</v>
      </c>
      <c r="U545" t="s">
        <v>51</v>
      </c>
    </row>
    <row r="546" spans="1:21" x14ac:dyDescent="0.25">
      <c r="A546" t="s">
        <v>42</v>
      </c>
      <c r="B546" t="s">
        <v>167</v>
      </c>
      <c r="C546" t="s">
        <v>32</v>
      </c>
      <c r="D546" t="s">
        <v>228</v>
      </c>
      <c r="E546" s="2">
        <v>2532</v>
      </c>
      <c r="F546" s="2">
        <v>10</v>
      </c>
      <c r="G546" s="2">
        <v>7</v>
      </c>
      <c r="H546" s="2">
        <v>17724</v>
      </c>
      <c r="I546">
        <v>1949.6399999999999</v>
      </c>
      <c r="J546" s="11">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25">
      <c r="A547" t="s">
        <v>30</v>
      </c>
      <c r="B547" t="s">
        <v>299</v>
      </c>
      <c r="C547" t="s">
        <v>56</v>
      </c>
      <c r="D547" t="s">
        <v>228</v>
      </c>
      <c r="E547" s="2">
        <v>384</v>
      </c>
      <c r="F547" s="2">
        <v>120</v>
      </c>
      <c r="G547" s="2">
        <v>15</v>
      </c>
      <c r="H547" s="2">
        <v>5760</v>
      </c>
      <c r="I547">
        <v>633.59999999999991</v>
      </c>
      <c r="J547" s="11">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25">
      <c r="A548" t="s">
        <v>47</v>
      </c>
      <c r="B548" t="s">
        <v>273</v>
      </c>
      <c r="C548" t="s">
        <v>56</v>
      </c>
      <c r="D548" t="s">
        <v>228</v>
      </c>
      <c r="E548" s="2">
        <v>472</v>
      </c>
      <c r="F548" s="2">
        <v>120</v>
      </c>
      <c r="G548" s="2">
        <v>12</v>
      </c>
      <c r="H548" s="2">
        <v>5664</v>
      </c>
      <c r="I548">
        <v>623.04</v>
      </c>
      <c r="J548" s="11">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25">
      <c r="A549" t="s">
        <v>42</v>
      </c>
      <c r="B549" t="s">
        <v>127</v>
      </c>
      <c r="C549" t="s">
        <v>61</v>
      </c>
      <c r="D549" t="s">
        <v>228</v>
      </c>
      <c r="E549" s="2">
        <v>1579</v>
      </c>
      <c r="F549" s="2">
        <v>250</v>
      </c>
      <c r="G549" s="2">
        <v>7</v>
      </c>
      <c r="H549" s="2">
        <v>11053</v>
      </c>
      <c r="I549">
        <v>1215.83</v>
      </c>
      <c r="J549" s="11">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25">
      <c r="A550" t="s">
        <v>30</v>
      </c>
      <c r="B550" t="s">
        <v>154</v>
      </c>
      <c r="C550" t="s">
        <v>95</v>
      </c>
      <c r="D550" t="s">
        <v>228</v>
      </c>
      <c r="E550" s="2">
        <v>3199.5</v>
      </c>
      <c r="F550" s="2">
        <v>260</v>
      </c>
      <c r="G550" s="2">
        <v>15</v>
      </c>
      <c r="H550" s="2">
        <v>47992.5</v>
      </c>
      <c r="I550">
        <v>5279.1749999999993</v>
      </c>
      <c r="J550" s="11">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25">
      <c r="A551" t="s">
        <v>47</v>
      </c>
      <c r="B551" t="s">
        <v>253</v>
      </c>
      <c r="C551" t="s">
        <v>95</v>
      </c>
      <c r="D551" t="s">
        <v>228</v>
      </c>
      <c r="E551" s="2">
        <v>472</v>
      </c>
      <c r="F551" s="2">
        <v>260</v>
      </c>
      <c r="G551" s="2">
        <v>12</v>
      </c>
      <c r="H551" s="2">
        <v>5664</v>
      </c>
      <c r="I551">
        <v>623.04</v>
      </c>
      <c r="J551" s="11">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25">
      <c r="A552" t="s">
        <v>47</v>
      </c>
      <c r="B552" t="s">
        <v>133</v>
      </c>
      <c r="C552" t="s">
        <v>67</v>
      </c>
      <c r="D552" t="s">
        <v>228</v>
      </c>
      <c r="E552" s="2">
        <v>1937</v>
      </c>
      <c r="F552" s="2">
        <v>3</v>
      </c>
      <c r="G552" s="2">
        <v>12</v>
      </c>
      <c r="H552" s="2">
        <v>23244</v>
      </c>
      <c r="I552">
        <v>2556.84</v>
      </c>
      <c r="J552" s="11">
        <v>20687.16</v>
      </c>
      <c r="K552" s="2">
        <v>20.687159999999999</v>
      </c>
      <c r="L552" s="2">
        <v>5811</v>
      </c>
      <c r="M552" s="2">
        <v>14876.16</v>
      </c>
      <c r="N552" s="2">
        <v>14.87616</v>
      </c>
      <c r="O552" s="3">
        <v>44473</v>
      </c>
      <c r="P552" t="s">
        <v>90</v>
      </c>
      <c r="Q552" t="s">
        <v>77</v>
      </c>
      <c r="R552">
        <v>2022</v>
      </c>
      <c r="S552" t="s">
        <v>134</v>
      </c>
      <c r="T552" t="s">
        <v>70</v>
      </c>
      <c r="U552" t="s">
        <v>46</v>
      </c>
    </row>
    <row r="553" spans="1:21" x14ac:dyDescent="0.25">
      <c r="A553" t="s">
        <v>42</v>
      </c>
      <c r="B553" t="s">
        <v>159</v>
      </c>
      <c r="C553" t="s">
        <v>67</v>
      </c>
      <c r="D553" t="s">
        <v>228</v>
      </c>
      <c r="E553" s="2">
        <v>792</v>
      </c>
      <c r="F553" s="2">
        <v>3</v>
      </c>
      <c r="G553" s="2">
        <v>350</v>
      </c>
      <c r="H553" s="2">
        <v>277200</v>
      </c>
      <c r="I553">
        <v>30492</v>
      </c>
      <c r="J553" s="11">
        <v>246708</v>
      </c>
      <c r="K553" s="2">
        <v>246.708</v>
      </c>
      <c r="L553" s="2">
        <v>205920</v>
      </c>
      <c r="M553" s="2">
        <v>40788</v>
      </c>
      <c r="N553" s="2">
        <v>40.787999999999997</v>
      </c>
      <c r="O553" s="3">
        <v>44339</v>
      </c>
      <c r="P553" t="s">
        <v>109</v>
      </c>
      <c r="Q553" t="s">
        <v>73</v>
      </c>
      <c r="R553">
        <v>2022</v>
      </c>
      <c r="S553" t="s">
        <v>160</v>
      </c>
      <c r="T553" t="s">
        <v>70</v>
      </c>
      <c r="U553" t="s">
        <v>65</v>
      </c>
    </row>
    <row r="554" spans="1:21" x14ac:dyDescent="0.25">
      <c r="A554" t="s">
        <v>38</v>
      </c>
      <c r="B554" t="s">
        <v>100</v>
      </c>
      <c r="C554" t="s">
        <v>67</v>
      </c>
      <c r="D554" t="s">
        <v>228</v>
      </c>
      <c r="E554" s="2">
        <v>2811</v>
      </c>
      <c r="F554" s="2">
        <v>3</v>
      </c>
      <c r="G554" s="2">
        <v>300</v>
      </c>
      <c r="H554" s="2">
        <v>843300</v>
      </c>
      <c r="I554">
        <v>92763</v>
      </c>
      <c r="J554" s="11">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25">
      <c r="A555" t="s">
        <v>21</v>
      </c>
      <c r="B555" t="s">
        <v>230</v>
      </c>
      <c r="C555" t="s">
        <v>67</v>
      </c>
      <c r="D555" t="s">
        <v>228</v>
      </c>
      <c r="E555" s="2">
        <v>2441</v>
      </c>
      <c r="F555" s="2">
        <v>3</v>
      </c>
      <c r="G555" s="2">
        <v>125</v>
      </c>
      <c r="H555" s="2">
        <v>305125</v>
      </c>
      <c r="I555">
        <v>33563.75</v>
      </c>
      <c r="J555" s="11">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25">
      <c r="A556" t="s">
        <v>42</v>
      </c>
      <c r="B556" t="s">
        <v>135</v>
      </c>
      <c r="C556" t="s">
        <v>23</v>
      </c>
      <c r="D556" t="s">
        <v>228</v>
      </c>
      <c r="E556" s="2">
        <v>766</v>
      </c>
      <c r="F556" s="2">
        <v>5</v>
      </c>
      <c r="G556" s="2">
        <v>350</v>
      </c>
      <c r="H556" s="2">
        <v>268100</v>
      </c>
      <c r="I556">
        <v>29491</v>
      </c>
      <c r="J556" s="11">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25">
      <c r="A557" t="s">
        <v>30</v>
      </c>
      <c r="B557" t="s">
        <v>271</v>
      </c>
      <c r="C557" t="s">
        <v>23</v>
      </c>
      <c r="D557" t="s">
        <v>228</v>
      </c>
      <c r="E557" s="2">
        <v>2157</v>
      </c>
      <c r="F557" s="2">
        <v>5</v>
      </c>
      <c r="G557" s="2">
        <v>15</v>
      </c>
      <c r="H557" s="2">
        <v>32355</v>
      </c>
      <c r="I557">
        <v>3559.05</v>
      </c>
      <c r="J557" s="11">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25">
      <c r="A558" t="s">
        <v>38</v>
      </c>
      <c r="B558" t="s">
        <v>201</v>
      </c>
      <c r="C558" t="s">
        <v>32</v>
      </c>
      <c r="D558" t="s">
        <v>228</v>
      </c>
      <c r="E558" s="2">
        <v>873</v>
      </c>
      <c r="F558" s="2">
        <v>10</v>
      </c>
      <c r="G558" s="2">
        <v>300</v>
      </c>
      <c r="H558" s="2">
        <v>261900</v>
      </c>
      <c r="I558">
        <v>28809</v>
      </c>
      <c r="J558" s="11">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25">
      <c r="A559" t="s">
        <v>42</v>
      </c>
      <c r="B559" t="s">
        <v>141</v>
      </c>
      <c r="C559" t="s">
        <v>32</v>
      </c>
      <c r="D559" t="s">
        <v>228</v>
      </c>
      <c r="E559" s="2">
        <v>1122</v>
      </c>
      <c r="F559" s="2">
        <v>10</v>
      </c>
      <c r="G559" s="2">
        <v>20</v>
      </c>
      <c r="H559" s="2">
        <v>22440</v>
      </c>
      <c r="I559">
        <v>2468.4</v>
      </c>
      <c r="J559" s="11">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25">
      <c r="A560" t="s">
        <v>42</v>
      </c>
      <c r="B560" t="s">
        <v>43</v>
      </c>
      <c r="C560" t="s">
        <v>32</v>
      </c>
      <c r="D560" t="s">
        <v>228</v>
      </c>
      <c r="E560" s="2">
        <v>2104.5</v>
      </c>
      <c r="F560" s="2">
        <v>10</v>
      </c>
      <c r="G560" s="2">
        <v>350</v>
      </c>
      <c r="H560" s="2">
        <v>736575</v>
      </c>
      <c r="I560">
        <v>81023.25</v>
      </c>
      <c r="J560" s="11">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25">
      <c r="A561" t="s">
        <v>47</v>
      </c>
      <c r="B561" t="s">
        <v>183</v>
      </c>
      <c r="C561" t="s">
        <v>32</v>
      </c>
      <c r="D561" t="s">
        <v>228</v>
      </c>
      <c r="E561" s="2">
        <v>4026</v>
      </c>
      <c r="F561" s="2">
        <v>10</v>
      </c>
      <c r="G561" s="2">
        <v>12</v>
      </c>
      <c r="H561" s="2">
        <v>48312</v>
      </c>
      <c r="I561">
        <v>5314.32</v>
      </c>
      <c r="J561" s="11">
        <v>42997.68</v>
      </c>
      <c r="K561" s="2">
        <v>42.997680000000003</v>
      </c>
      <c r="L561" s="2">
        <v>12078</v>
      </c>
      <c r="M561" s="2">
        <v>30919.68</v>
      </c>
      <c r="N561" s="2">
        <v>30.91968</v>
      </c>
      <c r="O561" s="3">
        <v>44671</v>
      </c>
      <c r="P561" t="s">
        <v>72</v>
      </c>
      <c r="Q561" t="s">
        <v>73</v>
      </c>
      <c r="R561">
        <v>2022</v>
      </c>
      <c r="S561" t="s">
        <v>146</v>
      </c>
      <c r="T561" t="s">
        <v>36</v>
      </c>
      <c r="U561" t="s">
        <v>46</v>
      </c>
    </row>
    <row r="562" spans="1:21" x14ac:dyDescent="0.25">
      <c r="A562" t="s">
        <v>47</v>
      </c>
      <c r="B562" t="s">
        <v>111</v>
      </c>
      <c r="C562" t="s">
        <v>32</v>
      </c>
      <c r="D562" t="s">
        <v>228</v>
      </c>
      <c r="E562" s="2">
        <v>2425.5</v>
      </c>
      <c r="F562" s="2">
        <v>10</v>
      </c>
      <c r="G562" s="2">
        <v>12</v>
      </c>
      <c r="H562" s="2">
        <v>29106</v>
      </c>
      <c r="I562">
        <v>3201.66</v>
      </c>
      <c r="J562" s="11">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25">
      <c r="A563" t="s">
        <v>42</v>
      </c>
      <c r="B563" t="s">
        <v>43</v>
      </c>
      <c r="C563" t="s">
        <v>32</v>
      </c>
      <c r="D563" t="s">
        <v>228</v>
      </c>
      <c r="E563" s="2">
        <v>2394</v>
      </c>
      <c r="F563" s="2">
        <v>10</v>
      </c>
      <c r="G563" s="2">
        <v>20</v>
      </c>
      <c r="H563" s="2">
        <v>47880</v>
      </c>
      <c r="I563">
        <v>5266.8</v>
      </c>
      <c r="J563" s="11">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25">
      <c r="A564" t="s">
        <v>30</v>
      </c>
      <c r="B564" t="s">
        <v>149</v>
      </c>
      <c r="C564" t="s">
        <v>32</v>
      </c>
      <c r="D564" t="s">
        <v>228</v>
      </c>
      <c r="E564" s="2">
        <v>1984</v>
      </c>
      <c r="F564" s="2">
        <v>10</v>
      </c>
      <c r="G564" s="2">
        <v>15</v>
      </c>
      <c r="H564" s="2">
        <v>29760</v>
      </c>
      <c r="I564">
        <v>3273.6</v>
      </c>
      <c r="J564" s="11">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25">
      <c r="A565" t="s">
        <v>21</v>
      </c>
      <c r="B565" t="s">
        <v>165</v>
      </c>
      <c r="C565" t="s">
        <v>32</v>
      </c>
      <c r="D565" t="s">
        <v>228</v>
      </c>
      <c r="E565" s="2">
        <v>2441</v>
      </c>
      <c r="F565" s="2">
        <v>10</v>
      </c>
      <c r="G565" s="2">
        <v>125</v>
      </c>
      <c r="H565" s="2">
        <v>305125</v>
      </c>
      <c r="I565">
        <v>33563.75</v>
      </c>
      <c r="J565" s="11">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25">
      <c r="A566" t="s">
        <v>38</v>
      </c>
      <c r="B566" t="s">
        <v>201</v>
      </c>
      <c r="C566" t="s">
        <v>32</v>
      </c>
      <c r="D566" t="s">
        <v>228</v>
      </c>
      <c r="E566" s="2">
        <v>1366</v>
      </c>
      <c r="F566" s="2">
        <v>10</v>
      </c>
      <c r="G566" s="2">
        <v>300</v>
      </c>
      <c r="H566" s="2">
        <v>409800</v>
      </c>
      <c r="I566">
        <v>45078</v>
      </c>
      <c r="J566" s="11">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25">
      <c r="A567" t="s">
        <v>42</v>
      </c>
      <c r="B567" t="s">
        <v>89</v>
      </c>
      <c r="C567" t="s">
        <v>56</v>
      </c>
      <c r="D567" t="s">
        <v>228</v>
      </c>
      <c r="E567" s="2">
        <v>1808</v>
      </c>
      <c r="F567" s="2">
        <v>120</v>
      </c>
      <c r="G567" s="2">
        <v>7</v>
      </c>
      <c r="H567" s="2">
        <v>12656</v>
      </c>
      <c r="I567">
        <v>1392.16</v>
      </c>
      <c r="J567" s="11">
        <v>11263.84</v>
      </c>
      <c r="K567" s="2">
        <v>11.26384</v>
      </c>
      <c r="L567" s="2">
        <v>9040</v>
      </c>
      <c r="M567" s="2">
        <v>2223.84</v>
      </c>
      <c r="N567" s="2">
        <v>2.22384</v>
      </c>
      <c r="O567" s="3">
        <v>44294</v>
      </c>
      <c r="P567" t="s">
        <v>72</v>
      </c>
      <c r="Q567" t="s">
        <v>73</v>
      </c>
      <c r="R567">
        <v>2022</v>
      </c>
      <c r="S567" t="s">
        <v>91</v>
      </c>
      <c r="T567" t="s">
        <v>58</v>
      </c>
      <c r="U567" t="s">
        <v>65</v>
      </c>
    </row>
    <row r="568" spans="1:21" x14ac:dyDescent="0.25">
      <c r="A568" t="s">
        <v>47</v>
      </c>
      <c r="B568" t="s">
        <v>221</v>
      </c>
      <c r="C568" t="s">
        <v>61</v>
      </c>
      <c r="D568" t="s">
        <v>228</v>
      </c>
      <c r="E568" s="2">
        <v>1734</v>
      </c>
      <c r="F568" s="2">
        <v>250</v>
      </c>
      <c r="G568" s="2">
        <v>12</v>
      </c>
      <c r="H568" s="2">
        <v>20808</v>
      </c>
      <c r="I568">
        <v>2288.88</v>
      </c>
      <c r="J568" s="11">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25">
      <c r="A569" t="s">
        <v>21</v>
      </c>
      <c r="B569" t="s">
        <v>284</v>
      </c>
      <c r="C569" t="s">
        <v>61</v>
      </c>
      <c r="D569" t="s">
        <v>228</v>
      </c>
      <c r="E569" s="2">
        <v>554</v>
      </c>
      <c r="F569" s="2">
        <v>250</v>
      </c>
      <c r="G569" s="2">
        <v>125</v>
      </c>
      <c r="H569" s="2">
        <v>69250</v>
      </c>
      <c r="I569">
        <v>7617.5</v>
      </c>
      <c r="J569" s="11">
        <v>61632.5</v>
      </c>
      <c r="K569" s="2">
        <v>61.6325</v>
      </c>
      <c r="L569" s="2">
        <v>66480</v>
      </c>
      <c r="M569" s="2">
        <v>-4847.5</v>
      </c>
      <c r="N569" s="2">
        <v>-4.8475000000000001</v>
      </c>
      <c r="O569" s="3">
        <v>44351</v>
      </c>
      <c r="P569" t="s">
        <v>151</v>
      </c>
      <c r="Q569" t="s">
        <v>73</v>
      </c>
      <c r="R569">
        <v>2022</v>
      </c>
      <c r="S569" t="s">
        <v>170</v>
      </c>
      <c r="T569" t="s">
        <v>64</v>
      </c>
      <c r="U569" t="s">
        <v>51</v>
      </c>
    </row>
    <row r="570" spans="1:21" x14ac:dyDescent="0.25">
      <c r="A570" t="s">
        <v>21</v>
      </c>
      <c r="B570" t="s">
        <v>207</v>
      </c>
      <c r="C570" t="s">
        <v>95</v>
      </c>
      <c r="D570" t="s">
        <v>228</v>
      </c>
      <c r="E570" s="2">
        <v>3165</v>
      </c>
      <c r="F570" s="2">
        <v>260</v>
      </c>
      <c r="G570" s="2">
        <v>125</v>
      </c>
      <c r="H570" s="2">
        <v>395625</v>
      </c>
      <c r="I570">
        <v>43518.75</v>
      </c>
      <c r="J570" s="11">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25">
      <c r="A571" t="s">
        <v>42</v>
      </c>
      <c r="B571" t="s">
        <v>244</v>
      </c>
      <c r="C571" t="s">
        <v>95</v>
      </c>
      <c r="D571" t="s">
        <v>228</v>
      </c>
      <c r="E571" s="2">
        <v>2629</v>
      </c>
      <c r="F571" s="2">
        <v>260</v>
      </c>
      <c r="G571" s="2">
        <v>20</v>
      </c>
      <c r="H571" s="2">
        <v>52580</v>
      </c>
      <c r="I571">
        <v>5783.8</v>
      </c>
      <c r="J571" s="11">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25">
      <c r="A572" t="s">
        <v>21</v>
      </c>
      <c r="B572" t="s">
        <v>297</v>
      </c>
      <c r="C572" t="s">
        <v>95</v>
      </c>
      <c r="D572" t="s">
        <v>228</v>
      </c>
      <c r="E572" s="2">
        <v>1433</v>
      </c>
      <c r="F572" s="2">
        <v>260</v>
      </c>
      <c r="G572" s="2">
        <v>125</v>
      </c>
      <c r="H572" s="2">
        <v>179125</v>
      </c>
      <c r="I572">
        <v>19703.75</v>
      </c>
      <c r="J572" s="11">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25">
      <c r="A573" t="s">
        <v>30</v>
      </c>
      <c r="B573" t="s">
        <v>261</v>
      </c>
      <c r="C573" t="s">
        <v>95</v>
      </c>
      <c r="D573" t="s">
        <v>228</v>
      </c>
      <c r="E573" s="2">
        <v>2157</v>
      </c>
      <c r="F573" s="2">
        <v>260</v>
      </c>
      <c r="G573" s="2">
        <v>15</v>
      </c>
      <c r="H573" s="2">
        <v>32355</v>
      </c>
      <c r="I573">
        <v>3559.05</v>
      </c>
      <c r="J573" s="11">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25">
      <c r="A574" t="s">
        <v>42</v>
      </c>
      <c r="B574" t="s">
        <v>194</v>
      </c>
      <c r="C574" t="s">
        <v>67</v>
      </c>
      <c r="D574" t="s">
        <v>228</v>
      </c>
      <c r="E574" s="2">
        <v>886</v>
      </c>
      <c r="F574" s="2">
        <v>3</v>
      </c>
      <c r="G574" s="2">
        <v>350</v>
      </c>
      <c r="H574" s="2">
        <v>310100</v>
      </c>
      <c r="I574">
        <v>37212</v>
      </c>
      <c r="J574" s="11">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25">
      <c r="A575" t="s">
        <v>21</v>
      </c>
      <c r="B575" t="s">
        <v>255</v>
      </c>
      <c r="C575" t="s">
        <v>67</v>
      </c>
      <c r="D575" t="s">
        <v>228</v>
      </c>
      <c r="E575" s="2">
        <v>2156</v>
      </c>
      <c r="F575" s="2">
        <v>3</v>
      </c>
      <c r="G575" s="2">
        <v>125</v>
      </c>
      <c r="H575" s="2">
        <v>269500</v>
      </c>
      <c r="I575">
        <v>32340</v>
      </c>
      <c r="J575" s="11">
        <v>237160</v>
      </c>
      <c r="K575" s="2">
        <v>237.16</v>
      </c>
      <c r="L575" s="2">
        <v>258720</v>
      </c>
      <c r="M575" s="2">
        <v>-21560</v>
      </c>
      <c r="N575" s="2">
        <v>-21.56</v>
      </c>
      <c r="O575" s="3">
        <v>44487</v>
      </c>
      <c r="P575" t="s">
        <v>90</v>
      </c>
      <c r="Q575" t="s">
        <v>77</v>
      </c>
      <c r="R575">
        <v>2022</v>
      </c>
      <c r="S575" t="s">
        <v>214</v>
      </c>
      <c r="T575" t="s">
        <v>70</v>
      </c>
      <c r="U575" t="s">
        <v>46</v>
      </c>
    </row>
    <row r="576" spans="1:21" x14ac:dyDescent="0.25">
      <c r="A576" t="s">
        <v>30</v>
      </c>
      <c r="B576" t="s">
        <v>238</v>
      </c>
      <c r="C576" t="s">
        <v>67</v>
      </c>
      <c r="D576" t="s">
        <v>228</v>
      </c>
      <c r="E576" s="2">
        <v>2689</v>
      </c>
      <c r="F576" s="2">
        <v>3</v>
      </c>
      <c r="G576" s="2">
        <v>15</v>
      </c>
      <c r="H576" s="2">
        <v>40335</v>
      </c>
      <c r="I576">
        <v>4840.2</v>
      </c>
      <c r="J576" s="11">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25">
      <c r="A577" t="s">
        <v>30</v>
      </c>
      <c r="B577" t="s">
        <v>272</v>
      </c>
      <c r="C577" t="s">
        <v>23</v>
      </c>
      <c r="D577" t="s">
        <v>228</v>
      </c>
      <c r="E577" s="2">
        <v>677</v>
      </c>
      <c r="F577" s="2">
        <v>5</v>
      </c>
      <c r="G577" s="2">
        <v>15</v>
      </c>
      <c r="H577" s="2">
        <v>10155</v>
      </c>
      <c r="I577">
        <v>1218.5999999999999</v>
      </c>
      <c r="J577" s="11">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25">
      <c r="A578" t="s">
        <v>38</v>
      </c>
      <c r="B578" t="s">
        <v>217</v>
      </c>
      <c r="C578" t="s">
        <v>23</v>
      </c>
      <c r="D578" t="s">
        <v>228</v>
      </c>
      <c r="E578" s="2">
        <v>1773</v>
      </c>
      <c r="F578" s="2">
        <v>5</v>
      </c>
      <c r="G578" s="2">
        <v>300</v>
      </c>
      <c r="H578" s="2">
        <v>531900</v>
      </c>
      <c r="I578">
        <v>63828</v>
      </c>
      <c r="J578" s="11">
        <v>468072</v>
      </c>
      <c r="K578" s="2">
        <v>468.072</v>
      </c>
      <c r="L578" s="2">
        <v>443250</v>
      </c>
      <c r="M578" s="2">
        <v>24822</v>
      </c>
      <c r="N578" s="2">
        <v>24.821999999999999</v>
      </c>
      <c r="O578" s="3">
        <v>44898</v>
      </c>
      <c r="P578" t="s">
        <v>80</v>
      </c>
      <c r="Q578" t="s">
        <v>77</v>
      </c>
      <c r="R578">
        <v>2022</v>
      </c>
      <c r="S578" t="s">
        <v>218</v>
      </c>
      <c r="T578" t="s">
        <v>28</v>
      </c>
      <c r="U578" t="s">
        <v>54</v>
      </c>
    </row>
    <row r="579" spans="1:21" x14ac:dyDescent="0.25">
      <c r="A579" t="s">
        <v>42</v>
      </c>
      <c r="B579" t="s">
        <v>161</v>
      </c>
      <c r="C579" t="s">
        <v>23</v>
      </c>
      <c r="D579" t="s">
        <v>228</v>
      </c>
      <c r="E579" s="2">
        <v>2420</v>
      </c>
      <c r="F579" s="2">
        <v>5</v>
      </c>
      <c r="G579" s="2">
        <v>7</v>
      </c>
      <c r="H579" s="2">
        <v>16940</v>
      </c>
      <c r="I579">
        <v>2032.8</v>
      </c>
      <c r="J579" s="11">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25">
      <c r="A580" t="s">
        <v>42</v>
      </c>
      <c r="B580" t="s">
        <v>147</v>
      </c>
      <c r="C580" t="s">
        <v>23</v>
      </c>
      <c r="D580" t="s">
        <v>228</v>
      </c>
      <c r="E580" s="2">
        <v>2734</v>
      </c>
      <c r="F580" s="2">
        <v>5</v>
      </c>
      <c r="G580" s="2">
        <v>7</v>
      </c>
      <c r="H580" s="2">
        <v>19138</v>
      </c>
      <c r="I580">
        <v>2296.56</v>
      </c>
      <c r="J580" s="11">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25">
      <c r="A581" t="s">
        <v>38</v>
      </c>
      <c r="B581" t="s">
        <v>275</v>
      </c>
      <c r="C581" t="s">
        <v>32</v>
      </c>
      <c r="D581" t="s">
        <v>228</v>
      </c>
      <c r="E581" s="2">
        <v>3495</v>
      </c>
      <c r="F581" s="2">
        <v>10</v>
      </c>
      <c r="G581" s="2">
        <v>300</v>
      </c>
      <c r="H581" s="2">
        <v>1048500</v>
      </c>
      <c r="I581">
        <v>125820</v>
      </c>
      <c r="J581" s="11">
        <v>922680</v>
      </c>
      <c r="K581" s="2">
        <v>922.68</v>
      </c>
      <c r="L581" s="2">
        <v>873750</v>
      </c>
      <c r="M581" s="2">
        <v>48930</v>
      </c>
      <c r="N581" s="2">
        <v>48.93</v>
      </c>
      <c r="O581" s="3">
        <v>44807</v>
      </c>
      <c r="P581" t="s">
        <v>25</v>
      </c>
      <c r="Q581" t="s">
        <v>26</v>
      </c>
      <c r="R581">
        <v>2022</v>
      </c>
      <c r="S581" t="s">
        <v>243</v>
      </c>
      <c r="T581" t="s">
        <v>36</v>
      </c>
      <c r="U581" t="s">
        <v>46</v>
      </c>
    </row>
    <row r="582" spans="1:21" x14ac:dyDescent="0.25">
      <c r="A582" t="s">
        <v>42</v>
      </c>
      <c r="B582" t="s">
        <v>141</v>
      </c>
      <c r="C582" t="s">
        <v>32</v>
      </c>
      <c r="D582" t="s">
        <v>228</v>
      </c>
      <c r="E582" s="2">
        <v>886</v>
      </c>
      <c r="F582" s="2">
        <v>10</v>
      </c>
      <c r="G582" s="2">
        <v>350</v>
      </c>
      <c r="H582" s="2">
        <v>310100</v>
      </c>
      <c r="I582">
        <v>37212</v>
      </c>
      <c r="J582" s="11">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25">
      <c r="A583" t="s">
        <v>21</v>
      </c>
      <c r="B583" t="s">
        <v>108</v>
      </c>
      <c r="C583" t="s">
        <v>32</v>
      </c>
      <c r="D583" t="s">
        <v>228</v>
      </c>
      <c r="E583" s="2">
        <v>2156</v>
      </c>
      <c r="F583" s="2">
        <v>10</v>
      </c>
      <c r="G583" s="2">
        <v>125</v>
      </c>
      <c r="H583" s="2">
        <v>269500</v>
      </c>
      <c r="I583">
        <v>32340</v>
      </c>
      <c r="J583" s="11">
        <v>237160</v>
      </c>
      <c r="K583" s="2">
        <v>237.16</v>
      </c>
      <c r="L583" s="2">
        <v>258720</v>
      </c>
      <c r="M583" s="2">
        <v>-21560</v>
      </c>
      <c r="N583" s="2">
        <v>-21.56</v>
      </c>
      <c r="O583" s="3">
        <v>44371</v>
      </c>
      <c r="P583" t="s">
        <v>151</v>
      </c>
      <c r="Q583" t="s">
        <v>73</v>
      </c>
      <c r="R583">
        <v>2022</v>
      </c>
      <c r="S583" t="s">
        <v>110</v>
      </c>
      <c r="T583" t="s">
        <v>36</v>
      </c>
      <c r="U583" t="s">
        <v>65</v>
      </c>
    </row>
    <row r="584" spans="1:21" x14ac:dyDescent="0.25">
      <c r="A584" t="s">
        <v>42</v>
      </c>
      <c r="B584" t="s">
        <v>141</v>
      </c>
      <c r="C584" t="s">
        <v>32</v>
      </c>
      <c r="D584" t="s">
        <v>228</v>
      </c>
      <c r="E584" s="2">
        <v>905</v>
      </c>
      <c r="F584" s="2">
        <v>10</v>
      </c>
      <c r="G584" s="2">
        <v>20</v>
      </c>
      <c r="H584" s="2">
        <v>18100</v>
      </c>
      <c r="I584">
        <v>2172</v>
      </c>
      <c r="J584" s="11">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25">
      <c r="A585" t="s">
        <v>42</v>
      </c>
      <c r="B585" t="s">
        <v>167</v>
      </c>
      <c r="C585" t="s">
        <v>32</v>
      </c>
      <c r="D585" t="s">
        <v>228</v>
      </c>
      <c r="E585" s="2">
        <v>1594</v>
      </c>
      <c r="F585" s="2">
        <v>10</v>
      </c>
      <c r="G585" s="2">
        <v>350</v>
      </c>
      <c r="H585" s="2">
        <v>557900</v>
      </c>
      <c r="I585">
        <v>66948</v>
      </c>
      <c r="J585" s="11">
        <v>490952</v>
      </c>
      <c r="K585" s="2">
        <v>490.952</v>
      </c>
      <c r="L585" s="2">
        <v>414440</v>
      </c>
      <c r="M585" s="2">
        <v>76512</v>
      </c>
      <c r="N585" s="2">
        <v>76.512</v>
      </c>
      <c r="O585" s="3">
        <v>44389</v>
      </c>
      <c r="P585" t="s">
        <v>49</v>
      </c>
      <c r="Q585" t="s">
        <v>26</v>
      </c>
      <c r="R585">
        <v>2022</v>
      </c>
      <c r="S585" t="s">
        <v>168</v>
      </c>
      <c r="T585" t="s">
        <v>36</v>
      </c>
      <c r="U585" t="s">
        <v>46</v>
      </c>
    </row>
    <row r="586" spans="1:21" x14ac:dyDescent="0.25">
      <c r="A586" t="s">
        <v>38</v>
      </c>
      <c r="B586" t="s">
        <v>200</v>
      </c>
      <c r="C586" t="s">
        <v>32</v>
      </c>
      <c r="D586" t="s">
        <v>228</v>
      </c>
      <c r="E586" s="2">
        <v>1359</v>
      </c>
      <c r="F586" s="2">
        <v>10</v>
      </c>
      <c r="G586" s="2">
        <v>300</v>
      </c>
      <c r="H586" s="2">
        <v>407700</v>
      </c>
      <c r="I586">
        <v>48924</v>
      </c>
      <c r="J586" s="11">
        <v>358776</v>
      </c>
      <c r="K586" s="2">
        <v>358.77600000000001</v>
      </c>
      <c r="L586" s="2">
        <v>339750</v>
      </c>
      <c r="M586" s="2">
        <v>19026</v>
      </c>
      <c r="N586" s="2">
        <v>19.026</v>
      </c>
      <c r="O586" s="3">
        <v>44494</v>
      </c>
      <c r="P586" t="s">
        <v>90</v>
      </c>
      <c r="Q586" t="s">
        <v>77</v>
      </c>
      <c r="R586">
        <v>2022</v>
      </c>
      <c r="S586" t="s">
        <v>178</v>
      </c>
      <c r="T586" t="s">
        <v>36</v>
      </c>
      <c r="U586" t="s">
        <v>51</v>
      </c>
    </row>
    <row r="587" spans="1:21" x14ac:dyDescent="0.25">
      <c r="A587" t="s">
        <v>38</v>
      </c>
      <c r="B587" t="s">
        <v>39</v>
      </c>
      <c r="C587" t="s">
        <v>32</v>
      </c>
      <c r="D587" t="s">
        <v>228</v>
      </c>
      <c r="E587" s="2">
        <v>2150</v>
      </c>
      <c r="F587" s="2">
        <v>10</v>
      </c>
      <c r="G587" s="2">
        <v>300</v>
      </c>
      <c r="H587" s="2">
        <v>645000</v>
      </c>
      <c r="I587">
        <v>77400</v>
      </c>
      <c r="J587" s="11">
        <v>567600</v>
      </c>
      <c r="K587" s="2">
        <v>567.6</v>
      </c>
      <c r="L587" s="2">
        <v>537500</v>
      </c>
      <c r="M587" s="2">
        <v>30100</v>
      </c>
      <c r="N587" s="2">
        <v>30.1</v>
      </c>
      <c r="O587" s="3">
        <v>44674</v>
      </c>
      <c r="P587" t="s">
        <v>72</v>
      </c>
      <c r="Q587" t="s">
        <v>73</v>
      </c>
      <c r="R587">
        <v>2022</v>
      </c>
      <c r="S587" t="s">
        <v>40</v>
      </c>
      <c r="T587" t="s">
        <v>36</v>
      </c>
      <c r="U587" t="s">
        <v>41</v>
      </c>
    </row>
    <row r="588" spans="1:21" x14ac:dyDescent="0.25">
      <c r="A588" t="s">
        <v>42</v>
      </c>
      <c r="B588" t="s">
        <v>141</v>
      </c>
      <c r="C588" t="s">
        <v>32</v>
      </c>
      <c r="D588" t="s">
        <v>228</v>
      </c>
      <c r="E588" s="2">
        <v>1197</v>
      </c>
      <c r="F588" s="2">
        <v>10</v>
      </c>
      <c r="G588" s="2">
        <v>350</v>
      </c>
      <c r="H588" s="2">
        <v>418950</v>
      </c>
      <c r="I588">
        <v>50274</v>
      </c>
      <c r="J588" s="11">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25">
      <c r="A589" t="s">
        <v>42</v>
      </c>
      <c r="B589" t="s">
        <v>141</v>
      </c>
      <c r="C589" t="s">
        <v>32</v>
      </c>
      <c r="D589" t="s">
        <v>228</v>
      </c>
      <c r="E589" s="2">
        <v>1233</v>
      </c>
      <c r="F589" s="2">
        <v>10</v>
      </c>
      <c r="G589" s="2">
        <v>20</v>
      </c>
      <c r="H589" s="2">
        <v>24660</v>
      </c>
      <c r="I589">
        <v>2959.2</v>
      </c>
      <c r="J589" s="11">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25">
      <c r="A590" t="s">
        <v>42</v>
      </c>
      <c r="B590" t="s">
        <v>123</v>
      </c>
      <c r="C590" t="s">
        <v>56</v>
      </c>
      <c r="D590" t="s">
        <v>228</v>
      </c>
      <c r="E590" s="2">
        <v>1395</v>
      </c>
      <c r="F590" s="2">
        <v>120</v>
      </c>
      <c r="G590" s="2">
        <v>350</v>
      </c>
      <c r="H590" s="2">
        <v>488250</v>
      </c>
      <c r="I590">
        <v>58590</v>
      </c>
      <c r="J590" s="11">
        <v>429660</v>
      </c>
      <c r="K590" s="2">
        <v>429.66</v>
      </c>
      <c r="L590" s="2">
        <v>362700</v>
      </c>
      <c r="M590" s="2">
        <v>66960</v>
      </c>
      <c r="N590" s="2">
        <v>66.959999999999994</v>
      </c>
      <c r="O590" s="3">
        <v>44598</v>
      </c>
      <c r="P590" t="s">
        <v>62</v>
      </c>
      <c r="Q590" t="s">
        <v>34</v>
      </c>
      <c r="R590">
        <v>2022</v>
      </c>
      <c r="S590" t="s">
        <v>124</v>
      </c>
      <c r="T590" t="s">
        <v>58</v>
      </c>
      <c r="U590" t="s">
        <v>59</v>
      </c>
    </row>
    <row r="591" spans="1:21" x14ac:dyDescent="0.25">
      <c r="A591" t="s">
        <v>42</v>
      </c>
      <c r="B591" t="s">
        <v>143</v>
      </c>
      <c r="C591" t="s">
        <v>56</v>
      </c>
      <c r="D591" t="s">
        <v>228</v>
      </c>
      <c r="E591" s="2">
        <v>986</v>
      </c>
      <c r="F591" s="2">
        <v>120</v>
      </c>
      <c r="G591" s="2">
        <v>350</v>
      </c>
      <c r="H591" s="2">
        <v>345100</v>
      </c>
      <c r="I591">
        <v>41412</v>
      </c>
      <c r="J591" s="11">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25">
      <c r="A592" t="s">
        <v>42</v>
      </c>
      <c r="B592" t="s">
        <v>123</v>
      </c>
      <c r="C592" t="s">
        <v>56</v>
      </c>
      <c r="D592" t="s">
        <v>228</v>
      </c>
      <c r="E592" s="2">
        <v>905</v>
      </c>
      <c r="F592" s="2">
        <v>120</v>
      </c>
      <c r="G592" s="2">
        <v>20</v>
      </c>
      <c r="H592" s="2">
        <v>18100</v>
      </c>
      <c r="I592">
        <v>2172</v>
      </c>
      <c r="J592" s="11">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25">
      <c r="A593" t="s">
        <v>47</v>
      </c>
      <c r="B593" t="s">
        <v>301</v>
      </c>
      <c r="C593" t="s">
        <v>61</v>
      </c>
      <c r="D593" t="s">
        <v>228</v>
      </c>
      <c r="E593" s="2">
        <v>2109</v>
      </c>
      <c r="F593" s="2">
        <v>250</v>
      </c>
      <c r="G593" s="2">
        <v>12</v>
      </c>
      <c r="H593" s="2">
        <v>25308</v>
      </c>
      <c r="I593">
        <v>3036.96</v>
      </c>
      <c r="J593" s="11">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25">
      <c r="A594" t="s">
        <v>30</v>
      </c>
      <c r="B594" t="s">
        <v>233</v>
      </c>
      <c r="C594" t="s">
        <v>61</v>
      </c>
      <c r="D594" t="s">
        <v>228</v>
      </c>
      <c r="E594" s="2">
        <v>3874.5</v>
      </c>
      <c r="F594" s="2">
        <v>250</v>
      </c>
      <c r="G594" s="2">
        <v>15</v>
      </c>
      <c r="H594" s="2">
        <v>58117.5</v>
      </c>
      <c r="I594">
        <v>6974.0999999999995</v>
      </c>
      <c r="J594" s="11">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25">
      <c r="A595" t="s">
        <v>42</v>
      </c>
      <c r="B595" t="s">
        <v>127</v>
      </c>
      <c r="C595" t="s">
        <v>61</v>
      </c>
      <c r="D595" t="s">
        <v>228</v>
      </c>
      <c r="E595" s="2">
        <v>986</v>
      </c>
      <c r="F595" s="2">
        <v>250</v>
      </c>
      <c r="G595" s="2">
        <v>350</v>
      </c>
      <c r="H595" s="2">
        <v>345100</v>
      </c>
      <c r="I595">
        <v>41412</v>
      </c>
      <c r="J595" s="11">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25">
      <c r="A596" t="s">
        <v>21</v>
      </c>
      <c r="B596" t="s">
        <v>276</v>
      </c>
      <c r="C596" t="s">
        <v>61</v>
      </c>
      <c r="D596" t="s">
        <v>228</v>
      </c>
      <c r="E596" s="2">
        <v>2387</v>
      </c>
      <c r="F596" s="2">
        <v>250</v>
      </c>
      <c r="G596" s="2">
        <v>125</v>
      </c>
      <c r="H596" s="2">
        <v>298375</v>
      </c>
      <c r="I596">
        <v>35805</v>
      </c>
      <c r="J596" s="11">
        <v>262570</v>
      </c>
      <c r="K596" s="2">
        <v>262.57</v>
      </c>
      <c r="L596" s="2">
        <v>286440</v>
      </c>
      <c r="M596" s="2">
        <v>-23870</v>
      </c>
      <c r="N596" s="2">
        <v>-23.87</v>
      </c>
      <c r="O596" s="3">
        <v>44917</v>
      </c>
      <c r="P596" t="s">
        <v>80</v>
      </c>
      <c r="Q596" t="s">
        <v>77</v>
      </c>
      <c r="R596">
        <v>2022</v>
      </c>
      <c r="S596" t="s">
        <v>178</v>
      </c>
      <c r="T596" t="s">
        <v>64</v>
      </c>
      <c r="U596" t="s">
        <v>51</v>
      </c>
    </row>
    <row r="597" spans="1:21" x14ac:dyDescent="0.25">
      <c r="A597" t="s">
        <v>42</v>
      </c>
      <c r="B597" t="s">
        <v>129</v>
      </c>
      <c r="C597" t="s">
        <v>61</v>
      </c>
      <c r="D597" t="s">
        <v>228</v>
      </c>
      <c r="E597" s="2">
        <v>1233</v>
      </c>
      <c r="F597" s="2">
        <v>250</v>
      </c>
      <c r="G597" s="2">
        <v>20</v>
      </c>
      <c r="H597" s="2">
        <v>24660</v>
      </c>
      <c r="I597">
        <v>2959.2</v>
      </c>
      <c r="J597" s="11">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25">
      <c r="A598" t="s">
        <v>42</v>
      </c>
      <c r="B598" t="s">
        <v>190</v>
      </c>
      <c r="C598" t="s">
        <v>95</v>
      </c>
      <c r="D598" t="s">
        <v>228</v>
      </c>
      <c r="E598" s="2">
        <v>270</v>
      </c>
      <c r="F598" s="2">
        <v>260</v>
      </c>
      <c r="G598" s="2">
        <v>350</v>
      </c>
      <c r="H598" s="2">
        <v>94500</v>
      </c>
      <c r="I598">
        <v>11340</v>
      </c>
      <c r="J598" s="11">
        <v>83160</v>
      </c>
      <c r="K598" s="2">
        <v>83.16</v>
      </c>
      <c r="L598" s="2">
        <v>70200</v>
      </c>
      <c r="M598" s="2">
        <v>12960</v>
      </c>
      <c r="N598" s="2">
        <v>12.96</v>
      </c>
      <c r="O598" s="3">
        <v>44223</v>
      </c>
      <c r="P598" t="s">
        <v>33</v>
      </c>
      <c r="Q598" t="s">
        <v>34</v>
      </c>
      <c r="R598">
        <v>2022</v>
      </c>
      <c r="S598" t="s">
        <v>191</v>
      </c>
      <c r="T598" t="s">
        <v>97</v>
      </c>
      <c r="U598" t="s">
        <v>65</v>
      </c>
    </row>
    <row r="599" spans="1:21" x14ac:dyDescent="0.25">
      <c r="A599" t="s">
        <v>42</v>
      </c>
      <c r="B599" t="s">
        <v>192</v>
      </c>
      <c r="C599" t="s">
        <v>95</v>
      </c>
      <c r="D599" t="s">
        <v>228</v>
      </c>
      <c r="E599" s="2">
        <v>3421.5</v>
      </c>
      <c r="F599" s="2">
        <v>260</v>
      </c>
      <c r="G599" s="2">
        <v>7</v>
      </c>
      <c r="H599" s="2">
        <v>23950.5</v>
      </c>
      <c r="I599">
        <v>2874.06</v>
      </c>
      <c r="J599" s="11">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25">
      <c r="A600" t="s">
        <v>42</v>
      </c>
      <c r="B600" t="s">
        <v>156</v>
      </c>
      <c r="C600" t="s">
        <v>95</v>
      </c>
      <c r="D600" t="s">
        <v>228</v>
      </c>
      <c r="E600" s="2">
        <v>2734</v>
      </c>
      <c r="F600" s="2">
        <v>260</v>
      </c>
      <c r="G600" s="2">
        <v>7</v>
      </c>
      <c r="H600" s="2">
        <v>19138</v>
      </c>
      <c r="I600">
        <v>2296.56</v>
      </c>
      <c r="J600" s="11">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25">
      <c r="A601" t="s">
        <v>42</v>
      </c>
      <c r="B601" t="s">
        <v>102</v>
      </c>
      <c r="C601" t="s">
        <v>67</v>
      </c>
      <c r="D601" t="s">
        <v>228</v>
      </c>
      <c r="E601" s="2">
        <v>2521.5</v>
      </c>
      <c r="F601" s="2">
        <v>3</v>
      </c>
      <c r="G601" s="2">
        <v>20</v>
      </c>
      <c r="H601" s="2">
        <v>50430</v>
      </c>
      <c r="I601">
        <v>6051.6</v>
      </c>
      <c r="J601" s="11">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25">
      <c r="A602" t="s">
        <v>47</v>
      </c>
      <c r="B602" t="s">
        <v>279</v>
      </c>
      <c r="C602" t="s">
        <v>23</v>
      </c>
      <c r="D602" t="s">
        <v>228</v>
      </c>
      <c r="E602" s="2">
        <v>2661</v>
      </c>
      <c r="F602" s="2">
        <v>5</v>
      </c>
      <c r="G602" s="2">
        <v>12</v>
      </c>
      <c r="H602" s="2">
        <v>31932</v>
      </c>
      <c r="I602">
        <v>3831.84</v>
      </c>
      <c r="J602" s="11">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25">
      <c r="A603" t="s">
        <v>42</v>
      </c>
      <c r="B603" t="s">
        <v>205</v>
      </c>
      <c r="C603" t="s">
        <v>32</v>
      </c>
      <c r="D603" t="s">
        <v>228</v>
      </c>
      <c r="E603" s="2">
        <v>1531</v>
      </c>
      <c r="F603" s="2">
        <v>10</v>
      </c>
      <c r="G603" s="2">
        <v>20</v>
      </c>
      <c r="H603" s="2">
        <v>30620</v>
      </c>
      <c r="I603">
        <v>3674.4</v>
      </c>
      <c r="J603" s="11">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25">
      <c r="A604" t="s">
        <v>42</v>
      </c>
      <c r="B604" t="s">
        <v>60</v>
      </c>
      <c r="C604" t="s">
        <v>61</v>
      </c>
      <c r="D604" t="s">
        <v>228</v>
      </c>
      <c r="E604" s="2">
        <v>1491</v>
      </c>
      <c r="F604" s="2">
        <v>250</v>
      </c>
      <c r="G604" s="2">
        <v>7</v>
      </c>
      <c r="H604" s="2">
        <v>10437</v>
      </c>
      <c r="I604">
        <v>1252.44</v>
      </c>
      <c r="J604" s="11">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25">
      <c r="A605" t="s">
        <v>42</v>
      </c>
      <c r="B605" t="s">
        <v>175</v>
      </c>
      <c r="C605" t="s">
        <v>61</v>
      </c>
      <c r="D605" t="s">
        <v>228</v>
      </c>
      <c r="E605" s="2">
        <v>1531</v>
      </c>
      <c r="F605" s="2">
        <v>250</v>
      </c>
      <c r="G605" s="2">
        <v>20</v>
      </c>
      <c r="H605" s="2">
        <v>30620</v>
      </c>
      <c r="I605">
        <v>3674.4</v>
      </c>
      <c r="J605" s="11">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25">
      <c r="A606" t="s">
        <v>30</v>
      </c>
      <c r="B606" t="s">
        <v>295</v>
      </c>
      <c r="C606" t="s">
        <v>67</v>
      </c>
      <c r="D606" t="s">
        <v>228</v>
      </c>
      <c r="E606" s="2">
        <v>2567</v>
      </c>
      <c r="F606" s="2">
        <v>3</v>
      </c>
      <c r="G606" s="2">
        <v>15</v>
      </c>
      <c r="H606" s="2">
        <v>38505</v>
      </c>
      <c r="I606">
        <v>5005.6499999999996</v>
      </c>
      <c r="J606" s="11">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25">
      <c r="A607" t="s">
        <v>30</v>
      </c>
      <c r="B607" t="s">
        <v>298</v>
      </c>
      <c r="C607" t="s">
        <v>61</v>
      </c>
      <c r="D607" t="s">
        <v>228</v>
      </c>
      <c r="E607" s="2">
        <v>2567</v>
      </c>
      <c r="F607" s="2">
        <v>250</v>
      </c>
      <c r="G607" s="2">
        <v>15</v>
      </c>
      <c r="H607" s="2">
        <v>38505</v>
      </c>
      <c r="I607">
        <v>5005.6499999999996</v>
      </c>
      <c r="J607" s="11">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25">
      <c r="A608" t="s">
        <v>42</v>
      </c>
      <c r="B608" t="s">
        <v>145</v>
      </c>
      <c r="C608" t="s">
        <v>67</v>
      </c>
      <c r="D608" t="s">
        <v>228</v>
      </c>
      <c r="E608" s="2">
        <v>923</v>
      </c>
      <c r="F608" s="2">
        <v>3</v>
      </c>
      <c r="G608" s="2">
        <v>350</v>
      </c>
      <c r="H608" s="2">
        <v>323050</v>
      </c>
      <c r="I608">
        <v>41996.5</v>
      </c>
      <c r="J608" s="11">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25">
      <c r="A609" t="s">
        <v>42</v>
      </c>
      <c r="B609" t="s">
        <v>102</v>
      </c>
      <c r="C609" t="s">
        <v>67</v>
      </c>
      <c r="D609" t="s">
        <v>228</v>
      </c>
      <c r="E609" s="2">
        <v>1790</v>
      </c>
      <c r="F609" s="2">
        <v>3</v>
      </c>
      <c r="G609" s="2">
        <v>350</v>
      </c>
      <c r="H609" s="2">
        <v>626500</v>
      </c>
      <c r="I609">
        <v>81445</v>
      </c>
      <c r="J609" s="11">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25">
      <c r="A610" t="s">
        <v>42</v>
      </c>
      <c r="B610" t="s">
        <v>254</v>
      </c>
      <c r="C610" t="s">
        <v>23</v>
      </c>
      <c r="D610" t="s">
        <v>228</v>
      </c>
      <c r="E610" s="2">
        <v>982.5</v>
      </c>
      <c r="F610" s="2">
        <v>5</v>
      </c>
      <c r="G610" s="2">
        <v>350</v>
      </c>
      <c r="H610" s="2">
        <v>343875</v>
      </c>
      <c r="I610">
        <v>44703.75</v>
      </c>
      <c r="J610" s="11">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25">
      <c r="A611" t="s">
        <v>42</v>
      </c>
      <c r="B611" t="s">
        <v>254</v>
      </c>
      <c r="C611" t="s">
        <v>23</v>
      </c>
      <c r="D611" t="s">
        <v>228</v>
      </c>
      <c r="E611" s="2">
        <v>1298</v>
      </c>
      <c r="F611" s="2">
        <v>5</v>
      </c>
      <c r="G611" s="2">
        <v>7</v>
      </c>
      <c r="H611" s="2">
        <v>9086</v>
      </c>
      <c r="I611">
        <v>1181.18</v>
      </c>
      <c r="J611" s="11">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25">
      <c r="A612" t="s">
        <v>47</v>
      </c>
      <c r="B612" t="s">
        <v>279</v>
      </c>
      <c r="C612" t="s">
        <v>23</v>
      </c>
      <c r="D612" t="s">
        <v>228</v>
      </c>
      <c r="E612" s="2">
        <v>604</v>
      </c>
      <c r="F612" s="2">
        <v>5</v>
      </c>
      <c r="G612" s="2">
        <v>12</v>
      </c>
      <c r="H612" s="2">
        <v>7248</v>
      </c>
      <c r="I612">
        <v>942.24</v>
      </c>
      <c r="J612" s="11">
        <v>6305.76</v>
      </c>
      <c r="K612" s="2">
        <v>6.3057600000000003</v>
      </c>
      <c r="L612" s="2">
        <v>1812</v>
      </c>
      <c r="M612" s="2">
        <v>4493.76</v>
      </c>
      <c r="N612" s="2">
        <v>4.49376</v>
      </c>
      <c r="O612" s="3">
        <v>44387</v>
      </c>
      <c r="P612" t="s">
        <v>49</v>
      </c>
      <c r="Q612" t="s">
        <v>26</v>
      </c>
      <c r="R612">
        <v>2022</v>
      </c>
      <c r="S612" t="s">
        <v>206</v>
      </c>
      <c r="T612" t="s">
        <v>28</v>
      </c>
      <c r="U612" t="s">
        <v>65</v>
      </c>
    </row>
    <row r="613" spans="1:21" x14ac:dyDescent="0.25">
      <c r="A613" t="s">
        <v>42</v>
      </c>
      <c r="B613" t="s">
        <v>161</v>
      </c>
      <c r="C613" t="s">
        <v>23</v>
      </c>
      <c r="D613" t="s">
        <v>228</v>
      </c>
      <c r="E613" s="2">
        <v>2255</v>
      </c>
      <c r="F613" s="2">
        <v>5</v>
      </c>
      <c r="G613" s="2">
        <v>20</v>
      </c>
      <c r="H613" s="2">
        <v>45100</v>
      </c>
      <c r="I613">
        <v>5863</v>
      </c>
      <c r="J613" s="11">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25">
      <c r="A614" t="s">
        <v>42</v>
      </c>
      <c r="B614" t="s">
        <v>147</v>
      </c>
      <c r="C614" t="s">
        <v>23</v>
      </c>
      <c r="D614" t="s">
        <v>228</v>
      </c>
      <c r="E614" s="2">
        <v>1249</v>
      </c>
      <c r="F614" s="2">
        <v>5</v>
      </c>
      <c r="G614" s="2">
        <v>20</v>
      </c>
      <c r="H614" s="2">
        <v>24980</v>
      </c>
      <c r="I614">
        <v>3247.4</v>
      </c>
      <c r="J614" s="11">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25">
      <c r="A615" t="s">
        <v>42</v>
      </c>
      <c r="B615" t="s">
        <v>115</v>
      </c>
      <c r="C615" t="s">
        <v>32</v>
      </c>
      <c r="D615" t="s">
        <v>228</v>
      </c>
      <c r="E615" s="2">
        <v>1438.5</v>
      </c>
      <c r="F615" s="2">
        <v>10</v>
      </c>
      <c r="G615" s="2">
        <v>7</v>
      </c>
      <c r="H615" s="2">
        <v>10069.5</v>
      </c>
      <c r="I615">
        <v>1309.0350000000001</v>
      </c>
      <c r="J615" s="11">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25">
      <c r="A616" t="s">
        <v>38</v>
      </c>
      <c r="B616" t="s">
        <v>200</v>
      </c>
      <c r="C616" t="s">
        <v>32</v>
      </c>
      <c r="D616" t="s">
        <v>228</v>
      </c>
      <c r="E616" s="2">
        <v>807</v>
      </c>
      <c r="F616" s="2">
        <v>10</v>
      </c>
      <c r="G616" s="2">
        <v>300</v>
      </c>
      <c r="H616" s="2">
        <v>242100</v>
      </c>
      <c r="I616">
        <v>31473</v>
      </c>
      <c r="J616" s="11">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25">
      <c r="A617" t="s">
        <v>42</v>
      </c>
      <c r="B617" t="s">
        <v>115</v>
      </c>
      <c r="C617" t="s">
        <v>32</v>
      </c>
      <c r="D617" t="s">
        <v>228</v>
      </c>
      <c r="E617" s="2">
        <v>2641</v>
      </c>
      <c r="F617" s="2">
        <v>10</v>
      </c>
      <c r="G617" s="2">
        <v>20</v>
      </c>
      <c r="H617" s="2">
        <v>52820</v>
      </c>
      <c r="I617">
        <v>6866.6</v>
      </c>
      <c r="J617" s="11">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25">
      <c r="A618" t="s">
        <v>42</v>
      </c>
      <c r="B618" t="s">
        <v>205</v>
      </c>
      <c r="C618" t="s">
        <v>32</v>
      </c>
      <c r="D618" t="s">
        <v>228</v>
      </c>
      <c r="E618" s="2">
        <v>2708</v>
      </c>
      <c r="F618" s="2">
        <v>10</v>
      </c>
      <c r="G618" s="2">
        <v>20</v>
      </c>
      <c r="H618" s="2">
        <v>54160</v>
      </c>
      <c r="I618">
        <v>7040.8</v>
      </c>
      <c r="J618" s="11">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25">
      <c r="A619" t="s">
        <v>42</v>
      </c>
      <c r="B619" t="s">
        <v>43</v>
      </c>
      <c r="C619" t="s">
        <v>32</v>
      </c>
      <c r="D619" t="s">
        <v>228</v>
      </c>
      <c r="E619" s="2">
        <v>2632</v>
      </c>
      <c r="F619" s="2">
        <v>10</v>
      </c>
      <c r="G619" s="2">
        <v>350</v>
      </c>
      <c r="H619" s="2">
        <v>921200</v>
      </c>
      <c r="I619">
        <v>119756</v>
      </c>
      <c r="J619" s="11">
        <v>801444</v>
      </c>
      <c r="K619" s="2">
        <v>801.44399999999996</v>
      </c>
      <c r="L619" s="2">
        <v>684320</v>
      </c>
      <c r="M619" s="2">
        <v>117124</v>
      </c>
      <c r="N619" s="2">
        <v>117.124</v>
      </c>
      <c r="O619" s="3">
        <v>44521</v>
      </c>
      <c r="P619" t="s">
        <v>76</v>
      </c>
      <c r="Q619" t="s">
        <v>77</v>
      </c>
      <c r="R619">
        <v>2022</v>
      </c>
      <c r="S619" t="s">
        <v>45</v>
      </c>
      <c r="T619" t="s">
        <v>36</v>
      </c>
      <c r="U619" t="s">
        <v>46</v>
      </c>
    </row>
    <row r="620" spans="1:21" x14ac:dyDescent="0.25">
      <c r="A620" t="s">
        <v>21</v>
      </c>
      <c r="B620" t="s">
        <v>281</v>
      </c>
      <c r="C620" t="s">
        <v>32</v>
      </c>
      <c r="D620" t="s">
        <v>228</v>
      </c>
      <c r="E620" s="2">
        <v>1583</v>
      </c>
      <c r="F620" s="2">
        <v>10</v>
      </c>
      <c r="G620" s="2">
        <v>125</v>
      </c>
      <c r="H620" s="2">
        <v>197875</v>
      </c>
      <c r="I620">
        <v>25723.75</v>
      </c>
      <c r="J620" s="11">
        <v>172151.25</v>
      </c>
      <c r="K620" s="2">
        <v>172.15125</v>
      </c>
      <c r="L620" s="2">
        <v>189960</v>
      </c>
      <c r="M620" s="2">
        <v>-17808.75</v>
      </c>
      <c r="N620" s="2">
        <v>-17.80875</v>
      </c>
      <c r="O620" s="3">
        <v>44858</v>
      </c>
      <c r="P620" t="s">
        <v>90</v>
      </c>
      <c r="Q620" t="s">
        <v>77</v>
      </c>
      <c r="R620">
        <v>2022</v>
      </c>
      <c r="S620" t="s">
        <v>210</v>
      </c>
      <c r="T620" t="s">
        <v>36</v>
      </c>
      <c r="U620" t="s">
        <v>37</v>
      </c>
    </row>
    <row r="621" spans="1:21" x14ac:dyDescent="0.25">
      <c r="A621" t="s">
        <v>47</v>
      </c>
      <c r="B621" t="s">
        <v>203</v>
      </c>
      <c r="C621" t="s">
        <v>32</v>
      </c>
      <c r="D621" t="s">
        <v>228</v>
      </c>
      <c r="E621" s="2">
        <v>571</v>
      </c>
      <c r="F621" s="2">
        <v>10</v>
      </c>
      <c r="G621" s="2">
        <v>12</v>
      </c>
      <c r="H621" s="2">
        <v>6852</v>
      </c>
      <c r="I621">
        <v>890.76</v>
      </c>
      <c r="J621" s="11">
        <v>5961.24</v>
      </c>
      <c r="K621" s="2">
        <v>5.9612400000000001</v>
      </c>
      <c r="L621" s="2">
        <v>1713</v>
      </c>
      <c r="M621" s="2">
        <v>4248.24</v>
      </c>
      <c r="N621" s="2">
        <v>4.24824</v>
      </c>
      <c r="O621" s="3">
        <v>44438</v>
      </c>
      <c r="P621" t="s">
        <v>44</v>
      </c>
      <c r="Q621" t="s">
        <v>26</v>
      </c>
      <c r="R621">
        <v>2022</v>
      </c>
      <c r="S621" t="s">
        <v>204</v>
      </c>
      <c r="T621" t="s">
        <v>36</v>
      </c>
      <c r="U621" t="s">
        <v>59</v>
      </c>
    </row>
    <row r="622" spans="1:21" x14ac:dyDescent="0.25">
      <c r="A622" t="s">
        <v>42</v>
      </c>
      <c r="B622" t="s">
        <v>167</v>
      </c>
      <c r="C622" t="s">
        <v>32</v>
      </c>
      <c r="D622" t="s">
        <v>228</v>
      </c>
      <c r="E622" s="2">
        <v>2696</v>
      </c>
      <c r="F622" s="2">
        <v>10</v>
      </c>
      <c r="G622" s="2">
        <v>7</v>
      </c>
      <c r="H622" s="2">
        <v>18872</v>
      </c>
      <c r="I622">
        <v>2453.36</v>
      </c>
      <c r="J622" s="11">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25">
      <c r="A623" t="s">
        <v>30</v>
      </c>
      <c r="B623" t="s">
        <v>52</v>
      </c>
      <c r="C623" t="s">
        <v>32</v>
      </c>
      <c r="D623" t="s">
        <v>228</v>
      </c>
      <c r="E623" s="2">
        <v>1565</v>
      </c>
      <c r="F623" s="2">
        <v>10</v>
      </c>
      <c r="G623" s="2">
        <v>15</v>
      </c>
      <c r="H623" s="2">
        <v>23475</v>
      </c>
      <c r="I623">
        <v>3051.75</v>
      </c>
      <c r="J623" s="11">
        <v>20423.25</v>
      </c>
      <c r="K623" s="2">
        <v>20.423249999999999</v>
      </c>
      <c r="L623" s="2">
        <v>15650</v>
      </c>
      <c r="M623" s="2">
        <v>4773.25</v>
      </c>
      <c r="N623" s="2">
        <v>4.77325</v>
      </c>
      <c r="O623" s="3">
        <v>44590</v>
      </c>
      <c r="P623" t="s">
        <v>33</v>
      </c>
      <c r="Q623" t="s">
        <v>34</v>
      </c>
      <c r="R623">
        <v>2022</v>
      </c>
      <c r="S623" t="s">
        <v>53</v>
      </c>
      <c r="T623" t="s">
        <v>36</v>
      </c>
      <c r="U623" t="s">
        <v>54</v>
      </c>
    </row>
    <row r="624" spans="1:21" x14ac:dyDescent="0.25">
      <c r="A624" t="s">
        <v>42</v>
      </c>
      <c r="B624" t="s">
        <v>43</v>
      </c>
      <c r="C624" t="s">
        <v>32</v>
      </c>
      <c r="D624" t="s">
        <v>228</v>
      </c>
      <c r="E624" s="2">
        <v>1249</v>
      </c>
      <c r="F624" s="2">
        <v>10</v>
      </c>
      <c r="G624" s="2">
        <v>20</v>
      </c>
      <c r="H624" s="2">
        <v>24980</v>
      </c>
      <c r="I624">
        <v>3247.4</v>
      </c>
      <c r="J624" s="11">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25">
      <c r="A625" t="s">
        <v>42</v>
      </c>
      <c r="B625" t="s">
        <v>205</v>
      </c>
      <c r="C625" t="s">
        <v>32</v>
      </c>
      <c r="D625" t="s">
        <v>228</v>
      </c>
      <c r="E625" s="2">
        <v>357</v>
      </c>
      <c r="F625" s="2">
        <v>10</v>
      </c>
      <c r="G625" s="2">
        <v>350</v>
      </c>
      <c r="H625" s="2">
        <v>124950</v>
      </c>
      <c r="I625">
        <v>16243.5</v>
      </c>
      <c r="J625" s="11">
        <v>108706.5</v>
      </c>
      <c r="K625" s="2">
        <v>108.70650000000001</v>
      </c>
      <c r="L625" s="2">
        <v>92820</v>
      </c>
      <c r="M625" s="2">
        <v>15886.5</v>
      </c>
      <c r="N625" s="2">
        <v>15.8865</v>
      </c>
      <c r="O625" s="3">
        <v>44200</v>
      </c>
      <c r="P625" t="s">
        <v>33</v>
      </c>
      <c r="Q625" t="s">
        <v>34</v>
      </c>
      <c r="R625">
        <v>2022</v>
      </c>
      <c r="S625" t="s">
        <v>206</v>
      </c>
      <c r="T625" t="s">
        <v>36</v>
      </c>
      <c r="U625" t="s">
        <v>65</v>
      </c>
    </row>
    <row r="626" spans="1:21" x14ac:dyDescent="0.25">
      <c r="A626" t="s">
        <v>47</v>
      </c>
      <c r="B626" t="s">
        <v>84</v>
      </c>
      <c r="C626" t="s">
        <v>32</v>
      </c>
      <c r="D626" t="s">
        <v>228</v>
      </c>
      <c r="E626" s="2">
        <v>1013</v>
      </c>
      <c r="F626" s="2">
        <v>10</v>
      </c>
      <c r="G626" s="2">
        <v>12</v>
      </c>
      <c r="H626" s="2">
        <v>12156</v>
      </c>
      <c r="I626">
        <v>1580.28</v>
      </c>
      <c r="J626" s="11">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25">
      <c r="A627" t="s">
        <v>30</v>
      </c>
      <c r="B627" t="s">
        <v>309</v>
      </c>
      <c r="C627" t="s">
        <v>56</v>
      </c>
      <c r="D627" t="s">
        <v>228</v>
      </c>
      <c r="E627" s="2">
        <v>3997.5</v>
      </c>
      <c r="F627" s="2">
        <v>120</v>
      </c>
      <c r="G627" s="2">
        <v>15</v>
      </c>
      <c r="H627" s="2">
        <v>59962.5</v>
      </c>
      <c r="I627">
        <v>7795.125</v>
      </c>
      <c r="J627" s="11">
        <v>52167.375</v>
      </c>
      <c r="K627" s="2">
        <v>52.167375</v>
      </c>
      <c r="L627" s="2">
        <v>39975</v>
      </c>
      <c r="M627" s="2">
        <v>12192.375</v>
      </c>
      <c r="N627" s="2">
        <v>12.192375</v>
      </c>
      <c r="O627" s="3">
        <v>44552</v>
      </c>
      <c r="P627" t="s">
        <v>80</v>
      </c>
      <c r="Q627" t="s">
        <v>77</v>
      </c>
      <c r="R627">
        <v>2022</v>
      </c>
      <c r="S627" t="s">
        <v>258</v>
      </c>
      <c r="T627" t="s">
        <v>58</v>
      </c>
      <c r="U627" t="s">
        <v>54</v>
      </c>
    </row>
    <row r="628" spans="1:21" x14ac:dyDescent="0.25">
      <c r="A628" t="s">
        <v>42</v>
      </c>
      <c r="B628" t="s">
        <v>89</v>
      </c>
      <c r="C628" t="s">
        <v>56</v>
      </c>
      <c r="D628" t="s">
        <v>228</v>
      </c>
      <c r="E628" s="2">
        <v>2632</v>
      </c>
      <c r="F628" s="2">
        <v>120</v>
      </c>
      <c r="G628" s="2">
        <v>350</v>
      </c>
      <c r="H628" s="2">
        <v>921200</v>
      </c>
      <c r="I628">
        <v>119756</v>
      </c>
      <c r="J628" s="11">
        <v>801444</v>
      </c>
      <c r="K628" s="2">
        <v>801.44399999999996</v>
      </c>
      <c r="L628" s="2">
        <v>684320</v>
      </c>
      <c r="M628" s="2">
        <v>117124</v>
      </c>
      <c r="N628" s="2">
        <v>117.124</v>
      </c>
      <c r="O628" s="3">
        <v>44625</v>
      </c>
      <c r="P628" t="s">
        <v>87</v>
      </c>
      <c r="Q628" t="s">
        <v>34</v>
      </c>
      <c r="R628">
        <v>2022</v>
      </c>
      <c r="S628" t="s">
        <v>91</v>
      </c>
      <c r="T628" t="s">
        <v>58</v>
      </c>
      <c r="U628" t="s">
        <v>65</v>
      </c>
    </row>
    <row r="629" spans="1:21" x14ac:dyDescent="0.25">
      <c r="A629" t="s">
        <v>42</v>
      </c>
      <c r="B629" t="s">
        <v>171</v>
      </c>
      <c r="C629" t="s">
        <v>56</v>
      </c>
      <c r="D629" t="s">
        <v>228</v>
      </c>
      <c r="E629" s="2">
        <v>1190</v>
      </c>
      <c r="F629" s="2">
        <v>120</v>
      </c>
      <c r="G629" s="2">
        <v>7</v>
      </c>
      <c r="H629" s="2">
        <v>8330</v>
      </c>
      <c r="I629">
        <v>1082.9000000000001</v>
      </c>
      <c r="J629" s="11">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25">
      <c r="A630" t="s">
        <v>47</v>
      </c>
      <c r="B630" t="s">
        <v>283</v>
      </c>
      <c r="C630" t="s">
        <v>56</v>
      </c>
      <c r="D630" t="s">
        <v>228</v>
      </c>
      <c r="E630" s="2">
        <v>604</v>
      </c>
      <c r="F630" s="2">
        <v>120</v>
      </c>
      <c r="G630" s="2">
        <v>12</v>
      </c>
      <c r="H630" s="2">
        <v>7248</v>
      </c>
      <c r="I630">
        <v>942.24</v>
      </c>
      <c r="J630" s="11">
        <v>6305.76</v>
      </c>
      <c r="K630" s="2">
        <v>6.3057600000000003</v>
      </c>
      <c r="L630" s="2">
        <v>1812</v>
      </c>
      <c r="M630" s="2">
        <v>4493.76</v>
      </c>
      <c r="N630" s="2">
        <v>4.49376</v>
      </c>
      <c r="O630" s="3">
        <v>44449</v>
      </c>
      <c r="P630" t="s">
        <v>25</v>
      </c>
      <c r="Q630" t="s">
        <v>26</v>
      </c>
      <c r="R630">
        <v>2022</v>
      </c>
      <c r="S630" t="s">
        <v>214</v>
      </c>
      <c r="T630" t="s">
        <v>58</v>
      </c>
      <c r="U630" t="s">
        <v>46</v>
      </c>
    </row>
    <row r="631" spans="1:21" x14ac:dyDescent="0.25">
      <c r="A631" t="s">
        <v>47</v>
      </c>
      <c r="B631" t="s">
        <v>283</v>
      </c>
      <c r="C631" t="s">
        <v>56</v>
      </c>
      <c r="D631" t="s">
        <v>228</v>
      </c>
      <c r="E631" s="2">
        <v>410</v>
      </c>
      <c r="F631" s="2">
        <v>120</v>
      </c>
      <c r="G631" s="2">
        <v>12</v>
      </c>
      <c r="H631" s="2">
        <v>4920</v>
      </c>
      <c r="I631">
        <v>639.6</v>
      </c>
      <c r="J631" s="11">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25">
      <c r="A632" t="s">
        <v>47</v>
      </c>
      <c r="B632" t="s">
        <v>273</v>
      </c>
      <c r="C632" t="s">
        <v>56</v>
      </c>
      <c r="D632" t="s">
        <v>228</v>
      </c>
      <c r="E632" s="2">
        <v>1013</v>
      </c>
      <c r="F632" s="2">
        <v>120</v>
      </c>
      <c r="G632" s="2">
        <v>12</v>
      </c>
      <c r="H632" s="2">
        <v>12156</v>
      </c>
      <c r="I632">
        <v>1580.28</v>
      </c>
      <c r="J632" s="11">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25">
      <c r="A633" t="s">
        <v>21</v>
      </c>
      <c r="B633" t="s">
        <v>263</v>
      </c>
      <c r="C633" t="s">
        <v>61</v>
      </c>
      <c r="D633" t="s">
        <v>228</v>
      </c>
      <c r="E633" s="2">
        <v>1583</v>
      </c>
      <c r="F633" s="2">
        <v>250</v>
      </c>
      <c r="G633" s="2">
        <v>125</v>
      </c>
      <c r="H633" s="2">
        <v>197875</v>
      </c>
      <c r="I633">
        <v>25723.75</v>
      </c>
      <c r="J633" s="11">
        <v>172151.25</v>
      </c>
      <c r="K633" s="2">
        <v>172.15125</v>
      </c>
      <c r="L633" s="2">
        <v>189960</v>
      </c>
      <c r="M633" s="2">
        <v>-17808.75</v>
      </c>
      <c r="N633" s="2">
        <v>-17.80875</v>
      </c>
      <c r="O633" s="3">
        <v>44453</v>
      </c>
      <c r="P633" t="s">
        <v>25</v>
      </c>
      <c r="Q633" t="s">
        <v>26</v>
      </c>
      <c r="R633">
        <v>2022</v>
      </c>
      <c r="S633" t="s">
        <v>140</v>
      </c>
      <c r="T633" t="s">
        <v>64</v>
      </c>
      <c r="U633" t="s">
        <v>29</v>
      </c>
    </row>
    <row r="634" spans="1:21" x14ac:dyDescent="0.25">
      <c r="A634" t="s">
        <v>30</v>
      </c>
      <c r="B634" t="s">
        <v>296</v>
      </c>
      <c r="C634" t="s">
        <v>61</v>
      </c>
      <c r="D634" t="s">
        <v>228</v>
      </c>
      <c r="E634" s="2">
        <v>1565</v>
      </c>
      <c r="F634" s="2">
        <v>250</v>
      </c>
      <c r="G634" s="2">
        <v>15</v>
      </c>
      <c r="H634" s="2">
        <v>23475</v>
      </c>
      <c r="I634">
        <v>3051.75</v>
      </c>
      <c r="J634" s="11">
        <v>20423.25</v>
      </c>
      <c r="K634" s="2">
        <v>20.423249999999999</v>
      </c>
      <c r="L634" s="2">
        <v>15650</v>
      </c>
      <c r="M634" s="2">
        <v>4773.25</v>
      </c>
      <c r="N634" s="2">
        <v>4.77325</v>
      </c>
      <c r="O634" s="3">
        <v>44733</v>
      </c>
      <c r="P634" t="s">
        <v>151</v>
      </c>
      <c r="Q634" t="s">
        <v>73</v>
      </c>
      <c r="R634">
        <v>2022</v>
      </c>
      <c r="S634" t="s">
        <v>237</v>
      </c>
      <c r="T634" t="s">
        <v>64</v>
      </c>
      <c r="U634" t="s">
        <v>29</v>
      </c>
    </row>
    <row r="635" spans="1:21" x14ac:dyDescent="0.25">
      <c r="A635" t="s">
        <v>21</v>
      </c>
      <c r="B635" t="s">
        <v>302</v>
      </c>
      <c r="C635" t="s">
        <v>95</v>
      </c>
      <c r="D635" t="s">
        <v>228</v>
      </c>
      <c r="E635" s="2">
        <v>1659</v>
      </c>
      <c r="F635" s="2">
        <v>260</v>
      </c>
      <c r="G635" s="2">
        <v>125</v>
      </c>
      <c r="H635" s="2">
        <v>207375</v>
      </c>
      <c r="I635">
        <v>26958.75</v>
      </c>
      <c r="J635" s="11">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25">
      <c r="A636" t="s">
        <v>42</v>
      </c>
      <c r="B636" t="s">
        <v>192</v>
      </c>
      <c r="C636" t="s">
        <v>95</v>
      </c>
      <c r="D636" t="s">
        <v>228</v>
      </c>
      <c r="E636" s="2">
        <v>1190</v>
      </c>
      <c r="F636" s="2">
        <v>260</v>
      </c>
      <c r="G636" s="2">
        <v>7</v>
      </c>
      <c r="H636" s="2">
        <v>8330</v>
      </c>
      <c r="I636">
        <v>1082.9000000000001</v>
      </c>
      <c r="J636" s="11">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25">
      <c r="A637" t="s">
        <v>47</v>
      </c>
      <c r="B637" t="s">
        <v>213</v>
      </c>
      <c r="C637" t="s">
        <v>95</v>
      </c>
      <c r="D637" t="s">
        <v>228</v>
      </c>
      <c r="E637" s="2">
        <v>410</v>
      </c>
      <c r="F637" s="2">
        <v>260</v>
      </c>
      <c r="G637" s="2">
        <v>12</v>
      </c>
      <c r="H637" s="2">
        <v>4920</v>
      </c>
      <c r="I637">
        <v>639.6</v>
      </c>
      <c r="J637" s="11">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25">
      <c r="A638" t="s">
        <v>42</v>
      </c>
      <c r="B638" t="s">
        <v>194</v>
      </c>
      <c r="C638" t="s">
        <v>67</v>
      </c>
      <c r="D638" t="s">
        <v>228</v>
      </c>
      <c r="E638" s="2">
        <v>2579</v>
      </c>
      <c r="F638" s="2">
        <v>3</v>
      </c>
      <c r="G638" s="2">
        <v>20</v>
      </c>
      <c r="H638" s="2">
        <v>51580</v>
      </c>
      <c r="I638">
        <v>7221.2</v>
      </c>
      <c r="J638" s="11">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25">
      <c r="A639" t="s">
        <v>42</v>
      </c>
      <c r="B639" t="s">
        <v>177</v>
      </c>
      <c r="C639" t="s">
        <v>67</v>
      </c>
      <c r="D639" t="s">
        <v>228</v>
      </c>
      <c r="E639" s="2">
        <v>1743</v>
      </c>
      <c r="F639" s="2">
        <v>3</v>
      </c>
      <c r="G639" s="2">
        <v>20</v>
      </c>
      <c r="H639" s="2">
        <v>34860</v>
      </c>
      <c r="I639">
        <v>4880.3999999999996</v>
      </c>
      <c r="J639" s="11">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25">
      <c r="A640" t="s">
        <v>42</v>
      </c>
      <c r="B640" t="s">
        <v>159</v>
      </c>
      <c r="C640" t="s">
        <v>67</v>
      </c>
      <c r="D640" t="s">
        <v>228</v>
      </c>
      <c r="E640" s="2">
        <v>280</v>
      </c>
      <c r="F640" s="2">
        <v>3</v>
      </c>
      <c r="G640" s="2">
        <v>7</v>
      </c>
      <c r="H640" s="2">
        <v>1960</v>
      </c>
      <c r="I640">
        <v>274.39999999999998</v>
      </c>
      <c r="J640" s="11">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25">
      <c r="A641" t="s">
        <v>42</v>
      </c>
      <c r="B641" t="s">
        <v>181</v>
      </c>
      <c r="C641" t="s">
        <v>23</v>
      </c>
      <c r="D641" t="s">
        <v>228</v>
      </c>
      <c r="E641" s="2">
        <v>293</v>
      </c>
      <c r="F641" s="2">
        <v>5</v>
      </c>
      <c r="G641" s="2">
        <v>7</v>
      </c>
      <c r="H641" s="2">
        <v>2051</v>
      </c>
      <c r="I641">
        <v>287.14</v>
      </c>
      <c r="J641" s="11">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25">
      <c r="A642" t="s">
        <v>30</v>
      </c>
      <c r="B642" t="s">
        <v>137</v>
      </c>
      <c r="C642" t="s">
        <v>32</v>
      </c>
      <c r="D642" t="s">
        <v>228</v>
      </c>
      <c r="E642" s="2">
        <v>278</v>
      </c>
      <c r="F642" s="2">
        <v>10</v>
      </c>
      <c r="G642" s="2">
        <v>15</v>
      </c>
      <c r="H642" s="2">
        <v>4170</v>
      </c>
      <c r="I642">
        <v>583.79999999999995</v>
      </c>
      <c r="J642" s="11">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25">
      <c r="A643" t="s">
        <v>42</v>
      </c>
      <c r="B643" t="s">
        <v>43</v>
      </c>
      <c r="C643" t="s">
        <v>32</v>
      </c>
      <c r="D643" t="s">
        <v>228</v>
      </c>
      <c r="E643" s="2">
        <v>2428</v>
      </c>
      <c r="F643" s="2">
        <v>10</v>
      </c>
      <c r="G643" s="2">
        <v>20</v>
      </c>
      <c r="H643" s="2">
        <v>48560</v>
      </c>
      <c r="I643">
        <v>6798.4</v>
      </c>
      <c r="J643" s="11">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25">
      <c r="A644" t="s">
        <v>30</v>
      </c>
      <c r="B644" t="s">
        <v>113</v>
      </c>
      <c r="C644" t="s">
        <v>32</v>
      </c>
      <c r="D644" t="s">
        <v>228</v>
      </c>
      <c r="E644" s="2">
        <v>1767</v>
      </c>
      <c r="F644" s="2">
        <v>10</v>
      </c>
      <c r="G644" s="2">
        <v>15</v>
      </c>
      <c r="H644" s="2">
        <v>26505</v>
      </c>
      <c r="I644">
        <v>3710.7</v>
      </c>
      <c r="J644" s="11">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25">
      <c r="A645" t="s">
        <v>47</v>
      </c>
      <c r="B645" t="s">
        <v>111</v>
      </c>
      <c r="C645" t="s">
        <v>32</v>
      </c>
      <c r="D645" t="s">
        <v>228</v>
      </c>
      <c r="E645" s="2">
        <v>1393</v>
      </c>
      <c r="F645" s="2">
        <v>10</v>
      </c>
      <c r="G645" s="2">
        <v>12</v>
      </c>
      <c r="H645" s="2">
        <v>16716</v>
      </c>
      <c r="I645">
        <v>2340.2399999999998</v>
      </c>
      <c r="J645" s="11">
        <v>14375.76</v>
      </c>
      <c r="K645" s="2">
        <v>14.37576</v>
      </c>
      <c r="L645" s="2">
        <v>4179</v>
      </c>
      <c r="M645" s="2">
        <v>10196.76</v>
      </c>
      <c r="N645" s="2">
        <v>10.196759999999999</v>
      </c>
      <c r="O645" s="3">
        <v>44524</v>
      </c>
      <c r="P645" t="s">
        <v>76</v>
      </c>
      <c r="Q645" t="s">
        <v>77</v>
      </c>
      <c r="R645">
        <v>2022</v>
      </c>
      <c r="S645" t="s">
        <v>112</v>
      </c>
      <c r="T645" t="s">
        <v>36</v>
      </c>
      <c r="U645" t="s">
        <v>29</v>
      </c>
    </row>
    <row r="646" spans="1:21" x14ac:dyDescent="0.25">
      <c r="A646" t="s">
        <v>42</v>
      </c>
      <c r="B646" t="s">
        <v>175</v>
      </c>
      <c r="C646" t="s">
        <v>61</v>
      </c>
      <c r="D646" t="s">
        <v>228</v>
      </c>
      <c r="E646" s="2">
        <v>280</v>
      </c>
      <c r="F646" s="2">
        <v>250</v>
      </c>
      <c r="G646" s="2">
        <v>7</v>
      </c>
      <c r="H646" s="2">
        <v>1960</v>
      </c>
      <c r="I646">
        <v>274.39999999999998</v>
      </c>
      <c r="J646" s="11">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25">
      <c r="A647" t="s">
        <v>47</v>
      </c>
      <c r="B647" t="s">
        <v>225</v>
      </c>
      <c r="C647" t="s">
        <v>95</v>
      </c>
      <c r="D647" t="s">
        <v>228</v>
      </c>
      <c r="E647" s="2">
        <v>1393</v>
      </c>
      <c r="F647" s="2">
        <v>260</v>
      </c>
      <c r="G647" s="2">
        <v>12</v>
      </c>
      <c r="H647" s="2">
        <v>16716</v>
      </c>
      <c r="I647">
        <v>2340.2399999999998</v>
      </c>
      <c r="J647" s="11">
        <v>14375.76</v>
      </c>
      <c r="K647" s="2">
        <v>14.37576</v>
      </c>
      <c r="L647" s="2">
        <v>4179</v>
      </c>
      <c r="M647" s="2">
        <v>10196.76</v>
      </c>
      <c r="N647" s="2">
        <v>10.196759999999999</v>
      </c>
      <c r="O647" s="3">
        <v>44895</v>
      </c>
      <c r="P647" t="s">
        <v>76</v>
      </c>
      <c r="Q647" t="s">
        <v>77</v>
      </c>
      <c r="R647">
        <v>2022</v>
      </c>
      <c r="S647" t="s">
        <v>226</v>
      </c>
      <c r="T647" t="s">
        <v>97</v>
      </c>
      <c r="U647" t="s">
        <v>41</v>
      </c>
    </row>
    <row r="648" spans="1:21" x14ac:dyDescent="0.25">
      <c r="A648" t="s">
        <v>38</v>
      </c>
      <c r="B648" t="s">
        <v>75</v>
      </c>
      <c r="C648" t="s">
        <v>67</v>
      </c>
      <c r="D648" t="s">
        <v>228</v>
      </c>
      <c r="E648" s="2">
        <v>801</v>
      </c>
      <c r="F648" s="2">
        <v>3</v>
      </c>
      <c r="G648" s="2">
        <v>300</v>
      </c>
      <c r="H648" s="2">
        <v>240300</v>
      </c>
      <c r="I648">
        <v>33642</v>
      </c>
      <c r="J648" s="11">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25">
      <c r="A649" t="s">
        <v>38</v>
      </c>
      <c r="B649" t="s">
        <v>305</v>
      </c>
      <c r="C649" t="s">
        <v>67</v>
      </c>
      <c r="D649" t="s">
        <v>228</v>
      </c>
      <c r="E649" s="2">
        <v>1496</v>
      </c>
      <c r="F649" s="2">
        <v>3</v>
      </c>
      <c r="G649" s="2">
        <v>300</v>
      </c>
      <c r="H649" s="2">
        <v>448800</v>
      </c>
      <c r="I649">
        <v>62832</v>
      </c>
      <c r="J649" s="11">
        <v>385968</v>
      </c>
      <c r="K649" s="2">
        <v>385.96800000000002</v>
      </c>
      <c r="L649" s="2">
        <v>374000</v>
      </c>
      <c r="M649" s="2">
        <v>11968</v>
      </c>
      <c r="N649" s="2">
        <v>11.968</v>
      </c>
      <c r="O649" s="3">
        <v>44253</v>
      </c>
      <c r="P649" t="s">
        <v>62</v>
      </c>
      <c r="Q649" t="s">
        <v>34</v>
      </c>
      <c r="R649">
        <v>2022</v>
      </c>
      <c r="S649" t="s">
        <v>210</v>
      </c>
      <c r="T649" t="s">
        <v>70</v>
      </c>
      <c r="U649" t="s">
        <v>37</v>
      </c>
    </row>
    <row r="650" spans="1:21" x14ac:dyDescent="0.25">
      <c r="A650" t="s">
        <v>38</v>
      </c>
      <c r="B650" t="s">
        <v>293</v>
      </c>
      <c r="C650" t="s">
        <v>67</v>
      </c>
      <c r="D650" t="s">
        <v>228</v>
      </c>
      <c r="E650" s="2">
        <v>1010</v>
      </c>
      <c r="F650" s="2">
        <v>3</v>
      </c>
      <c r="G650" s="2">
        <v>300</v>
      </c>
      <c r="H650" s="2">
        <v>303000</v>
      </c>
      <c r="I650">
        <v>42420</v>
      </c>
      <c r="J650" s="11">
        <v>260580</v>
      </c>
      <c r="K650" s="2">
        <v>260.58</v>
      </c>
      <c r="L650" s="2">
        <v>252500</v>
      </c>
      <c r="M650" s="2">
        <v>8080</v>
      </c>
      <c r="N650" s="2">
        <v>8.08</v>
      </c>
      <c r="O650" s="3">
        <v>44676</v>
      </c>
      <c r="P650" t="s">
        <v>72</v>
      </c>
      <c r="Q650" t="s">
        <v>73</v>
      </c>
      <c r="R650">
        <v>2022</v>
      </c>
      <c r="S650" t="s">
        <v>164</v>
      </c>
      <c r="T650" t="s">
        <v>70</v>
      </c>
      <c r="U650" t="s">
        <v>54</v>
      </c>
    </row>
    <row r="651" spans="1:21" x14ac:dyDescent="0.25">
      <c r="A651" t="s">
        <v>30</v>
      </c>
      <c r="B651" t="s">
        <v>265</v>
      </c>
      <c r="C651" t="s">
        <v>67</v>
      </c>
      <c r="D651" t="s">
        <v>228</v>
      </c>
      <c r="E651" s="2">
        <v>1513</v>
      </c>
      <c r="F651" s="2">
        <v>3</v>
      </c>
      <c r="G651" s="2">
        <v>15</v>
      </c>
      <c r="H651" s="2">
        <v>22695</v>
      </c>
      <c r="I651">
        <v>3177.3</v>
      </c>
      <c r="J651" s="11">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25">
      <c r="A652" t="s">
        <v>30</v>
      </c>
      <c r="B652" t="s">
        <v>238</v>
      </c>
      <c r="C652" t="s">
        <v>67</v>
      </c>
      <c r="D652" t="s">
        <v>228</v>
      </c>
      <c r="E652" s="2">
        <v>2300</v>
      </c>
      <c r="F652" s="2">
        <v>3</v>
      </c>
      <c r="G652" s="2">
        <v>15</v>
      </c>
      <c r="H652" s="2">
        <v>34500</v>
      </c>
      <c r="I652">
        <v>4830</v>
      </c>
      <c r="J652" s="11">
        <v>29670</v>
      </c>
      <c r="K652" s="2">
        <v>29.67</v>
      </c>
      <c r="L652" s="2">
        <v>23000</v>
      </c>
      <c r="M652" s="2">
        <v>6670</v>
      </c>
      <c r="N652" s="2">
        <v>6.67</v>
      </c>
      <c r="O652" s="3">
        <v>44715</v>
      </c>
      <c r="P652" t="s">
        <v>151</v>
      </c>
      <c r="Q652" t="s">
        <v>73</v>
      </c>
      <c r="R652">
        <v>2022</v>
      </c>
      <c r="S652" t="s">
        <v>239</v>
      </c>
      <c r="T652" t="s">
        <v>70</v>
      </c>
      <c r="U652" t="s">
        <v>37</v>
      </c>
    </row>
    <row r="653" spans="1:21" x14ac:dyDescent="0.25">
      <c r="A653" t="s">
        <v>42</v>
      </c>
      <c r="B653" t="s">
        <v>147</v>
      </c>
      <c r="C653" t="s">
        <v>23</v>
      </c>
      <c r="D653" t="s">
        <v>228</v>
      </c>
      <c r="E653" s="2">
        <v>2227.5</v>
      </c>
      <c r="F653" s="2">
        <v>5</v>
      </c>
      <c r="G653" s="2">
        <v>350</v>
      </c>
      <c r="H653" s="2">
        <v>779625</v>
      </c>
      <c r="I653">
        <v>109147.5</v>
      </c>
      <c r="J653" s="11">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25">
      <c r="A654" t="s">
        <v>42</v>
      </c>
      <c r="B654" t="s">
        <v>135</v>
      </c>
      <c r="C654" t="s">
        <v>23</v>
      </c>
      <c r="D654" t="s">
        <v>228</v>
      </c>
      <c r="E654" s="2">
        <v>1199</v>
      </c>
      <c r="F654" s="2">
        <v>5</v>
      </c>
      <c r="G654" s="2">
        <v>350</v>
      </c>
      <c r="H654" s="2">
        <v>419650</v>
      </c>
      <c r="I654">
        <v>58751</v>
      </c>
      <c r="J654" s="11">
        <v>360899</v>
      </c>
      <c r="K654" s="2">
        <v>360.899</v>
      </c>
      <c r="L654" s="2">
        <v>311740</v>
      </c>
      <c r="M654" s="2">
        <v>49159</v>
      </c>
      <c r="N654" s="2">
        <v>49.158999999999999</v>
      </c>
      <c r="O654" s="3">
        <v>44378</v>
      </c>
      <c r="P654" t="s">
        <v>49</v>
      </c>
      <c r="Q654" t="s">
        <v>26</v>
      </c>
      <c r="R654">
        <v>2022</v>
      </c>
      <c r="S654" t="s">
        <v>136</v>
      </c>
      <c r="T654" t="s">
        <v>28</v>
      </c>
      <c r="U654" t="s">
        <v>51</v>
      </c>
    </row>
    <row r="655" spans="1:21" x14ac:dyDescent="0.25">
      <c r="A655" t="s">
        <v>42</v>
      </c>
      <c r="B655" t="s">
        <v>147</v>
      </c>
      <c r="C655" t="s">
        <v>23</v>
      </c>
      <c r="D655" t="s">
        <v>228</v>
      </c>
      <c r="E655" s="2">
        <v>200</v>
      </c>
      <c r="F655" s="2">
        <v>5</v>
      </c>
      <c r="G655" s="2">
        <v>350</v>
      </c>
      <c r="H655" s="2">
        <v>70000</v>
      </c>
      <c r="I655">
        <v>9800</v>
      </c>
      <c r="J655" s="11">
        <v>60200</v>
      </c>
      <c r="K655" s="2">
        <v>60.2</v>
      </c>
      <c r="L655" s="2">
        <v>52000</v>
      </c>
      <c r="M655" s="2">
        <v>8200</v>
      </c>
      <c r="N655" s="2">
        <v>8.1999999999999993</v>
      </c>
      <c r="O655" s="3">
        <v>44790</v>
      </c>
      <c r="P655" t="s">
        <v>44</v>
      </c>
      <c r="Q655" t="s">
        <v>26</v>
      </c>
      <c r="R655">
        <v>2022</v>
      </c>
      <c r="S655" t="s">
        <v>148</v>
      </c>
      <c r="T655" t="s">
        <v>28</v>
      </c>
      <c r="U655" t="s">
        <v>41</v>
      </c>
    </row>
    <row r="656" spans="1:21" x14ac:dyDescent="0.25">
      <c r="A656" t="s">
        <v>42</v>
      </c>
      <c r="B656" t="s">
        <v>147</v>
      </c>
      <c r="C656" t="s">
        <v>23</v>
      </c>
      <c r="D656" t="s">
        <v>228</v>
      </c>
      <c r="E656" s="2">
        <v>388</v>
      </c>
      <c r="F656" s="2">
        <v>5</v>
      </c>
      <c r="G656" s="2">
        <v>7</v>
      </c>
      <c r="H656" s="2">
        <v>2716</v>
      </c>
      <c r="I656">
        <v>380.24</v>
      </c>
      <c r="J656" s="11">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25">
      <c r="A657" t="s">
        <v>30</v>
      </c>
      <c r="B657" t="s">
        <v>290</v>
      </c>
      <c r="C657" t="s">
        <v>23</v>
      </c>
      <c r="D657" t="s">
        <v>228</v>
      </c>
      <c r="E657" s="2">
        <v>2300</v>
      </c>
      <c r="F657" s="2">
        <v>5</v>
      </c>
      <c r="G657" s="2">
        <v>15</v>
      </c>
      <c r="H657" s="2">
        <v>34500</v>
      </c>
      <c r="I657">
        <v>4830</v>
      </c>
      <c r="J657" s="11">
        <v>29670</v>
      </c>
      <c r="K657" s="2">
        <v>29.67</v>
      </c>
      <c r="L657" s="2">
        <v>23000</v>
      </c>
      <c r="M657" s="2">
        <v>6670</v>
      </c>
      <c r="N657" s="2">
        <v>6.67</v>
      </c>
      <c r="O657" s="3">
        <v>44596</v>
      </c>
      <c r="P657" t="s">
        <v>62</v>
      </c>
      <c r="Q657" t="s">
        <v>34</v>
      </c>
      <c r="R657">
        <v>2022</v>
      </c>
      <c r="S657" t="s">
        <v>266</v>
      </c>
      <c r="T657" t="s">
        <v>28</v>
      </c>
      <c r="U657" t="s">
        <v>41</v>
      </c>
    </row>
    <row r="658" spans="1:21" x14ac:dyDescent="0.25">
      <c r="A658" t="s">
        <v>42</v>
      </c>
      <c r="B658" t="s">
        <v>141</v>
      </c>
      <c r="C658" t="s">
        <v>32</v>
      </c>
      <c r="D658" t="s">
        <v>228</v>
      </c>
      <c r="E658" s="2">
        <v>260</v>
      </c>
      <c r="F658" s="2">
        <v>10</v>
      </c>
      <c r="G658" s="2">
        <v>20</v>
      </c>
      <c r="H658" s="2">
        <v>5200</v>
      </c>
      <c r="I658">
        <v>728</v>
      </c>
      <c r="J658" s="11">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25">
      <c r="A659" t="s">
        <v>47</v>
      </c>
      <c r="B659" t="s">
        <v>48</v>
      </c>
      <c r="C659" t="s">
        <v>32</v>
      </c>
      <c r="D659" t="s">
        <v>228</v>
      </c>
      <c r="E659" s="2">
        <v>2914</v>
      </c>
      <c r="F659" s="2">
        <v>10</v>
      </c>
      <c r="G659" s="2">
        <v>12</v>
      </c>
      <c r="H659" s="2">
        <v>34968</v>
      </c>
      <c r="I659">
        <v>4895.5200000000004</v>
      </c>
      <c r="J659" s="11">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25">
      <c r="A660" t="s">
        <v>42</v>
      </c>
      <c r="B660" t="s">
        <v>167</v>
      </c>
      <c r="C660" t="s">
        <v>32</v>
      </c>
      <c r="D660" t="s">
        <v>228</v>
      </c>
      <c r="E660" s="2">
        <v>1731</v>
      </c>
      <c r="F660" s="2">
        <v>10</v>
      </c>
      <c r="G660" s="2">
        <v>7</v>
      </c>
      <c r="H660" s="2">
        <v>12117</v>
      </c>
      <c r="I660">
        <v>1696.38</v>
      </c>
      <c r="J660" s="11">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25">
      <c r="A661" t="s">
        <v>42</v>
      </c>
      <c r="B661" t="s">
        <v>43</v>
      </c>
      <c r="C661" t="s">
        <v>32</v>
      </c>
      <c r="D661" t="s">
        <v>228</v>
      </c>
      <c r="E661" s="2">
        <v>700</v>
      </c>
      <c r="F661" s="2">
        <v>10</v>
      </c>
      <c r="G661" s="2">
        <v>350</v>
      </c>
      <c r="H661" s="2">
        <v>245000</v>
      </c>
      <c r="I661">
        <v>34300</v>
      </c>
      <c r="J661" s="11">
        <v>210700</v>
      </c>
      <c r="K661" s="2">
        <v>210.7</v>
      </c>
      <c r="L661" s="2">
        <v>182000</v>
      </c>
      <c r="M661" s="2">
        <v>28700</v>
      </c>
      <c r="N661" s="2">
        <v>28.7</v>
      </c>
      <c r="O661" s="3">
        <v>44387</v>
      </c>
      <c r="P661" t="s">
        <v>49</v>
      </c>
      <c r="Q661" t="s">
        <v>26</v>
      </c>
      <c r="R661">
        <v>2022</v>
      </c>
      <c r="S661" t="s">
        <v>45</v>
      </c>
      <c r="T661" t="s">
        <v>36</v>
      </c>
      <c r="U661" t="s">
        <v>46</v>
      </c>
    </row>
    <row r="662" spans="1:21" x14ac:dyDescent="0.25">
      <c r="A662" t="s">
        <v>42</v>
      </c>
      <c r="B662" t="s">
        <v>115</v>
      </c>
      <c r="C662" t="s">
        <v>32</v>
      </c>
      <c r="D662" t="s">
        <v>228</v>
      </c>
      <c r="E662" s="2">
        <v>1177</v>
      </c>
      <c r="F662" s="2">
        <v>10</v>
      </c>
      <c r="G662" s="2">
        <v>350</v>
      </c>
      <c r="H662" s="2">
        <v>411950</v>
      </c>
      <c r="I662">
        <v>57673</v>
      </c>
      <c r="J662" s="11">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25">
      <c r="A663" t="s">
        <v>21</v>
      </c>
      <c r="B663" t="s">
        <v>121</v>
      </c>
      <c r="C663" t="s">
        <v>56</v>
      </c>
      <c r="D663" t="s">
        <v>228</v>
      </c>
      <c r="E663" s="2">
        <v>1575</v>
      </c>
      <c r="F663" s="2">
        <v>120</v>
      </c>
      <c r="G663" s="2">
        <v>125</v>
      </c>
      <c r="H663" s="2">
        <v>196875</v>
      </c>
      <c r="I663">
        <v>27562.5</v>
      </c>
      <c r="J663" s="11">
        <v>169312.5</v>
      </c>
      <c r="K663" s="2">
        <v>169.3125</v>
      </c>
      <c r="L663" s="2">
        <v>189000</v>
      </c>
      <c r="M663" s="2">
        <v>-19687.5</v>
      </c>
      <c r="N663" s="2">
        <v>-19.6875</v>
      </c>
      <c r="O663" s="3">
        <v>44842</v>
      </c>
      <c r="P663" t="s">
        <v>90</v>
      </c>
      <c r="Q663" t="s">
        <v>77</v>
      </c>
      <c r="R663">
        <v>2022</v>
      </c>
      <c r="S663" t="s">
        <v>122</v>
      </c>
      <c r="T663" t="s">
        <v>58</v>
      </c>
      <c r="U663" t="s">
        <v>54</v>
      </c>
    </row>
    <row r="664" spans="1:21" x14ac:dyDescent="0.25">
      <c r="A664" t="s">
        <v>42</v>
      </c>
      <c r="B664" t="s">
        <v>143</v>
      </c>
      <c r="C664" t="s">
        <v>56</v>
      </c>
      <c r="D664" t="s">
        <v>228</v>
      </c>
      <c r="E664" s="2">
        <v>606</v>
      </c>
      <c r="F664" s="2">
        <v>120</v>
      </c>
      <c r="G664" s="2">
        <v>20</v>
      </c>
      <c r="H664" s="2">
        <v>12120</v>
      </c>
      <c r="I664">
        <v>1696.8000000000002</v>
      </c>
      <c r="J664" s="11">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25">
      <c r="A665" t="s">
        <v>38</v>
      </c>
      <c r="B665" t="s">
        <v>232</v>
      </c>
      <c r="C665" t="s">
        <v>56</v>
      </c>
      <c r="D665" t="s">
        <v>228</v>
      </c>
      <c r="E665" s="2">
        <v>2460</v>
      </c>
      <c r="F665" s="2">
        <v>120</v>
      </c>
      <c r="G665" s="2">
        <v>300</v>
      </c>
      <c r="H665" s="2">
        <v>738000</v>
      </c>
      <c r="I665">
        <v>103320</v>
      </c>
      <c r="J665" s="11">
        <v>634680</v>
      </c>
      <c r="K665" s="2">
        <v>634.67999999999995</v>
      </c>
      <c r="L665" s="2">
        <v>615000</v>
      </c>
      <c r="M665" s="2">
        <v>19680</v>
      </c>
      <c r="N665" s="2">
        <v>19.68</v>
      </c>
      <c r="O665" s="3">
        <v>44216</v>
      </c>
      <c r="P665" t="s">
        <v>33</v>
      </c>
      <c r="Q665" t="s">
        <v>34</v>
      </c>
      <c r="R665">
        <v>2022</v>
      </c>
      <c r="S665" t="s">
        <v>164</v>
      </c>
      <c r="T665" t="s">
        <v>58</v>
      </c>
      <c r="U665" t="s">
        <v>54</v>
      </c>
    </row>
    <row r="666" spans="1:21" x14ac:dyDescent="0.25">
      <c r="A666" t="s">
        <v>42</v>
      </c>
      <c r="B666" t="s">
        <v>129</v>
      </c>
      <c r="C666" t="s">
        <v>61</v>
      </c>
      <c r="D666" t="s">
        <v>228</v>
      </c>
      <c r="E666" s="2">
        <v>2903</v>
      </c>
      <c r="F666" s="2">
        <v>250</v>
      </c>
      <c r="G666" s="2">
        <v>7</v>
      </c>
      <c r="H666" s="2">
        <v>20321</v>
      </c>
      <c r="I666">
        <v>2844.94</v>
      </c>
      <c r="J666" s="11">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25">
      <c r="A667" t="s">
        <v>38</v>
      </c>
      <c r="B667" t="s">
        <v>211</v>
      </c>
      <c r="C667" t="s">
        <v>61</v>
      </c>
      <c r="D667" t="s">
        <v>228</v>
      </c>
      <c r="E667" s="2">
        <v>2541</v>
      </c>
      <c r="F667" s="2">
        <v>250</v>
      </c>
      <c r="G667" s="2">
        <v>300</v>
      </c>
      <c r="H667" s="2">
        <v>762300</v>
      </c>
      <c r="I667">
        <v>106722</v>
      </c>
      <c r="J667" s="11">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25">
      <c r="A668" t="s">
        <v>38</v>
      </c>
      <c r="B668" t="s">
        <v>188</v>
      </c>
      <c r="C668" t="s">
        <v>61</v>
      </c>
      <c r="D668" t="s">
        <v>228</v>
      </c>
      <c r="E668" s="2">
        <v>1496</v>
      </c>
      <c r="F668" s="2">
        <v>250</v>
      </c>
      <c r="G668" s="2">
        <v>300</v>
      </c>
      <c r="H668" s="2">
        <v>448800</v>
      </c>
      <c r="I668">
        <v>62832</v>
      </c>
      <c r="J668" s="11">
        <v>385968</v>
      </c>
      <c r="K668" s="2">
        <v>385.96800000000002</v>
      </c>
      <c r="L668" s="2">
        <v>374000</v>
      </c>
      <c r="M668" s="2">
        <v>11968</v>
      </c>
      <c r="N668" s="2">
        <v>11.968</v>
      </c>
      <c r="O668" s="3">
        <v>44798</v>
      </c>
      <c r="P668" t="s">
        <v>44</v>
      </c>
      <c r="Q668" t="s">
        <v>26</v>
      </c>
      <c r="R668">
        <v>2022</v>
      </c>
      <c r="S668" t="s">
        <v>189</v>
      </c>
      <c r="T668" t="s">
        <v>64</v>
      </c>
      <c r="U668" t="s">
        <v>59</v>
      </c>
    </row>
    <row r="669" spans="1:21" x14ac:dyDescent="0.25">
      <c r="A669" t="s">
        <v>38</v>
      </c>
      <c r="B669" t="s">
        <v>211</v>
      </c>
      <c r="C669" t="s">
        <v>61</v>
      </c>
      <c r="D669" t="s">
        <v>228</v>
      </c>
      <c r="E669" s="2">
        <v>1010</v>
      </c>
      <c r="F669" s="2">
        <v>250</v>
      </c>
      <c r="G669" s="2">
        <v>300</v>
      </c>
      <c r="H669" s="2">
        <v>303000</v>
      </c>
      <c r="I669">
        <v>42420</v>
      </c>
      <c r="J669" s="11">
        <v>260580</v>
      </c>
      <c r="K669" s="2">
        <v>260.58</v>
      </c>
      <c r="L669" s="2">
        <v>252500</v>
      </c>
      <c r="M669" s="2">
        <v>8080</v>
      </c>
      <c r="N669" s="2">
        <v>8.08</v>
      </c>
      <c r="O669" s="3">
        <v>44697</v>
      </c>
      <c r="P669" t="s">
        <v>109</v>
      </c>
      <c r="Q669" t="s">
        <v>73</v>
      </c>
      <c r="R669">
        <v>2022</v>
      </c>
      <c r="S669" t="s">
        <v>212</v>
      </c>
      <c r="T669" t="s">
        <v>64</v>
      </c>
      <c r="U669" t="s">
        <v>41</v>
      </c>
    </row>
    <row r="670" spans="1:21" x14ac:dyDescent="0.25">
      <c r="A670" t="s">
        <v>38</v>
      </c>
      <c r="B670" t="s">
        <v>287</v>
      </c>
      <c r="C670" t="s">
        <v>95</v>
      </c>
      <c r="D670" t="s">
        <v>228</v>
      </c>
      <c r="E670" s="2">
        <v>888</v>
      </c>
      <c r="F670" s="2">
        <v>260</v>
      </c>
      <c r="G670" s="2">
        <v>300</v>
      </c>
      <c r="H670" s="2">
        <v>266400</v>
      </c>
      <c r="I670">
        <v>37296</v>
      </c>
      <c r="J670" s="11">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25">
      <c r="A671" t="s">
        <v>21</v>
      </c>
      <c r="B671" t="s">
        <v>307</v>
      </c>
      <c r="C671" t="s">
        <v>95</v>
      </c>
      <c r="D671" t="s">
        <v>228</v>
      </c>
      <c r="E671" s="2">
        <v>2844</v>
      </c>
      <c r="F671" s="2">
        <v>260</v>
      </c>
      <c r="G671" s="2">
        <v>125</v>
      </c>
      <c r="H671" s="2">
        <v>355500</v>
      </c>
      <c r="I671">
        <v>49770</v>
      </c>
      <c r="J671" s="11">
        <v>305730</v>
      </c>
      <c r="K671" s="2">
        <v>305.73</v>
      </c>
      <c r="L671" s="2">
        <v>341280</v>
      </c>
      <c r="M671" s="2">
        <v>-35550</v>
      </c>
      <c r="N671" s="2">
        <v>-35.549999999999997</v>
      </c>
      <c r="O671" s="3">
        <v>44458</v>
      </c>
      <c r="P671" t="s">
        <v>25</v>
      </c>
      <c r="Q671" t="s">
        <v>26</v>
      </c>
      <c r="R671">
        <v>2022</v>
      </c>
      <c r="S671" t="s">
        <v>214</v>
      </c>
      <c r="T671" t="s">
        <v>97</v>
      </c>
      <c r="U671" t="s">
        <v>46</v>
      </c>
    </row>
    <row r="672" spans="1:21" x14ac:dyDescent="0.25">
      <c r="A672" t="s">
        <v>47</v>
      </c>
      <c r="B672" t="s">
        <v>225</v>
      </c>
      <c r="C672" t="s">
        <v>95</v>
      </c>
      <c r="D672" t="s">
        <v>228</v>
      </c>
      <c r="E672" s="2">
        <v>2475</v>
      </c>
      <c r="F672" s="2">
        <v>260</v>
      </c>
      <c r="G672" s="2">
        <v>12</v>
      </c>
      <c r="H672" s="2">
        <v>29700</v>
      </c>
      <c r="I672">
        <v>4158</v>
      </c>
      <c r="J672" s="11">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25">
      <c r="A673" t="s">
        <v>47</v>
      </c>
      <c r="B673" t="s">
        <v>94</v>
      </c>
      <c r="C673" t="s">
        <v>95</v>
      </c>
      <c r="D673" t="s">
        <v>228</v>
      </c>
      <c r="E673" s="2">
        <v>2914</v>
      </c>
      <c r="F673" s="2">
        <v>260</v>
      </c>
      <c r="G673" s="2">
        <v>12</v>
      </c>
      <c r="H673" s="2">
        <v>34968</v>
      </c>
      <c r="I673">
        <v>4895.5200000000004</v>
      </c>
      <c r="J673" s="11">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25">
      <c r="A674" t="s">
        <v>42</v>
      </c>
      <c r="B674" t="s">
        <v>192</v>
      </c>
      <c r="C674" t="s">
        <v>95</v>
      </c>
      <c r="D674" t="s">
        <v>228</v>
      </c>
      <c r="E674" s="2">
        <v>1731</v>
      </c>
      <c r="F674" s="2">
        <v>260</v>
      </c>
      <c r="G674" s="2">
        <v>7</v>
      </c>
      <c r="H674" s="2">
        <v>12117</v>
      </c>
      <c r="I674">
        <v>1696.38</v>
      </c>
      <c r="J674" s="11">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25">
      <c r="A675" t="s">
        <v>21</v>
      </c>
      <c r="B675" t="s">
        <v>230</v>
      </c>
      <c r="C675" t="s">
        <v>67</v>
      </c>
      <c r="D675" t="s">
        <v>228</v>
      </c>
      <c r="E675" s="2">
        <v>1174</v>
      </c>
      <c r="F675" s="2">
        <v>3</v>
      </c>
      <c r="G675" s="2">
        <v>125</v>
      </c>
      <c r="H675" s="2">
        <v>146750</v>
      </c>
      <c r="I675">
        <v>22012.5</v>
      </c>
      <c r="J675" s="11">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25">
      <c r="A676" t="s">
        <v>21</v>
      </c>
      <c r="B676" t="s">
        <v>179</v>
      </c>
      <c r="C676" t="s">
        <v>67</v>
      </c>
      <c r="D676" t="s">
        <v>228</v>
      </c>
      <c r="E676" s="2">
        <v>2767</v>
      </c>
      <c r="F676" s="2">
        <v>3</v>
      </c>
      <c r="G676" s="2">
        <v>125</v>
      </c>
      <c r="H676" s="2">
        <v>345875</v>
      </c>
      <c r="I676">
        <v>51881.25</v>
      </c>
      <c r="J676" s="11">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25">
      <c r="A677" t="s">
        <v>21</v>
      </c>
      <c r="B677" t="s">
        <v>179</v>
      </c>
      <c r="C677" t="s">
        <v>67</v>
      </c>
      <c r="D677" t="s">
        <v>228</v>
      </c>
      <c r="E677" s="2">
        <v>1085</v>
      </c>
      <c r="F677" s="2">
        <v>3</v>
      </c>
      <c r="G677" s="2">
        <v>125</v>
      </c>
      <c r="H677" s="2">
        <v>135625</v>
      </c>
      <c r="I677">
        <v>20343.75</v>
      </c>
      <c r="J677" s="11">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25">
      <c r="A678" t="s">
        <v>38</v>
      </c>
      <c r="B678" t="s">
        <v>163</v>
      </c>
      <c r="C678" t="s">
        <v>23</v>
      </c>
      <c r="D678" t="s">
        <v>228</v>
      </c>
      <c r="E678" s="2">
        <v>546</v>
      </c>
      <c r="F678" s="2">
        <v>5</v>
      </c>
      <c r="G678" s="2">
        <v>300</v>
      </c>
      <c r="H678" s="2">
        <v>163800</v>
      </c>
      <c r="I678">
        <v>24570</v>
      </c>
      <c r="J678" s="11">
        <v>139230</v>
      </c>
      <c r="K678" s="2">
        <v>139.22999999999999</v>
      </c>
      <c r="L678" s="2">
        <v>136500</v>
      </c>
      <c r="M678" s="2">
        <v>2730</v>
      </c>
      <c r="N678" s="2">
        <v>2.73</v>
      </c>
      <c r="O678" s="3">
        <v>44575</v>
      </c>
      <c r="P678" t="s">
        <v>33</v>
      </c>
      <c r="Q678" t="s">
        <v>34</v>
      </c>
      <c r="R678">
        <v>2022</v>
      </c>
      <c r="S678" t="s">
        <v>164</v>
      </c>
      <c r="T678" t="s">
        <v>28</v>
      </c>
      <c r="U678" t="s">
        <v>37</v>
      </c>
    </row>
    <row r="679" spans="1:21" x14ac:dyDescent="0.25">
      <c r="A679" t="s">
        <v>42</v>
      </c>
      <c r="B679" t="s">
        <v>205</v>
      </c>
      <c r="C679" t="s">
        <v>32</v>
      </c>
      <c r="D679" t="s">
        <v>228</v>
      </c>
      <c r="E679" s="2">
        <v>1158</v>
      </c>
      <c r="F679" s="2">
        <v>10</v>
      </c>
      <c r="G679" s="2">
        <v>20</v>
      </c>
      <c r="H679" s="2">
        <v>23160</v>
      </c>
      <c r="I679">
        <v>3474</v>
      </c>
      <c r="J679" s="11">
        <v>19686</v>
      </c>
      <c r="K679" s="2">
        <v>19.686</v>
      </c>
      <c r="L679" s="2">
        <v>11580</v>
      </c>
      <c r="M679" s="2">
        <v>8106</v>
      </c>
      <c r="N679" s="2">
        <v>8.1059999999999999</v>
      </c>
      <c r="O679" s="3">
        <v>44699</v>
      </c>
      <c r="P679" t="s">
        <v>109</v>
      </c>
      <c r="Q679" t="s">
        <v>73</v>
      </c>
      <c r="R679">
        <v>2022</v>
      </c>
      <c r="S679" t="s">
        <v>206</v>
      </c>
      <c r="T679" t="s">
        <v>36</v>
      </c>
      <c r="U679" t="s">
        <v>65</v>
      </c>
    </row>
    <row r="680" spans="1:21" x14ac:dyDescent="0.25">
      <c r="A680" t="s">
        <v>30</v>
      </c>
      <c r="B680" t="s">
        <v>52</v>
      </c>
      <c r="C680" t="s">
        <v>32</v>
      </c>
      <c r="D680" t="s">
        <v>228</v>
      </c>
      <c r="E680" s="2">
        <v>1614</v>
      </c>
      <c r="F680" s="2">
        <v>10</v>
      </c>
      <c r="G680" s="2">
        <v>15</v>
      </c>
      <c r="H680" s="2">
        <v>24210</v>
      </c>
      <c r="I680">
        <v>3631.5</v>
      </c>
      <c r="J680" s="11">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25">
      <c r="A681" t="s">
        <v>42</v>
      </c>
      <c r="B681" t="s">
        <v>141</v>
      </c>
      <c r="C681" t="s">
        <v>32</v>
      </c>
      <c r="D681" t="s">
        <v>228</v>
      </c>
      <c r="E681" s="2">
        <v>2535</v>
      </c>
      <c r="F681" s="2">
        <v>10</v>
      </c>
      <c r="G681" s="2">
        <v>7</v>
      </c>
      <c r="H681" s="2">
        <v>17745</v>
      </c>
      <c r="I681">
        <v>2661.75</v>
      </c>
      <c r="J681" s="11">
        <v>15083.25</v>
      </c>
      <c r="K681" s="2">
        <v>15.08325</v>
      </c>
      <c r="L681" s="2">
        <v>12675</v>
      </c>
      <c r="M681" s="2">
        <v>2408.25</v>
      </c>
      <c r="N681" s="2">
        <v>2.4082499999999998</v>
      </c>
      <c r="O681" s="3">
        <v>44641</v>
      </c>
      <c r="P681" t="s">
        <v>87</v>
      </c>
      <c r="Q681" t="s">
        <v>34</v>
      </c>
      <c r="R681">
        <v>2022</v>
      </c>
      <c r="S681" t="s">
        <v>142</v>
      </c>
      <c r="T681" t="s">
        <v>36</v>
      </c>
      <c r="U681" t="s">
        <v>65</v>
      </c>
    </row>
    <row r="682" spans="1:21" x14ac:dyDescent="0.25">
      <c r="A682" t="s">
        <v>42</v>
      </c>
      <c r="B682" t="s">
        <v>141</v>
      </c>
      <c r="C682" t="s">
        <v>32</v>
      </c>
      <c r="D682" t="s">
        <v>228</v>
      </c>
      <c r="E682" s="2">
        <v>2851</v>
      </c>
      <c r="F682" s="2">
        <v>10</v>
      </c>
      <c r="G682" s="2">
        <v>350</v>
      </c>
      <c r="H682" s="2">
        <v>997850</v>
      </c>
      <c r="I682">
        <v>149677.5</v>
      </c>
      <c r="J682" s="11">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25">
      <c r="A683" t="s">
        <v>30</v>
      </c>
      <c r="B683" t="s">
        <v>52</v>
      </c>
      <c r="C683" t="s">
        <v>32</v>
      </c>
      <c r="D683" t="s">
        <v>228</v>
      </c>
      <c r="E683" s="2">
        <v>2559</v>
      </c>
      <c r="F683" s="2">
        <v>10</v>
      </c>
      <c r="G683" s="2">
        <v>15</v>
      </c>
      <c r="H683" s="2">
        <v>38385</v>
      </c>
      <c r="I683">
        <v>5757.75</v>
      </c>
      <c r="J683" s="11">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25">
      <c r="A684" t="s">
        <v>21</v>
      </c>
      <c r="B684" t="s">
        <v>106</v>
      </c>
      <c r="C684" t="s">
        <v>32</v>
      </c>
      <c r="D684" t="s">
        <v>228</v>
      </c>
      <c r="E684" s="2">
        <v>1085</v>
      </c>
      <c r="F684" s="2">
        <v>10</v>
      </c>
      <c r="G684" s="2">
        <v>125</v>
      </c>
      <c r="H684" s="2">
        <v>135625</v>
      </c>
      <c r="I684">
        <v>20343.75</v>
      </c>
      <c r="J684" s="11">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25">
      <c r="A685" t="s">
        <v>30</v>
      </c>
      <c r="B685" t="s">
        <v>137</v>
      </c>
      <c r="C685" t="s">
        <v>32</v>
      </c>
      <c r="D685" t="s">
        <v>228</v>
      </c>
      <c r="E685" s="2">
        <v>1175</v>
      </c>
      <c r="F685" s="2">
        <v>10</v>
      </c>
      <c r="G685" s="2">
        <v>15</v>
      </c>
      <c r="H685" s="2">
        <v>17625</v>
      </c>
      <c r="I685">
        <v>2643.75</v>
      </c>
      <c r="J685" s="11">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25">
      <c r="A686" t="s">
        <v>47</v>
      </c>
      <c r="B686" t="s">
        <v>48</v>
      </c>
      <c r="C686" t="s">
        <v>32</v>
      </c>
      <c r="D686" t="s">
        <v>228</v>
      </c>
      <c r="E686" s="2">
        <v>914</v>
      </c>
      <c r="F686" s="2">
        <v>10</v>
      </c>
      <c r="G686" s="2">
        <v>12</v>
      </c>
      <c r="H686" s="2">
        <v>10968</v>
      </c>
      <c r="I686">
        <v>1645.2</v>
      </c>
      <c r="J686" s="11">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25">
      <c r="A687" t="s">
        <v>42</v>
      </c>
      <c r="B687" t="s">
        <v>167</v>
      </c>
      <c r="C687" t="s">
        <v>32</v>
      </c>
      <c r="D687" t="s">
        <v>228</v>
      </c>
      <c r="E687" s="2">
        <v>293</v>
      </c>
      <c r="F687" s="2">
        <v>10</v>
      </c>
      <c r="G687" s="2">
        <v>20</v>
      </c>
      <c r="H687" s="2">
        <v>5860</v>
      </c>
      <c r="I687">
        <v>879</v>
      </c>
      <c r="J687" s="11">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25">
      <c r="A688" t="s">
        <v>47</v>
      </c>
      <c r="B688" t="s">
        <v>283</v>
      </c>
      <c r="C688" t="s">
        <v>56</v>
      </c>
      <c r="D688" t="s">
        <v>228</v>
      </c>
      <c r="E688" s="2">
        <v>500</v>
      </c>
      <c r="F688" s="2">
        <v>120</v>
      </c>
      <c r="G688" s="2">
        <v>12</v>
      </c>
      <c r="H688" s="2">
        <v>6000</v>
      </c>
      <c r="I688">
        <v>900</v>
      </c>
      <c r="J688" s="11">
        <v>5100</v>
      </c>
      <c r="K688" s="2">
        <v>5.0999999999999996</v>
      </c>
      <c r="L688" s="2">
        <v>1500</v>
      </c>
      <c r="M688" s="2">
        <v>3600</v>
      </c>
      <c r="N688" s="2">
        <v>3.6</v>
      </c>
      <c r="O688" s="3">
        <v>44599</v>
      </c>
      <c r="P688" t="s">
        <v>62</v>
      </c>
      <c r="Q688" t="s">
        <v>34</v>
      </c>
      <c r="R688">
        <v>2022</v>
      </c>
      <c r="S688" t="s">
        <v>214</v>
      </c>
      <c r="T688" t="s">
        <v>58</v>
      </c>
      <c r="U688" t="s">
        <v>46</v>
      </c>
    </row>
    <row r="689" spans="1:21" x14ac:dyDescent="0.25">
      <c r="A689" t="s">
        <v>30</v>
      </c>
      <c r="B689" t="s">
        <v>309</v>
      </c>
      <c r="C689" t="s">
        <v>56</v>
      </c>
      <c r="D689" t="s">
        <v>228</v>
      </c>
      <c r="E689" s="2">
        <v>2826</v>
      </c>
      <c r="F689" s="2">
        <v>120</v>
      </c>
      <c r="G689" s="2">
        <v>15</v>
      </c>
      <c r="H689" s="2">
        <v>42390</v>
      </c>
      <c r="I689">
        <v>6358.5</v>
      </c>
      <c r="J689" s="11">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25">
      <c r="A690" t="s">
        <v>21</v>
      </c>
      <c r="B690" t="s">
        <v>169</v>
      </c>
      <c r="C690" t="s">
        <v>56</v>
      </c>
      <c r="D690" t="s">
        <v>228</v>
      </c>
      <c r="E690" s="2">
        <v>663</v>
      </c>
      <c r="F690" s="2">
        <v>120</v>
      </c>
      <c r="G690" s="2">
        <v>125</v>
      </c>
      <c r="H690" s="2">
        <v>82875</v>
      </c>
      <c r="I690">
        <v>12431.25</v>
      </c>
      <c r="J690" s="11">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25">
      <c r="A691" t="s">
        <v>47</v>
      </c>
      <c r="B691" t="s">
        <v>291</v>
      </c>
      <c r="C691" t="s">
        <v>56</v>
      </c>
      <c r="D691" t="s">
        <v>228</v>
      </c>
      <c r="E691" s="2">
        <v>914</v>
      </c>
      <c r="F691" s="2">
        <v>120</v>
      </c>
      <c r="G691" s="2">
        <v>12</v>
      </c>
      <c r="H691" s="2">
        <v>10968</v>
      </c>
      <c r="I691">
        <v>1645.2</v>
      </c>
      <c r="J691" s="11">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25">
      <c r="A692" t="s">
        <v>42</v>
      </c>
      <c r="B692" t="s">
        <v>173</v>
      </c>
      <c r="C692" t="s">
        <v>61</v>
      </c>
      <c r="D692" t="s">
        <v>228</v>
      </c>
      <c r="E692" s="2">
        <v>865.5</v>
      </c>
      <c r="F692" s="2">
        <v>250</v>
      </c>
      <c r="G692" s="2">
        <v>20</v>
      </c>
      <c r="H692" s="2">
        <v>17310</v>
      </c>
      <c r="I692">
        <v>2596.5</v>
      </c>
      <c r="J692" s="11">
        <v>14713.5</v>
      </c>
      <c r="K692" s="2">
        <v>14.7135</v>
      </c>
      <c r="L692" s="2">
        <v>8655</v>
      </c>
      <c r="M692" s="2">
        <v>6058.5</v>
      </c>
      <c r="N692" s="2">
        <v>6.0585000000000004</v>
      </c>
      <c r="O692" s="3">
        <v>44736</v>
      </c>
      <c r="P692" t="s">
        <v>151</v>
      </c>
      <c r="Q692" t="s">
        <v>73</v>
      </c>
      <c r="R692">
        <v>2022</v>
      </c>
      <c r="S692" t="s">
        <v>174</v>
      </c>
      <c r="T692" t="s">
        <v>64</v>
      </c>
      <c r="U692" t="s">
        <v>59</v>
      </c>
    </row>
    <row r="693" spans="1:21" x14ac:dyDescent="0.25">
      <c r="A693" t="s">
        <v>30</v>
      </c>
      <c r="B693" t="s">
        <v>139</v>
      </c>
      <c r="C693" t="s">
        <v>61</v>
      </c>
      <c r="D693" t="s">
        <v>228</v>
      </c>
      <c r="E693" s="2">
        <v>492</v>
      </c>
      <c r="F693" s="2">
        <v>250</v>
      </c>
      <c r="G693" s="2">
        <v>15</v>
      </c>
      <c r="H693" s="2">
        <v>7380</v>
      </c>
      <c r="I693">
        <v>1107</v>
      </c>
      <c r="J693" s="11">
        <v>6273</v>
      </c>
      <c r="K693" s="2">
        <v>6.2729999999999997</v>
      </c>
      <c r="L693" s="2">
        <v>4920</v>
      </c>
      <c r="M693" s="2">
        <v>1353</v>
      </c>
      <c r="N693" s="2">
        <v>1.353</v>
      </c>
      <c r="O693" s="3">
        <v>44484</v>
      </c>
      <c r="P693" t="s">
        <v>90</v>
      </c>
      <c r="Q693" t="s">
        <v>77</v>
      </c>
      <c r="R693">
        <v>2022</v>
      </c>
      <c r="S693" t="s">
        <v>140</v>
      </c>
      <c r="T693" t="s">
        <v>64</v>
      </c>
      <c r="U693" t="s">
        <v>59</v>
      </c>
    </row>
    <row r="694" spans="1:21" x14ac:dyDescent="0.25">
      <c r="A694" t="s">
        <v>30</v>
      </c>
      <c r="B694" t="s">
        <v>139</v>
      </c>
      <c r="C694" t="s">
        <v>61</v>
      </c>
      <c r="D694" t="s">
        <v>228</v>
      </c>
      <c r="E694" s="2">
        <v>1175</v>
      </c>
      <c r="F694" s="2">
        <v>250</v>
      </c>
      <c r="G694" s="2">
        <v>15</v>
      </c>
      <c r="H694" s="2">
        <v>17625</v>
      </c>
      <c r="I694">
        <v>2643.75</v>
      </c>
      <c r="J694" s="11">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25">
      <c r="A695" t="s">
        <v>21</v>
      </c>
      <c r="B695" t="s">
        <v>289</v>
      </c>
      <c r="C695" t="s">
        <v>61</v>
      </c>
      <c r="D695" t="s">
        <v>228</v>
      </c>
      <c r="E695" s="2">
        <v>552</v>
      </c>
      <c r="F695" s="2">
        <v>250</v>
      </c>
      <c r="G695" s="2">
        <v>125</v>
      </c>
      <c r="H695" s="2">
        <v>69000</v>
      </c>
      <c r="I695">
        <v>10350</v>
      </c>
      <c r="J695" s="11">
        <v>58650</v>
      </c>
      <c r="K695" s="2">
        <v>58.65</v>
      </c>
      <c r="L695" s="2">
        <v>66240</v>
      </c>
      <c r="M695" s="2">
        <v>-7590</v>
      </c>
      <c r="N695" s="2">
        <v>-7.59</v>
      </c>
      <c r="O695" s="3">
        <v>44922</v>
      </c>
      <c r="P695" t="s">
        <v>80</v>
      </c>
      <c r="Q695" t="s">
        <v>77</v>
      </c>
      <c r="R695">
        <v>2022</v>
      </c>
      <c r="S695" t="s">
        <v>180</v>
      </c>
      <c r="T695" t="s">
        <v>64</v>
      </c>
      <c r="U695" t="s">
        <v>37</v>
      </c>
    </row>
    <row r="696" spans="1:21" x14ac:dyDescent="0.25">
      <c r="A696" t="s">
        <v>42</v>
      </c>
      <c r="B696" t="s">
        <v>60</v>
      </c>
      <c r="C696" t="s">
        <v>61</v>
      </c>
      <c r="D696" t="s">
        <v>228</v>
      </c>
      <c r="E696" s="2">
        <v>293</v>
      </c>
      <c r="F696" s="2">
        <v>250</v>
      </c>
      <c r="G696" s="2">
        <v>20</v>
      </c>
      <c r="H696" s="2">
        <v>5860</v>
      </c>
      <c r="I696">
        <v>879</v>
      </c>
      <c r="J696" s="11">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25">
      <c r="A697" t="s">
        <v>38</v>
      </c>
      <c r="B697" t="s">
        <v>308</v>
      </c>
      <c r="C697" t="s">
        <v>95</v>
      </c>
      <c r="D697" t="s">
        <v>228</v>
      </c>
      <c r="E697" s="2">
        <v>2475</v>
      </c>
      <c r="F697" s="2">
        <v>260</v>
      </c>
      <c r="G697" s="2">
        <v>300</v>
      </c>
      <c r="H697" s="2">
        <v>742500</v>
      </c>
      <c r="I697">
        <v>111375</v>
      </c>
      <c r="J697" s="11">
        <v>631125</v>
      </c>
      <c r="K697" s="2">
        <v>631.125</v>
      </c>
      <c r="L697" s="2">
        <v>618750</v>
      </c>
      <c r="M697" s="2">
        <v>12375</v>
      </c>
      <c r="N697" s="2">
        <v>12.375</v>
      </c>
      <c r="O697" s="3">
        <v>44283</v>
      </c>
      <c r="P697" t="s">
        <v>87</v>
      </c>
      <c r="Q697" t="s">
        <v>34</v>
      </c>
      <c r="R697">
        <v>2022</v>
      </c>
      <c r="S697" t="s">
        <v>170</v>
      </c>
      <c r="T697" t="s">
        <v>97</v>
      </c>
      <c r="U697" t="s">
        <v>51</v>
      </c>
    </row>
    <row r="698" spans="1:21" x14ac:dyDescent="0.25">
      <c r="A698" t="s">
        <v>38</v>
      </c>
      <c r="B698" t="s">
        <v>286</v>
      </c>
      <c r="C698" t="s">
        <v>95</v>
      </c>
      <c r="D698" t="s">
        <v>228</v>
      </c>
      <c r="E698" s="2">
        <v>546</v>
      </c>
      <c r="F698" s="2">
        <v>260</v>
      </c>
      <c r="G698" s="2">
        <v>300</v>
      </c>
      <c r="H698" s="2">
        <v>163800</v>
      </c>
      <c r="I698">
        <v>24570</v>
      </c>
      <c r="J698" s="11">
        <v>139230</v>
      </c>
      <c r="K698" s="2">
        <v>139.22999999999999</v>
      </c>
      <c r="L698" s="2">
        <v>136500</v>
      </c>
      <c r="M698" s="2">
        <v>2730</v>
      </c>
      <c r="N698" s="2">
        <v>2.73</v>
      </c>
      <c r="O698" s="3">
        <v>44546</v>
      </c>
      <c r="P698" t="s">
        <v>80</v>
      </c>
      <c r="Q698" t="s">
        <v>77</v>
      </c>
      <c r="R698">
        <v>2022</v>
      </c>
      <c r="S698" t="s">
        <v>260</v>
      </c>
      <c r="T698" t="s">
        <v>97</v>
      </c>
      <c r="U698" t="s">
        <v>59</v>
      </c>
    </row>
    <row r="699" spans="1:21" x14ac:dyDescent="0.25">
      <c r="A699" t="s">
        <v>42</v>
      </c>
      <c r="B699" t="s">
        <v>161</v>
      </c>
      <c r="C699" t="s">
        <v>23</v>
      </c>
      <c r="D699" t="s">
        <v>228</v>
      </c>
      <c r="E699" s="2">
        <v>1368</v>
      </c>
      <c r="F699" s="2">
        <v>5</v>
      </c>
      <c r="G699" s="2">
        <v>7</v>
      </c>
      <c r="H699" s="2">
        <v>9576</v>
      </c>
      <c r="I699">
        <v>1436.4</v>
      </c>
      <c r="J699" s="11">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25">
      <c r="A700" t="s">
        <v>42</v>
      </c>
      <c r="B700" t="s">
        <v>43</v>
      </c>
      <c r="C700" t="s">
        <v>32</v>
      </c>
      <c r="D700" t="s">
        <v>228</v>
      </c>
      <c r="E700" s="2">
        <v>723</v>
      </c>
      <c r="F700" s="2">
        <v>10</v>
      </c>
      <c r="G700" s="2">
        <v>7</v>
      </c>
      <c r="H700" s="2">
        <v>5061</v>
      </c>
      <c r="I700">
        <v>759.15000000000009</v>
      </c>
      <c r="J700" s="11">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25">
      <c r="A701" t="s">
        <v>47</v>
      </c>
      <c r="B701" t="s">
        <v>306</v>
      </c>
      <c r="C701" t="s">
        <v>61</v>
      </c>
      <c r="D701" t="s">
        <v>228</v>
      </c>
      <c r="E701" s="2">
        <v>1806</v>
      </c>
      <c r="F701" s="2">
        <v>250</v>
      </c>
      <c r="G701" s="2">
        <v>12</v>
      </c>
      <c r="H701" s="2">
        <v>21672</v>
      </c>
      <c r="I701">
        <v>3250.8</v>
      </c>
      <c r="J701" s="11">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M152"/>
  <sheetViews>
    <sheetView topLeftCell="X1" workbookViewId="0">
      <selection activeCell="A12" sqref="A12"/>
    </sheetView>
  </sheetViews>
  <sheetFormatPr defaultRowHeight="15" x14ac:dyDescent="0.25"/>
  <cols>
    <col min="2" max="2" width="16.140625" customWidth="1"/>
    <col min="3" max="3" width="15.140625" customWidth="1"/>
    <col min="4" max="4" width="16.7109375" customWidth="1"/>
    <col min="5" max="5" width="12.7109375" bestFit="1" customWidth="1"/>
    <col min="7" max="7" width="13.140625" bestFit="1" customWidth="1"/>
    <col min="8" max="8" width="13.140625" customWidth="1"/>
    <col min="9" max="9" width="12.140625" customWidth="1"/>
    <col min="10" max="10" width="12.85546875" bestFit="1" customWidth="1"/>
    <col min="11" max="11" width="15.28515625" bestFit="1" customWidth="1"/>
    <col min="13" max="13" width="13.140625" customWidth="1"/>
    <col min="14" max="14" width="17.85546875" customWidth="1"/>
    <col min="15" max="15" width="18.28515625" customWidth="1"/>
    <col min="19" max="19" width="13.140625" customWidth="1"/>
    <col min="20" max="20" width="12.140625" customWidth="1"/>
    <col min="23" max="23" width="12.28515625" bestFit="1" customWidth="1"/>
    <col min="24" max="24" width="12.28515625" style="23" bestFit="1" customWidth="1"/>
    <col min="25" max="25" width="12.28515625" bestFit="1" customWidth="1"/>
    <col min="28" max="28" width="13.140625" customWidth="1"/>
    <col min="29" max="29" width="12.140625" customWidth="1"/>
    <col min="32" max="32" width="16.28515625" bestFit="1" customWidth="1"/>
    <col min="33" max="33" width="12.140625" customWidth="1"/>
    <col min="35" max="35" width="13.140625" customWidth="1"/>
    <col min="36" max="36" width="12.5703125" customWidth="1"/>
    <col min="38" max="38" width="13.140625" customWidth="1"/>
    <col min="39" max="39" width="16.7109375" customWidth="1"/>
  </cols>
  <sheetData>
    <row r="1" spans="2:39" x14ac:dyDescent="0.25">
      <c r="V1">
        <v>1</v>
      </c>
      <c r="W1">
        <f>COUNT(T:T)</f>
        <v>150</v>
      </c>
      <c r="X1" s="23">
        <f>W1-4</f>
        <v>146</v>
      </c>
      <c r="Y1">
        <f>MIN(X1,V1)</f>
        <v>1</v>
      </c>
      <c r="AB1" s="19" t="s">
        <v>310</v>
      </c>
      <c r="AC1" t="s">
        <v>311</v>
      </c>
    </row>
    <row r="2" spans="2:39" x14ac:dyDescent="0.25">
      <c r="B2" s="4" t="s">
        <v>312</v>
      </c>
      <c r="C2" s="5"/>
      <c r="D2" s="5"/>
      <c r="E2" s="5"/>
      <c r="H2" s="9" t="s">
        <v>310</v>
      </c>
      <c r="I2" t="s">
        <v>311</v>
      </c>
      <c r="N2" s="9" t="s">
        <v>312</v>
      </c>
      <c r="S2" s="9" t="s">
        <v>310</v>
      </c>
      <c r="T2" t="s">
        <v>311</v>
      </c>
      <c r="AB2" s="10" t="s">
        <v>37</v>
      </c>
      <c r="AC2" s="20">
        <v>9.0180280254156989E-2</v>
      </c>
      <c r="AF2" s="9" t="s">
        <v>310</v>
      </c>
      <c r="AG2" t="s">
        <v>311</v>
      </c>
      <c r="AI2" s="9" t="s">
        <v>310</v>
      </c>
      <c r="AJ2" t="s">
        <v>313</v>
      </c>
      <c r="AL2" s="9" t="s">
        <v>310</v>
      </c>
      <c r="AM2" t="s">
        <v>314</v>
      </c>
    </row>
    <row r="3" spans="2:39" x14ac:dyDescent="0.25">
      <c r="B3" s="5" t="s">
        <v>311</v>
      </c>
      <c r="C3" s="5" t="s">
        <v>313</v>
      </c>
      <c r="D3" s="5" t="s">
        <v>314</v>
      </c>
      <c r="E3" s="6" t="s">
        <v>315</v>
      </c>
      <c r="H3" s="10" t="s">
        <v>23</v>
      </c>
      <c r="I3" s="21">
        <v>15390801.880000003</v>
      </c>
      <c r="M3" s="9" t="s">
        <v>310</v>
      </c>
      <c r="N3" t="s">
        <v>316</v>
      </c>
      <c r="O3" t="s">
        <v>317</v>
      </c>
      <c r="P3" t="s">
        <v>318</v>
      </c>
      <c r="S3" s="10" t="s">
        <v>22</v>
      </c>
      <c r="T3" s="24">
        <v>376312.5</v>
      </c>
      <c r="W3" t="str">
        <f ca="1">OFFSET(S2,$V$1,0)</f>
        <v>CUST_ID_001</v>
      </c>
      <c r="X3" s="23">
        <f ca="1">OFFSET(T2,$V$1,0)</f>
        <v>376312.5</v>
      </c>
      <c r="AB3" s="10" t="s">
        <v>41</v>
      </c>
      <c r="AC3" s="20">
        <v>0.14301767436475055</v>
      </c>
      <c r="AF3" s="10" t="s">
        <v>47</v>
      </c>
      <c r="AG3" s="20">
        <v>1.5165914188862551E-2</v>
      </c>
      <c r="AI3" s="10">
        <v>2021</v>
      </c>
      <c r="AJ3" s="18">
        <v>3878464.51</v>
      </c>
      <c r="AL3" s="10" t="s">
        <v>97</v>
      </c>
      <c r="AM3" s="20">
        <v>0.13795893786318425</v>
      </c>
    </row>
    <row r="4" spans="2:39" x14ac:dyDescent="0.25">
      <c r="B4" s="7">
        <v>118726350.25999992</v>
      </c>
      <c r="C4" s="7">
        <v>16893702.260000009</v>
      </c>
      <c r="D4" s="13">
        <v>1125806</v>
      </c>
      <c r="E4" s="8">
        <f>GETPIVOTDATA("Sum of Profit",$B$2)/GETPIVOTDATA("Sum of Sales",$B$2)</f>
        <v>0.14229109395685402</v>
      </c>
      <c r="H4" s="10" t="s">
        <v>32</v>
      </c>
      <c r="I4" s="21">
        <v>33011143.950000014</v>
      </c>
      <c r="K4" s="14" t="str">
        <f>INDEX(H3:H8,MATCH(MAX(I3:I8),I3:I8,0))</f>
        <v>PROD_ID_002</v>
      </c>
      <c r="M4" s="10" t="s">
        <v>33</v>
      </c>
      <c r="N4" s="17">
        <v>10870.125610000001</v>
      </c>
      <c r="O4" s="17">
        <v>1852.0111100000001</v>
      </c>
      <c r="P4" s="16">
        <f>O4/N4</f>
        <v>0.17037623818221911</v>
      </c>
      <c r="Q4" s="16"/>
      <c r="S4" s="10" t="s">
        <v>31</v>
      </c>
      <c r="T4" s="18">
        <v>241130.1</v>
      </c>
      <c r="W4" t="str">
        <f t="shared" ref="W4:W6" ca="1" si="0">OFFSET(S3,$V$1,0)</f>
        <v>CUST_ID_002</v>
      </c>
      <c r="X4" s="23">
        <f t="shared" ref="X4:X6" ca="1" si="1">OFFSET(T3,$V$1,0)</f>
        <v>241130.1</v>
      </c>
      <c r="AB4" s="10" t="s">
        <v>46</v>
      </c>
      <c r="AC4" s="20">
        <v>0.14927700978921685</v>
      </c>
      <c r="AF4" s="10" t="s">
        <v>21</v>
      </c>
      <c r="AG4" s="20">
        <v>0.16518400786390008</v>
      </c>
      <c r="AI4" s="22" t="s">
        <v>33</v>
      </c>
      <c r="AJ4" s="18">
        <v>862635.18000000017</v>
      </c>
      <c r="AL4" s="10" t="s">
        <v>70</v>
      </c>
      <c r="AM4" s="20">
        <v>0.13043632739566141</v>
      </c>
    </row>
    <row r="5" spans="2:39" x14ac:dyDescent="0.25">
      <c r="H5" s="10" t="s">
        <v>56</v>
      </c>
      <c r="I5" s="21">
        <v>18250059.465000004</v>
      </c>
      <c r="M5" s="10" t="s">
        <v>62</v>
      </c>
      <c r="N5" s="17">
        <v>6964.9451250000002</v>
      </c>
      <c r="O5" s="17">
        <v>924.61112499999979</v>
      </c>
      <c r="P5" s="16">
        <f t="shared" ref="P5:P15" si="2">O5/N5</f>
        <v>0.13275210477699201</v>
      </c>
      <c r="Q5" s="16"/>
      <c r="S5" s="10" t="s">
        <v>39</v>
      </c>
      <c r="T5" s="18">
        <v>2800770</v>
      </c>
      <c r="W5" t="str">
        <f t="shared" ca="1" si="0"/>
        <v>CUST_ID_003</v>
      </c>
      <c r="X5" s="23">
        <f t="shared" ca="1" si="1"/>
        <v>2800770</v>
      </c>
      <c r="AB5" s="10" t="s">
        <v>51</v>
      </c>
      <c r="AC5" s="20">
        <v>0.12073453469772318</v>
      </c>
      <c r="AF5" s="10" t="s">
        <v>42</v>
      </c>
      <c r="AG5" s="20">
        <v>0.44222921495540313</v>
      </c>
      <c r="AI5" s="22" t="s">
        <v>62</v>
      </c>
      <c r="AJ5" s="18">
        <v>316721.14</v>
      </c>
      <c r="AL5" s="10" t="s">
        <v>28</v>
      </c>
      <c r="AM5" s="20">
        <v>0.13696675981474607</v>
      </c>
    </row>
    <row r="6" spans="2:39" x14ac:dyDescent="0.25">
      <c r="H6" s="10" t="s">
        <v>61</v>
      </c>
      <c r="I6" s="21">
        <v>20511921.020000003</v>
      </c>
      <c r="K6" s="15">
        <f>INDEX(H3:I8,MATCH(MAX(I3:I8),I3:I8,0),2)</f>
        <v>33011143.950000014</v>
      </c>
      <c r="M6" s="10" t="s">
        <v>87</v>
      </c>
      <c r="N6" s="17">
        <v>8188.402</v>
      </c>
      <c r="O6" s="17">
        <v>1161.2679999999998</v>
      </c>
      <c r="P6" s="16">
        <f t="shared" si="2"/>
        <v>0.14181863567519032</v>
      </c>
      <c r="Q6" s="16"/>
      <c r="S6" s="10" t="s">
        <v>43</v>
      </c>
      <c r="T6" s="18">
        <v>3956873.4500000007</v>
      </c>
      <c r="W6" t="str">
        <f t="shared" ca="1" si="0"/>
        <v>CUST_ID_004</v>
      </c>
      <c r="X6" s="23">
        <f t="shared" ca="1" si="1"/>
        <v>3956873.4500000007</v>
      </c>
      <c r="AB6" s="10" t="s">
        <v>59</v>
      </c>
      <c r="AC6" s="20">
        <v>0.10495287649045265</v>
      </c>
      <c r="AF6" s="10" t="s">
        <v>30</v>
      </c>
      <c r="AG6" s="20">
        <v>2.0061958190274443E-2</v>
      </c>
      <c r="AI6" s="22" t="s">
        <v>87</v>
      </c>
      <c r="AJ6" s="18">
        <v>116139.62</v>
      </c>
      <c r="AL6" s="10" t="s">
        <v>36</v>
      </c>
      <c r="AM6" s="20">
        <v>0.30044208327189587</v>
      </c>
    </row>
    <row r="7" spans="2:39" x14ac:dyDescent="0.25">
      <c r="H7" s="10" t="s">
        <v>67</v>
      </c>
      <c r="I7" s="21">
        <v>13815307.885</v>
      </c>
      <c r="M7" s="10" t="s">
        <v>72</v>
      </c>
      <c r="N7" s="17">
        <v>11001.632280000003</v>
      </c>
      <c r="O7" s="17">
        <v>1563.25028</v>
      </c>
      <c r="P7" s="16">
        <f t="shared" si="2"/>
        <v>0.14209257682988105</v>
      </c>
      <c r="Q7" s="16"/>
      <c r="S7" s="10" t="s">
        <v>48</v>
      </c>
      <c r="T7" s="18">
        <v>83878.98</v>
      </c>
      <c r="AB7" s="10" t="s">
        <v>54</v>
      </c>
      <c r="AC7" s="20">
        <v>0.12160331357262426</v>
      </c>
      <c r="AF7" s="10" t="s">
        <v>38</v>
      </c>
      <c r="AG7" s="20">
        <v>0.35735890480155985</v>
      </c>
      <c r="AI7" s="22" t="s">
        <v>72</v>
      </c>
      <c r="AJ7" s="18">
        <v>266621.7</v>
      </c>
      <c r="AL7" s="10" t="s">
        <v>58</v>
      </c>
      <c r="AM7" s="20">
        <v>0.14427396904972969</v>
      </c>
    </row>
    <row r="8" spans="2:39" x14ac:dyDescent="0.25">
      <c r="H8" s="10" t="s">
        <v>95</v>
      </c>
      <c r="I8" s="21">
        <v>17747116.059999999</v>
      </c>
      <c r="M8" s="10" t="s">
        <v>109</v>
      </c>
      <c r="N8" s="17">
        <v>11253.334614999998</v>
      </c>
      <c r="O8" s="17">
        <v>1558.7156149999998</v>
      </c>
      <c r="P8" s="16">
        <f t="shared" si="2"/>
        <v>0.13851144290353976</v>
      </c>
      <c r="Q8" s="16"/>
      <c r="S8" s="10" t="s">
        <v>52</v>
      </c>
      <c r="T8" s="18">
        <v>198132</v>
      </c>
      <c r="AB8" s="10" t="s">
        <v>65</v>
      </c>
      <c r="AC8" s="20">
        <v>0.15539926561876274</v>
      </c>
      <c r="AI8" s="22" t="s">
        <v>109</v>
      </c>
      <c r="AJ8" s="18">
        <v>276537.58999999997</v>
      </c>
      <c r="AL8" s="10" t="s">
        <v>64</v>
      </c>
      <c r="AM8" s="20">
        <v>0.14992192260478271</v>
      </c>
    </row>
    <row r="9" spans="2:39" x14ac:dyDescent="0.25">
      <c r="M9" s="10" t="s">
        <v>151</v>
      </c>
      <c r="N9" s="17">
        <v>10844.09965</v>
      </c>
      <c r="O9" s="17">
        <v>1262.8621499999999</v>
      </c>
      <c r="P9" s="16">
        <f t="shared" si="2"/>
        <v>0.11645615502989222</v>
      </c>
      <c r="Q9" s="16"/>
      <c r="S9" s="10" t="s">
        <v>55</v>
      </c>
      <c r="T9" s="18">
        <v>792843.75</v>
      </c>
      <c r="AB9" s="10" t="s">
        <v>29</v>
      </c>
      <c r="AC9" s="20">
        <v>0.11483504521231289</v>
      </c>
      <c r="AI9" s="22" t="s">
        <v>151</v>
      </c>
      <c r="AJ9" s="18">
        <v>236038.40999999997</v>
      </c>
    </row>
    <row r="10" spans="2:39" x14ac:dyDescent="0.25">
      <c r="M10" s="10" t="s">
        <v>49</v>
      </c>
      <c r="N10" s="17">
        <v>13152.14379</v>
      </c>
      <c r="O10" s="17">
        <v>1936.3537900000006</v>
      </c>
      <c r="P10" s="16">
        <f t="shared" si="2"/>
        <v>0.14722723693701348</v>
      </c>
      <c r="Q10" s="16"/>
      <c r="S10" s="10" t="s">
        <v>60</v>
      </c>
      <c r="T10" s="18">
        <v>2038690.51</v>
      </c>
      <c r="AI10" s="22" t="s">
        <v>49</v>
      </c>
      <c r="AJ10" s="18">
        <v>451342.83000000007</v>
      </c>
    </row>
    <row r="11" spans="2:39" x14ac:dyDescent="0.25">
      <c r="M11" s="10" t="s">
        <v>44</v>
      </c>
      <c r="N11" s="17">
        <v>11259.071220000003</v>
      </c>
      <c r="O11" s="17">
        <v>1719.5252199999998</v>
      </c>
      <c r="P11" s="16">
        <f t="shared" si="2"/>
        <v>0.15272354054795642</v>
      </c>
      <c r="Q11" s="16"/>
      <c r="S11" s="10" t="s">
        <v>66</v>
      </c>
      <c r="T11" s="18">
        <v>428456.25</v>
      </c>
      <c r="AI11" s="22" t="s">
        <v>44</v>
      </c>
      <c r="AJ11" s="18">
        <v>453037.04999999993</v>
      </c>
    </row>
    <row r="12" spans="2:39" x14ac:dyDescent="0.25">
      <c r="M12" s="10" t="s">
        <v>25</v>
      </c>
      <c r="N12" s="17">
        <v>9120.754144999999</v>
      </c>
      <c r="O12" s="17">
        <v>1309.1541450000007</v>
      </c>
      <c r="P12" s="16">
        <f t="shared" si="2"/>
        <v>0.1435357344565284</v>
      </c>
      <c r="Q12" s="16"/>
      <c r="S12" s="10" t="s">
        <v>71</v>
      </c>
      <c r="T12" s="18">
        <v>39076.080000000002</v>
      </c>
      <c r="AI12" s="22" t="s">
        <v>25</v>
      </c>
      <c r="AJ12" s="18">
        <v>315856.38</v>
      </c>
    </row>
    <row r="13" spans="2:39" x14ac:dyDescent="0.25">
      <c r="M13" s="10" t="s">
        <v>90</v>
      </c>
      <c r="N13" s="17">
        <v>6777.9401699999971</v>
      </c>
      <c r="O13" s="17">
        <v>726.63816999999995</v>
      </c>
      <c r="P13" s="16">
        <f t="shared" si="2"/>
        <v>0.10720634171664579</v>
      </c>
      <c r="Q13" s="16"/>
      <c r="S13" s="10" t="s">
        <v>75</v>
      </c>
      <c r="T13" s="18">
        <v>353376</v>
      </c>
      <c r="AI13" s="22" t="s">
        <v>90</v>
      </c>
      <c r="AJ13" s="18">
        <v>224146.36000000002</v>
      </c>
    </row>
    <row r="14" spans="2:39" x14ac:dyDescent="0.25">
      <c r="M14" s="10" t="s">
        <v>76</v>
      </c>
      <c r="N14" s="17">
        <v>7978.2783199999985</v>
      </c>
      <c r="O14" s="17">
        <v>1302.4528200000007</v>
      </c>
      <c r="P14" s="16">
        <f t="shared" si="2"/>
        <v>0.16324986015278556</v>
      </c>
      <c r="Q14" s="16"/>
      <c r="S14" s="10" t="s">
        <v>79</v>
      </c>
      <c r="T14" s="18">
        <v>1425303</v>
      </c>
      <c r="AI14" s="22" t="s">
        <v>76</v>
      </c>
      <c r="AJ14" s="18">
        <v>31312.53</v>
      </c>
    </row>
    <row r="15" spans="2:39" x14ac:dyDescent="0.25">
      <c r="M15" s="10" t="s">
        <v>80</v>
      </c>
      <c r="N15" s="17">
        <v>11315.623335</v>
      </c>
      <c r="O15" s="17">
        <v>1576.859835</v>
      </c>
      <c r="P15" s="16">
        <f t="shared" si="2"/>
        <v>0.13935244999916746</v>
      </c>
      <c r="Q15" s="16"/>
      <c r="S15" s="10" t="s">
        <v>82</v>
      </c>
      <c r="T15" s="18">
        <v>1033861.25</v>
      </c>
      <c r="AI15" s="22" t="s">
        <v>80</v>
      </c>
      <c r="AJ15" s="18">
        <v>328075.71999999997</v>
      </c>
    </row>
    <row r="16" spans="2:39" x14ac:dyDescent="0.25">
      <c r="S16" s="10" t="s">
        <v>84</v>
      </c>
      <c r="T16" s="18">
        <v>43462.8</v>
      </c>
      <c r="AI16" s="10">
        <v>2022</v>
      </c>
      <c r="AJ16" s="18">
        <v>13015237.750000002</v>
      </c>
    </row>
    <row r="17" spans="19:36" x14ac:dyDescent="0.25">
      <c r="S17" s="10" t="s">
        <v>86</v>
      </c>
      <c r="T17" s="18">
        <v>1299215</v>
      </c>
      <c r="AI17" s="22" t="s">
        <v>33</v>
      </c>
      <c r="AJ17" s="18">
        <v>989375.92999999993</v>
      </c>
    </row>
    <row r="18" spans="19:36" x14ac:dyDescent="0.25">
      <c r="S18" s="10" t="s">
        <v>89</v>
      </c>
      <c r="T18" s="18">
        <v>1374572.47</v>
      </c>
      <c r="AI18" s="22" t="s">
        <v>62</v>
      </c>
      <c r="AJ18" s="18">
        <v>607889.98499999999</v>
      </c>
    </row>
    <row r="19" spans="19:36" x14ac:dyDescent="0.25">
      <c r="S19" s="10" t="s">
        <v>92</v>
      </c>
      <c r="T19" s="18">
        <v>1029771</v>
      </c>
      <c r="AI19" s="22" t="s">
        <v>87</v>
      </c>
      <c r="AJ19" s="18">
        <v>1045128.38</v>
      </c>
    </row>
    <row r="20" spans="19:36" x14ac:dyDescent="0.25">
      <c r="S20" s="10" t="s">
        <v>94</v>
      </c>
      <c r="T20" s="18">
        <v>123624.59999999999</v>
      </c>
      <c r="AI20" s="22" t="s">
        <v>72</v>
      </c>
      <c r="AJ20" s="18">
        <v>1296628.58</v>
      </c>
    </row>
    <row r="21" spans="19:36" x14ac:dyDescent="0.25">
      <c r="S21" s="10" t="s">
        <v>98</v>
      </c>
      <c r="T21" s="18">
        <v>32738.85</v>
      </c>
      <c r="AI21" s="22" t="s">
        <v>109</v>
      </c>
      <c r="AJ21" s="18">
        <v>1282178.0250000004</v>
      </c>
    </row>
    <row r="22" spans="19:36" x14ac:dyDescent="0.25">
      <c r="S22" s="10" t="s">
        <v>100</v>
      </c>
      <c r="T22" s="18">
        <v>1596000</v>
      </c>
      <c r="AI22" s="22" t="s">
        <v>151</v>
      </c>
      <c r="AJ22" s="18">
        <v>1026823.74</v>
      </c>
    </row>
    <row r="23" spans="19:36" x14ac:dyDescent="0.25">
      <c r="S23" s="10" t="s">
        <v>102</v>
      </c>
      <c r="T23" s="18">
        <v>1397091.15</v>
      </c>
      <c r="AI23" s="22" t="s">
        <v>49</v>
      </c>
      <c r="AJ23" s="18">
        <v>1485010.96</v>
      </c>
    </row>
    <row r="24" spans="19:36" x14ac:dyDescent="0.25">
      <c r="S24" s="10" t="s">
        <v>104</v>
      </c>
      <c r="T24" s="18">
        <v>339910</v>
      </c>
      <c r="AI24" s="22" t="s">
        <v>44</v>
      </c>
      <c r="AJ24" s="18">
        <v>1266488.1699999997</v>
      </c>
    </row>
    <row r="25" spans="19:36" x14ac:dyDescent="0.25">
      <c r="S25" s="10" t="s">
        <v>106</v>
      </c>
      <c r="T25" s="18">
        <v>1115385</v>
      </c>
      <c r="AI25" s="22" t="s">
        <v>25</v>
      </c>
      <c r="AJ25" s="18">
        <v>993297.7649999999</v>
      </c>
    </row>
    <row r="26" spans="19:36" x14ac:dyDescent="0.25">
      <c r="S26" s="10" t="s">
        <v>108</v>
      </c>
      <c r="T26" s="18">
        <v>1071283.75</v>
      </c>
      <c r="AI26" s="22" t="s">
        <v>90</v>
      </c>
      <c r="AJ26" s="18">
        <v>502491.80999999982</v>
      </c>
    </row>
    <row r="27" spans="19:36" x14ac:dyDescent="0.25">
      <c r="S27" s="10" t="s">
        <v>111</v>
      </c>
      <c r="T27" s="18">
        <v>108600.77999999998</v>
      </c>
      <c r="AI27" s="22" t="s">
        <v>76</v>
      </c>
      <c r="AJ27" s="18">
        <v>1271140.2900000003</v>
      </c>
    </row>
    <row r="28" spans="19:36" x14ac:dyDescent="0.25">
      <c r="S28" s="10" t="s">
        <v>113</v>
      </c>
      <c r="T28" s="18">
        <v>221537.39999999997</v>
      </c>
      <c r="AI28" s="22" t="s">
        <v>80</v>
      </c>
      <c r="AJ28" s="18">
        <v>1248784.1150000002</v>
      </c>
    </row>
    <row r="29" spans="19:36" x14ac:dyDescent="0.25">
      <c r="S29" s="10" t="s">
        <v>115</v>
      </c>
      <c r="T29" s="18">
        <v>2864956.6399999992</v>
      </c>
    </row>
    <row r="30" spans="19:36" x14ac:dyDescent="0.25">
      <c r="S30" s="10" t="s">
        <v>117</v>
      </c>
      <c r="T30" s="18">
        <v>2838468.32</v>
      </c>
    </row>
    <row r="31" spans="19:36" x14ac:dyDescent="0.25">
      <c r="S31" s="10" t="s">
        <v>119</v>
      </c>
      <c r="T31" s="18">
        <v>437547.5</v>
      </c>
    </row>
    <row r="32" spans="19:36" x14ac:dyDescent="0.25">
      <c r="S32" s="10" t="s">
        <v>121</v>
      </c>
      <c r="T32" s="18">
        <v>672087.5</v>
      </c>
    </row>
    <row r="33" spans="19:20" x14ac:dyDescent="0.25">
      <c r="S33" s="10" t="s">
        <v>123</v>
      </c>
      <c r="T33" s="18">
        <v>606321.43999999994</v>
      </c>
    </row>
    <row r="34" spans="19:20" x14ac:dyDescent="0.25">
      <c r="S34" s="10" t="s">
        <v>125</v>
      </c>
      <c r="T34" s="18">
        <v>1081665</v>
      </c>
    </row>
    <row r="35" spans="19:20" x14ac:dyDescent="0.25">
      <c r="S35" s="10" t="s">
        <v>127</v>
      </c>
      <c r="T35" s="18">
        <v>1927678.02</v>
      </c>
    </row>
    <row r="36" spans="19:20" x14ac:dyDescent="0.25">
      <c r="S36" s="10" t="s">
        <v>129</v>
      </c>
      <c r="T36" s="18">
        <v>1798286.2200000002</v>
      </c>
    </row>
    <row r="37" spans="19:20" x14ac:dyDescent="0.25">
      <c r="S37" s="10" t="s">
        <v>131</v>
      </c>
      <c r="T37" s="18">
        <v>2179576.75</v>
      </c>
    </row>
    <row r="38" spans="19:20" x14ac:dyDescent="0.25">
      <c r="S38" s="10" t="s">
        <v>133</v>
      </c>
      <c r="T38" s="18">
        <v>110610.24000000001</v>
      </c>
    </row>
    <row r="39" spans="19:20" x14ac:dyDescent="0.25">
      <c r="S39" s="10" t="s">
        <v>135</v>
      </c>
      <c r="T39" s="18">
        <v>1791079.27</v>
      </c>
    </row>
    <row r="40" spans="19:20" x14ac:dyDescent="0.25">
      <c r="S40" s="10" t="s">
        <v>137</v>
      </c>
      <c r="T40" s="18">
        <v>112689.45</v>
      </c>
    </row>
    <row r="41" spans="19:20" x14ac:dyDescent="0.25">
      <c r="S41" s="10" t="s">
        <v>139</v>
      </c>
      <c r="T41" s="18">
        <v>62874</v>
      </c>
    </row>
    <row r="42" spans="19:20" x14ac:dyDescent="0.25">
      <c r="S42" s="10" t="s">
        <v>141</v>
      </c>
      <c r="T42" s="18">
        <v>3567885.44</v>
      </c>
    </row>
    <row r="43" spans="19:20" x14ac:dyDescent="0.25">
      <c r="S43" s="10" t="s">
        <v>143</v>
      </c>
      <c r="T43" s="18">
        <v>661621.64999999991</v>
      </c>
    </row>
    <row r="44" spans="19:20" x14ac:dyDescent="0.25">
      <c r="S44" s="10" t="s">
        <v>145</v>
      </c>
      <c r="T44" s="18">
        <v>1332156.6499999999</v>
      </c>
    </row>
    <row r="45" spans="19:20" x14ac:dyDescent="0.25">
      <c r="S45" s="10" t="s">
        <v>147</v>
      </c>
      <c r="T45" s="18">
        <v>829859.91</v>
      </c>
    </row>
    <row r="46" spans="19:20" x14ac:dyDescent="0.25">
      <c r="S46" s="10" t="s">
        <v>149</v>
      </c>
      <c r="T46" s="18">
        <v>134240.4</v>
      </c>
    </row>
    <row r="47" spans="19:20" x14ac:dyDescent="0.25">
      <c r="S47" s="10" t="s">
        <v>152</v>
      </c>
      <c r="T47" s="18">
        <v>30455.1</v>
      </c>
    </row>
    <row r="48" spans="19:20" x14ac:dyDescent="0.25">
      <c r="S48" s="10" t="s">
        <v>154</v>
      </c>
      <c r="T48" s="18">
        <v>95234.324999999997</v>
      </c>
    </row>
    <row r="49" spans="19:20" x14ac:dyDescent="0.25">
      <c r="S49" s="10" t="s">
        <v>156</v>
      </c>
      <c r="T49" s="18">
        <v>2579791.79</v>
      </c>
    </row>
    <row r="50" spans="19:20" x14ac:dyDescent="0.25">
      <c r="S50" s="10" t="s">
        <v>159</v>
      </c>
      <c r="T50" s="18">
        <v>880929.39999999991</v>
      </c>
    </row>
    <row r="51" spans="19:20" x14ac:dyDescent="0.25">
      <c r="S51" s="10" t="s">
        <v>161</v>
      </c>
      <c r="T51" s="18">
        <v>664684.34</v>
      </c>
    </row>
    <row r="52" spans="19:20" x14ac:dyDescent="0.25">
      <c r="S52" s="10" t="s">
        <v>163</v>
      </c>
      <c r="T52" s="18">
        <v>740130</v>
      </c>
    </row>
    <row r="53" spans="19:20" x14ac:dyDescent="0.25">
      <c r="S53" s="10" t="s">
        <v>165</v>
      </c>
      <c r="T53" s="18">
        <v>1250380</v>
      </c>
    </row>
    <row r="54" spans="19:20" x14ac:dyDescent="0.25">
      <c r="S54" s="10" t="s">
        <v>167</v>
      </c>
      <c r="T54" s="18">
        <v>2532864.6800000002</v>
      </c>
    </row>
    <row r="55" spans="19:20" x14ac:dyDescent="0.25">
      <c r="S55" s="10" t="s">
        <v>169</v>
      </c>
      <c r="T55" s="18">
        <v>379543.75</v>
      </c>
    </row>
    <row r="56" spans="19:20" x14ac:dyDescent="0.25">
      <c r="S56" s="10" t="s">
        <v>171</v>
      </c>
      <c r="T56" s="18">
        <v>2332438.17</v>
      </c>
    </row>
    <row r="57" spans="19:20" x14ac:dyDescent="0.25">
      <c r="S57" s="10" t="s">
        <v>173</v>
      </c>
      <c r="T57" s="18">
        <v>667982.24999999988</v>
      </c>
    </row>
    <row r="58" spans="19:20" x14ac:dyDescent="0.25">
      <c r="S58" s="10" t="s">
        <v>175</v>
      </c>
      <c r="T58" s="18">
        <v>1803191.71</v>
      </c>
    </row>
    <row r="59" spans="19:20" x14ac:dyDescent="0.25">
      <c r="S59" s="10" t="s">
        <v>177</v>
      </c>
      <c r="T59" s="18">
        <v>757341.02999999991</v>
      </c>
    </row>
    <row r="60" spans="19:20" x14ac:dyDescent="0.25">
      <c r="S60" s="10" t="s">
        <v>179</v>
      </c>
      <c r="T60" s="18">
        <v>513497.5</v>
      </c>
    </row>
    <row r="61" spans="19:20" x14ac:dyDescent="0.25">
      <c r="S61" s="10" t="s">
        <v>181</v>
      </c>
      <c r="T61" s="18">
        <v>1140656.7100000002</v>
      </c>
    </row>
    <row r="62" spans="19:20" x14ac:dyDescent="0.25">
      <c r="S62" s="10" t="s">
        <v>183</v>
      </c>
      <c r="T62" s="18">
        <v>165020.04</v>
      </c>
    </row>
    <row r="63" spans="19:20" x14ac:dyDescent="0.25">
      <c r="S63" s="10" t="s">
        <v>184</v>
      </c>
      <c r="T63" s="18">
        <v>1144029</v>
      </c>
    </row>
    <row r="64" spans="19:20" x14ac:dyDescent="0.25">
      <c r="S64" s="10" t="s">
        <v>186</v>
      </c>
      <c r="T64" s="18">
        <v>1257183</v>
      </c>
    </row>
    <row r="65" spans="19:20" x14ac:dyDescent="0.25">
      <c r="S65" s="10" t="s">
        <v>188</v>
      </c>
      <c r="T65" s="18">
        <v>2876940</v>
      </c>
    </row>
    <row r="66" spans="19:20" x14ac:dyDescent="0.25">
      <c r="S66" s="10" t="s">
        <v>190</v>
      </c>
      <c r="T66" s="18">
        <v>1056492.98</v>
      </c>
    </row>
    <row r="67" spans="19:20" x14ac:dyDescent="0.25">
      <c r="S67" s="10" t="s">
        <v>192</v>
      </c>
      <c r="T67" s="18">
        <v>2686041.5</v>
      </c>
    </row>
    <row r="68" spans="19:20" x14ac:dyDescent="0.25">
      <c r="S68" s="10" t="s">
        <v>194</v>
      </c>
      <c r="T68" s="18">
        <v>1713425.85</v>
      </c>
    </row>
    <row r="69" spans="19:20" x14ac:dyDescent="0.25">
      <c r="S69" s="10" t="s">
        <v>196</v>
      </c>
      <c r="T69" s="18">
        <v>97240.560000000012</v>
      </c>
    </row>
    <row r="70" spans="19:20" x14ac:dyDescent="0.25">
      <c r="S70" s="10" t="s">
        <v>198</v>
      </c>
      <c r="T70" s="18">
        <v>497477.5</v>
      </c>
    </row>
    <row r="71" spans="19:20" x14ac:dyDescent="0.25">
      <c r="S71" s="10" t="s">
        <v>200</v>
      </c>
      <c r="T71" s="18">
        <v>1998627</v>
      </c>
    </row>
    <row r="72" spans="19:20" x14ac:dyDescent="0.25">
      <c r="S72" s="10" t="s">
        <v>201</v>
      </c>
      <c r="T72" s="18">
        <v>2326353</v>
      </c>
    </row>
    <row r="73" spans="19:20" x14ac:dyDescent="0.25">
      <c r="S73" s="10" t="s">
        <v>203</v>
      </c>
      <c r="T73" s="18">
        <v>53551.799999999996</v>
      </c>
    </row>
    <row r="74" spans="19:20" x14ac:dyDescent="0.25">
      <c r="S74" s="10" t="s">
        <v>205</v>
      </c>
      <c r="T74" s="18">
        <v>1959650.4900000002</v>
      </c>
    </row>
    <row r="75" spans="19:20" x14ac:dyDescent="0.25">
      <c r="S75" s="10" t="s">
        <v>207</v>
      </c>
      <c r="T75" s="18">
        <v>1273906.25</v>
      </c>
    </row>
    <row r="76" spans="19:20" x14ac:dyDescent="0.25">
      <c r="S76" s="10" t="s">
        <v>209</v>
      </c>
      <c r="T76" s="18">
        <v>1392190.5</v>
      </c>
    </row>
    <row r="77" spans="19:20" x14ac:dyDescent="0.25">
      <c r="S77" s="10" t="s">
        <v>211</v>
      </c>
      <c r="T77" s="18">
        <v>3095841</v>
      </c>
    </row>
    <row r="78" spans="19:20" x14ac:dyDescent="0.25">
      <c r="S78" s="10" t="s">
        <v>213</v>
      </c>
      <c r="T78" s="18">
        <v>32262.6</v>
      </c>
    </row>
    <row r="79" spans="19:20" x14ac:dyDescent="0.25">
      <c r="S79" s="10" t="s">
        <v>215</v>
      </c>
      <c r="T79" s="18">
        <v>18460.32</v>
      </c>
    </row>
    <row r="80" spans="19:20" x14ac:dyDescent="0.25">
      <c r="S80" s="10" t="s">
        <v>217</v>
      </c>
      <c r="T80" s="18">
        <v>1908693</v>
      </c>
    </row>
    <row r="81" spans="19:20" x14ac:dyDescent="0.25">
      <c r="S81" s="10" t="s">
        <v>219</v>
      </c>
      <c r="T81" s="18">
        <v>367282.5</v>
      </c>
    </row>
    <row r="82" spans="19:20" x14ac:dyDescent="0.25">
      <c r="S82" s="10" t="s">
        <v>220</v>
      </c>
      <c r="T82" s="18">
        <v>1208622</v>
      </c>
    </row>
    <row r="83" spans="19:20" x14ac:dyDescent="0.25">
      <c r="S83" s="10" t="s">
        <v>221</v>
      </c>
      <c r="T83" s="18">
        <v>72292.37999999999</v>
      </c>
    </row>
    <row r="84" spans="19:20" x14ac:dyDescent="0.25">
      <c r="S84" s="10" t="s">
        <v>223</v>
      </c>
      <c r="T84" s="18">
        <v>23052.3</v>
      </c>
    </row>
    <row r="85" spans="19:20" x14ac:dyDescent="0.25">
      <c r="S85" s="10" t="s">
        <v>225</v>
      </c>
      <c r="T85" s="18">
        <v>43259.28</v>
      </c>
    </row>
    <row r="86" spans="19:20" x14ac:dyDescent="0.25">
      <c r="S86" s="10" t="s">
        <v>227</v>
      </c>
      <c r="T86" s="18">
        <v>48904.92</v>
      </c>
    </row>
    <row r="87" spans="19:20" x14ac:dyDescent="0.25">
      <c r="S87" s="10" t="s">
        <v>230</v>
      </c>
      <c r="T87" s="18">
        <v>1187520.625</v>
      </c>
    </row>
    <row r="88" spans="19:20" x14ac:dyDescent="0.25">
      <c r="S88" s="10" t="s">
        <v>232</v>
      </c>
      <c r="T88" s="18">
        <v>2293218</v>
      </c>
    </row>
    <row r="89" spans="19:20" x14ac:dyDescent="0.25">
      <c r="S89" s="10" t="s">
        <v>233</v>
      </c>
      <c r="T89" s="18">
        <v>129816.45</v>
      </c>
    </row>
    <row r="90" spans="19:20" x14ac:dyDescent="0.25">
      <c r="S90" s="10" t="s">
        <v>234</v>
      </c>
      <c r="T90" s="18">
        <v>65787.12</v>
      </c>
    </row>
    <row r="91" spans="19:20" x14ac:dyDescent="0.25">
      <c r="S91" s="10" t="s">
        <v>236</v>
      </c>
      <c r="T91" s="18">
        <v>33035.64</v>
      </c>
    </row>
    <row r="92" spans="19:20" x14ac:dyDescent="0.25">
      <c r="S92" s="10" t="s">
        <v>238</v>
      </c>
      <c r="T92" s="18">
        <v>126091.20000000001</v>
      </c>
    </row>
    <row r="93" spans="19:20" x14ac:dyDescent="0.25">
      <c r="S93" s="10" t="s">
        <v>240</v>
      </c>
      <c r="T93" s="18">
        <v>88729.95</v>
      </c>
    </row>
    <row r="94" spans="19:20" x14ac:dyDescent="0.25">
      <c r="S94" s="10" t="s">
        <v>242</v>
      </c>
      <c r="T94" s="18">
        <v>234233.75</v>
      </c>
    </row>
    <row r="95" spans="19:20" x14ac:dyDescent="0.25">
      <c r="S95" s="10" t="s">
        <v>244</v>
      </c>
      <c r="T95" s="18">
        <v>1440996.09</v>
      </c>
    </row>
    <row r="96" spans="19:20" x14ac:dyDescent="0.25">
      <c r="S96" s="10" t="s">
        <v>245</v>
      </c>
      <c r="T96" s="18">
        <v>356716.25</v>
      </c>
    </row>
    <row r="97" spans="19:20" x14ac:dyDescent="0.25">
      <c r="S97" s="10" t="s">
        <v>247</v>
      </c>
      <c r="T97" s="18">
        <v>67177.56</v>
      </c>
    </row>
    <row r="98" spans="19:20" x14ac:dyDescent="0.25">
      <c r="S98" s="10" t="s">
        <v>249</v>
      </c>
      <c r="T98" s="18">
        <v>46264.5</v>
      </c>
    </row>
    <row r="99" spans="19:20" x14ac:dyDescent="0.25">
      <c r="S99" s="10" t="s">
        <v>251</v>
      </c>
      <c r="T99" s="18">
        <v>855165</v>
      </c>
    </row>
    <row r="100" spans="19:20" x14ac:dyDescent="0.25">
      <c r="S100" s="10" t="s">
        <v>253</v>
      </c>
      <c r="T100" s="18">
        <v>51318.96</v>
      </c>
    </row>
    <row r="101" spans="19:20" x14ac:dyDescent="0.25">
      <c r="S101" s="10" t="s">
        <v>254</v>
      </c>
      <c r="T101" s="18">
        <v>1122655.79</v>
      </c>
    </row>
    <row r="102" spans="19:20" x14ac:dyDescent="0.25">
      <c r="S102" s="10" t="s">
        <v>255</v>
      </c>
      <c r="T102" s="18">
        <v>717517.5</v>
      </c>
    </row>
    <row r="103" spans="19:20" x14ac:dyDescent="0.25">
      <c r="S103" s="10" t="s">
        <v>256</v>
      </c>
      <c r="T103" s="18">
        <v>1105027.5</v>
      </c>
    </row>
    <row r="104" spans="19:20" x14ac:dyDescent="0.25">
      <c r="S104" s="10" t="s">
        <v>257</v>
      </c>
      <c r="T104" s="18">
        <v>1010538</v>
      </c>
    </row>
    <row r="105" spans="19:20" x14ac:dyDescent="0.25">
      <c r="S105" s="10" t="s">
        <v>259</v>
      </c>
      <c r="T105" s="18">
        <v>44741.024999999994</v>
      </c>
    </row>
    <row r="106" spans="19:20" x14ac:dyDescent="0.25">
      <c r="S106" s="10" t="s">
        <v>261</v>
      </c>
      <c r="T106" s="18">
        <v>52918.95</v>
      </c>
    </row>
    <row r="107" spans="19:20" x14ac:dyDescent="0.25">
      <c r="S107" s="10" t="s">
        <v>263</v>
      </c>
      <c r="T107" s="18">
        <v>1104828.75</v>
      </c>
    </row>
    <row r="108" spans="19:20" x14ac:dyDescent="0.25">
      <c r="S108" s="10" t="s">
        <v>264</v>
      </c>
      <c r="T108" s="18">
        <v>39432</v>
      </c>
    </row>
    <row r="109" spans="19:20" x14ac:dyDescent="0.25">
      <c r="S109" s="10" t="s">
        <v>265</v>
      </c>
      <c r="T109" s="18">
        <v>32837.699999999997</v>
      </c>
    </row>
    <row r="110" spans="19:20" x14ac:dyDescent="0.25">
      <c r="S110" s="10" t="s">
        <v>267</v>
      </c>
      <c r="T110" s="18">
        <v>76821.75</v>
      </c>
    </row>
    <row r="111" spans="19:20" x14ac:dyDescent="0.25">
      <c r="S111" s="10" t="s">
        <v>268</v>
      </c>
      <c r="T111" s="18">
        <v>23626.799999999999</v>
      </c>
    </row>
    <row r="112" spans="19:20" x14ac:dyDescent="0.25">
      <c r="S112" s="10" t="s">
        <v>269</v>
      </c>
      <c r="T112" s="18">
        <v>55561.32</v>
      </c>
    </row>
    <row r="113" spans="19:20" x14ac:dyDescent="0.25">
      <c r="S113" s="10" t="s">
        <v>270</v>
      </c>
      <c r="T113" s="18">
        <v>45238.8</v>
      </c>
    </row>
    <row r="114" spans="19:20" x14ac:dyDescent="0.25">
      <c r="S114" s="10" t="s">
        <v>271</v>
      </c>
      <c r="T114" s="18">
        <v>127970.24999999999</v>
      </c>
    </row>
    <row r="115" spans="19:20" x14ac:dyDescent="0.25">
      <c r="S115" s="10" t="s">
        <v>272</v>
      </c>
      <c r="T115" s="18">
        <v>18161.400000000001</v>
      </c>
    </row>
    <row r="116" spans="19:20" x14ac:dyDescent="0.25">
      <c r="S116" s="10" t="s">
        <v>273</v>
      </c>
      <c r="T116" s="18">
        <v>60088.68</v>
      </c>
    </row>
    <row r="117" spans="19:20" x14ac:dyDescent="0.25">
      <c r="S117" s="10" t="s">
        <v>274</v>
      </c>
      <c r="T117" s="18">
        <v>865668.75</v>
      </c>
    </row>
    <row r="118" spans="19:20" x14ac:dyDescent="0.25">
      <c r="S118" s="10" t="s">
        <v>275</v>
      </c>
      <c r="T118" s="18">
        <v>2908284</v>
      </c>
    </row>
    <row r="119" spans="19:20" x14ac:dyDescent="0.25">
      <c r="S119" s="10" t="s">
        <v>276</v>
      </c>
      <c r="T119" s="18">
        <v>352536.25</v>
      </c>
    </row>
    <row r="120" spans="19:20" x14ac:dyDescent="0.25">
      <c r="S120" s="10" t="s">
        <v>277</v>
      </c>
      <c r="T120" s="18">
        <v>313211.25</v>
      </c>
    </row>
    <row r="121" spans="19:20" x14ac:dyDescent="0.25">
      <c r="S121" s="10" t="s">
        <v>278</v>
      </c>
      <c r="T121" s="18">
        <v>44145.36</v>
      </c>
    </row>
    <row r="122" spans="19:20" x14ac:dyDescent="0.25">
      <c r="S122" s="10" t="s">
        <v>279</v>
      </c>
      <c r="T122" s="18">
        <v>68634.720000000001</v>
      </c>
    </row>
    <row r="123" spans="19:20" x14ac:dyDescent="0.25">
      <c r="S123" s="10" t="s">
        <v>280</v>
      </c>
      <c r="T123" s="18">
        <v>1464775.5</v>
      </c>
    </row>
    <row r="124" spans="19:20" x14ac:dyDescent="0.25">
      <c r="S124" s="10" t="s">
        <v>281</v>
      </c>
      <c r="T124" s="18">
        <v>965142.5</v>
      </c>
    </row>
    <row r="125" spans="19:20" x14ac:dyDescent="0.25">
      <c r="S125" s="10" t="s">
        <v>282</v>
      </c>
      <c r="T125" s="18">
        <v>33886.44</v>
      </c>
    </row>
    <row r="126" spans="19:20" x14ac:dyDescent="0.25">
      <c r="S126" s="10" t="s">
        <v>283</v>
      </c>
      <c r="T126" s="18">
        <v>28434</v>
      </c>
    </row>
    <row r="127" spans="19:20" x14ac:dyDescent="0.25">
      <c r="S127" s="10" t="s">
        <v>284</v>
      </c>
      <c r="T127" s="18">
        <v>280848.75</v>
      </c>
    </row>
    <row r="128" spans="19:20" x14ac:dyDescent="0.25">
      <c r="S128" s="10" t="s">
        <v>285</v>
      </c>
      <c r="T128" s="18">
        <v>432396</v>
      </c>
    </row>
    <row r="129" spans="19:20" x14ac:dyDescent="0.25">
      <c r="S129" s="10" t="s">
        <v>286</v>
      </c>
      <c r="T129" s="18">
        <v>1317144</v>
      </c>
    </row>
    <row r="130" spans="19:20" x14ac:dyDescent="0.25">
      <c r="S130" s="10" t="s">
        <v>287</v>
      </c>
      <c r="T130" s="18">
        <v>792408</v>
      </c>
    </row>
    <row r="131" spans="19:20" x14ac:dyDescent="0.25">
      <c r="S131" s="10" t="s">
        <v>288</v>
      </c>
      <c r="T131" s="18">
        <v>48264.36</v>
      </c>
    </row>
    <row r="132" spans="19:20" x14ac:dyDescent="0.25">
      <c r="S132" s="10" t="s">
        <v>289</v>
      </c>
      <c r="T132" s="18">
        <v>249012.5</v>
      </c>
    </row>
    <row r="133" spans="19:20" x14ac:dyDescent="0.25">
      <c r="S133" s="10" t="s">
        <v>290</v>
      </c>
      <c r="T133" s="18">
        <v>57994.8</v>
      </c>
    </row>
    <row r="134" spans="19:20" x14ac:dyDescent="0.25">
      <c r="S134" s="10" t="s">
        <v>291</v>
      </c>
      <c r="T134" s="18">
        <v>26199.599999999999</v>
      </c>
    </row>
    <row r="135" spans="19:20" x14ac:dyDescent="0.25">
      <c r="S135" s="10" t="s">
        <v>292</v>
      </c>
      <c r="T135" s="18">
        <v>34315.32</v>
      </c>
    </row>
    <row r="136" spans="19:20" x14ac:dyDescent="0.25">
      <c r="S136" s="10" t="s">
        <v>293</v>
      </c>
      <c r="T136" s="18">
        <v>543015</v>
      </c>
    </row>
    <row r="137" spans="19:20" x14ac:dyDescent="0.25">
      <c r="S137" s="10" t="s">
        <v>294</v>
      </c>
      <c r="T137" s="18">
        <v>18573.75</v>
      </c>
    </row>
    <row r="138" spans="19:20" x14ac:dyDescent="0.25">
      <c r="S138" s="10" t="s">
        <v>295</v>
      </c>
      <c r="T138" s="18">
        <v>62122.35</v>
      </c>
    </row>
    <row r="139" spans="19:20" x14ac:dyDescent="0.25">
      <c r="S139" s="10" t="s">
        <v>296</v>
      </c>
      <c r="T139" s="18">
        <v>60523.65</v>
      </c>
    </row>
    <row r="140" spans="19:20" x14ac:dyDescent="0.25">
      <c r="S140" s="10" t="s">
        <v>297</v>
      </c>
      <c r="T140" s="18">
        <v>392952.5</v>
      </c>
    </row>
    <row r="141" spans="19:20" x14ac:dyDescent="0.25">
      <c r="S141" s="10" t="s">
        <v>298</v>
      </c>
      <c r="T141" s="18">
        <v>49756.649999999994</v>
      </c>
    </row>
    <row r="142" spans="19:20" x14ac:dyDescent="0.25">
      <c r="S142" s="10" t="s">
        <v>299</v>
      </c>
      <c r="T142" s="18">
        <v>22731.300000000003</v>
      </c>
    </row>
    <row r="143" spans="19:20" x14ac:dyDescent="0.25">
      <c r="S143" s="10" t="s">
        <v>300</v>
      </c>
      <c r="T143" s="18">
        <v>733491</v>
      </c>
    </row>
    <row r="144" spans="19:20" x14ac:dyDescent="0.25">
      <c r="S144" s="10" t="s">
        <v>301</v>
      </c>
      <c r="T144" s="18">
        <v>58479.66</v>
      </c>
    </row>
    <row r="145" spans="19:20" x14ac:dyDescent="0.25">
      <c r="S145" s="10" t="s">
        <v>302</v>
      </c>
      <c r="T145" s="18">
        <v>371647.5</v>
      </c>
    </row>
    <row r="146" spans="19:20" x14ac:dyDescent="0.25">
      <c r="S146" s="10" t="s">
        <v>303</v>
      </c>
      <c r="T146" s="18">
        <v>1190898</v>
      </c>
    </row>
    <row r="147" spans="19:20" x14ac:dyDescent="0.25">
      <c r="S147" s="10" t="s">
        <v>304</v>
      </c>
      <c r="T147" s="18">
        <v>62485.8</v>
      </c>
    </row>
    <row r="148" spans="19:20" x14ac:dyDescent="0.25">
      <c r="S148" s="10" t="s">
        <v>305</v>
      </c>
      <c r="T148" s="18">
        <v>684630</v>
      </c>
    </row>
    <row r="149" spans="19:20" x14ac:dyDescent="0.25">
      <c r="S149" s="10" t="s">
        <v>306</v>
      </c>
      <c r="T149" s="18">
        <v>39780.720000000001</v>
      </c>
    </row>
    <row r="150" spans="19:20" x14ac:dyDescent="0.25">
      <c r="S150" s="10" t="s">
        <v>307</v>
      </c>
      <c r="T150" s="18">
        <v>370867.5</v>
      </c>
    </row>
    <row r="151" spans="19:20" x14ac:dyDescent="0.25">
      <c r="S151" s="10" t="s">
        <v>308</v>
      </c>
      <c r="T151" s="18">
        <v>861435</v>
      </c>
    </row>
    <row r="152" spans="19:20" x14ac:dyDescent="0.25">
      <c r="S152" s="10" t="s">
        <v>309</v>
      </c>
      <c r="T152" s="18">
        <v>88198.875</v>
      </c>
    </row>
  </sheetData>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V1"/>
  <sheetViews>
    <sheetView tabSelected="1" zoomScale="85" zoomScaleNormal="85" workbookViewId="0">
      <selection activeCell="S21" sqref="S21"/>
    </sheetView>
  </sheetViews>
  <sheetFormatPr defaultRowHeight="15" x14ac:dyDescent="0.25"/>
  <sheetData>
    <row r="1" spans="22:22" x14ac:dyDescent="0.25">
      <c r="V1">
        <v>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1" r:id="rId3" name="Scroll Bar 3">
              <controlPr defaultSize="0" autoPict="0">
                <anchor moveWithCells="1">
                  <from>
                    <xdr:col>9</xdr:col>
                    <xdr:colOff>342900</xdr:colOff>
                    <xdr:row>18</xdr:row>
                    <xdr:rowOff>57150</xdr:rowOff>
                  </from>
                  <to>
                    <xdr:col>10</xdr:col>
                    <xdr:colOff>19050</xdr:colOff>
                    <xdr:row>27</xdr:row>
                    <xdr:rowOff>57150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16"/>
  <sheetViews>
    <sheetView workbookViewId="0">
      <selection activeCell="J16" sqref="J16"/>
    </sheetView>
  </sheetViews>
  <sheetFormatPr defaultRowHeight="15" x14ac:dyDescent="0.25"/>
  <cols>
    <col min="2" max="2" width="13.140625" bestFit="1" customWidth="1"/>
    <col min="3" max="3" width="7.28515625" customWidth="1"/>
    <col min="4" max="4" width="14.28515625" bestFit="1" customWidth="1"/>
    <col min="7" max="7" width="16.28515625" customWidth="1"/>
    <col min="8" max="8" width="7.140625" customWidth="1"/>
    <col min="9" max="9" width="14.28515625" bestFit="1" customWidth="1"/>
  </cols>
  <sheetData>
    <row r="3" spans="2:9" x14ac:dyDescent="0.25">
      <c r="B3" s="9" t="s">
        <v>311</v>
      </c>
    </row>
    <row r="4" spans="2:9" x14ac:dyDescent="0.25">
      <c r="B4" s="9" t="s">
        <v>19</v>
      </c>
      <c r="C4" s="9" t="s">
        <v>17</v>
      </c>
      <c r="D4" t="s">
        <v>319</v>
      </c>
      <c r="G4" s="26" t="s">
        <v>19</v>
      </c>
      <c r="H4" s="26" t="s">
        <v>17</v>
      </c>
      <c r="I4" s="26" t="s">
        <v>319</v>
      </c>
    </row>
    <row r="5" spans="2:9" hidden="1" x14ac:dyDescent="0.25">
      <c r="B5" t="s">
        <v>97</v>
      </c>
      <c r="C5">
        <v>2021</v>
      </c>
      <c r="D5" s="18">
        <v>3519132.5300000003</v>
      </c>
      <c r="G5" s="27" t="s">
        <v>97</v>
      </c>
      <c r="H5" s="27" t="s">
        <v>320</v>
      </c>
      <c r="I5" s="28">
        <v>3519132.5300000003</v>
      </c>
    </row>
    <row r="6" spans="2:9" x14ac:dyDescent="0.25">
      <c r="B6" t="s">
        <v>97</v>
      </c>
      <c r="C6">
        <v>2022</v>
      </c>
      <c r="D6" s="25">
        <v>14227983.529999997</v>
      </c>
      <c r="G6" s="27" t="s">
        <v>97</v>
      </c>
      <c r="H6" s="27" t="s">
        <v>321</v>
      </c>
      <c r="I6" s="28">
        <v>14227983.529999997</v>
      </c>
    </row>
    <row r="7" spans="2:9" hidden="1" x14ac:dyDescent="0.25">
      <c r="B7" t="s">
        <v>70</v>
      </c>
      <c r="C7">
        <v>2021</v>
      </c>
      <c r="D7" s="25">
        <v>1406865.86</v>
      </c>
      <c r="G7" s="27" t="s">
        <v>70</v>
      </c>
      <c r="H7" s="27" t="s">
        <v>320</v>
      </c>
      <c r="I7" s="28">
        <v>1406865.86</v>
      </c>
    </row>
    <row r="8" spans="2:9" x14ac:dyDescent="0.25">
      <c r="B8" t="s">
        <v>70</v>
      </c>
      <c r="C8">
        <v>2022</v>
      </c>
      <c r="D8" s="25">
        <v>12408442.025000002</v>
      </c>
      <c r="G8" s="27" t="s">
        <v>70</v>
      </c>
      <c r="H8" s="27" t="s">
        <v>321</v>
      </c>
      <c r="I8" s="28">
        <v>12408442.025000002</v>
      </c>
    </row>
    <row r="9" spans="2:9" hidden="1" x14ac:dyDescent="0.25">
      <c r="B9" t="s">
        <v>28</v>
      </c>
      <c r="C9">
        <v>2021</v>
      </c>
      <c r="D9" s="25">
        <v>3975783.0400000005</v>
      </c>
      <c r="G9" s="27" t="s">
        <v>28</v>
      </c>
      <c r="H9" s="27" t="s">
        <v>320</v>
      </c>
      <c r="I9" s="28">
        <v>3975783.0400000005</v>
      </c>
    </row>
    <row r="10" spans="2:9" x14ac:dyDescent="0.25">
      <c r="B10" t="s">
        <v>28</v>
      </c>
      <c r="C10">
        <v>2022</v>
      </c>
      <c r="D10" s="25">
        <v>11415018.839999996</v>
      </c>
      <c r="G10" s="27" t="s">
        <v>28</v>
      </c>
      <c r="H10" s="27" t="s">
        <v>321</v>
      </c>
      <c r="I10" s="28">
        <v>11415018.839999996</v>
      </c>
    </row>
    <row r="11" spans="2:9" hidden="1" x14ac:dyDescent="0.25">
      <c r="B11" t="s">
        <v>36</v>
      </c>
      <c r="C11">
        <v>2021</v>
      </c>
      <c r="D11" s="25">
        <v>5914747.0900000008</v>
      </c>
      <c r="G11" s="27" t="s">
        <v>36</v>
      </c>
      <c r="H11" s="27" t="s">
        <v>320</v>
      </c>
      <c r="I11" s="28">
        <v>5914747.0900000008</v>
      </c>
    </row>
    <row r="12" spans="2:9" x14ac:dyDescent="0.25">
      <c r="B12" t="s">
        <v>36</v>
      </c>
      <c r="C12">
        <v>2022</v>
      </c>
      <c r="D12" s="25">
        <v>27096396.860000007</v>
      </c>
      <c r="G12" s="27" t="s">
        <v>36</v>
      </c>
      <c r="H12" s="27" t="s">
        <v>321</v>
      </c>
      <c r="I12" s="28">
        <v>27096396.860000007</v>
      </c>
    </row>
    <row r="13" spans="2:9" hidden="1" x14ac:dyDescent="0.25">
      <c r="B13" t="s">
        <v>58</v>
      </c>
      <c r="C13">
        <v>2021</v>
      </c>
      <c r="D13" s="25">
        <v>6197299.7599999998</v>
      </c>
      <c r="G13" s="27" t="s">
        <v>58</v>
      </c>
      <c r="H13" s="27" t="s">
        <v>320</v>
      </c>
      <c r="I13" s="28">
        <v>6197299.7599999998</v>
      </c>
    </row>
    <row r="14" spans="2:9" x14ac:dyDescent="0.25">
      <c r="B14" t="s">
        <v>58</v>
      </c>
      <c r="C14">
        <v>2022</v>
      </c>
      <c r="D14" s="25">
        <v>12052759.705</v>
      </c>
      <c r="G14" s="27" t="s">
        <v>58</v>
      </c>
      <c r="H14" s="27" t="s">
        <v>321</v>
      </c>
      <c r="I14" s="28">
        <v>12052759.705</v>
      </c>
    </row>
    <row r="15" spans="2:9" hidden="1" x14ac:dyDescent="0.25">
      <c r="B15" t="s">
        <v>64</v>
      </c>
      <c r="C15">
        <v>2021</v>
      </c>
      <c r="D15" s="25">
        <v>5401427.2300000004</v>
      </c>
      <c r="G15" s="27" t="s">
        <v>64</v>
      </c>
      <c r="H15" s="27" t="s">
        <v>320</v>
      </c>
      <c r="I15" s="28">
        <v>5401427.2300000004</v>
      </c>
    </row>
    <row r="16" spans="2:9" x14ac:dyDescent="0.25">
      <c r="B16" t="s">
        <v>64</v>
      </c>
      <c r="C16">
        <v>2022</v>
      </c>
      <c r="D16" s="25">
        <v>15110493.789999997</v>
      </c>
      <c r="G16" s="27" t="s">
        <v>64</v>
      </c>
      <c r="H16" s="27" t="s">
        <v>321</v>
      </c>
      <c r="I16" s="28">
        <v>15110493.789999997</v>
      </c>
    </row>
  </sheetData>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Pivot Tables</vt:lpstr>
      <vt:lpstr>Dashboard</vt:lpstr>
      <vt:lpstr>Sunburst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Gagan Deep Sharma</dc:creator>
  <cp:keywords/>
  <dc:description/>
  <cp:lastModifiedBy>Admin</cp:lastModifiedBy>
  <cp:revision/>
  <dcterms:created xsi:type="dcterms:W3CDTF">2024-01-17T04:19:05Z</dcterms:created>
  <dcterms:modified xsi:type="dcterms:W3CDTF">2024-11-12T14:31:07Z</dcterms:modified>
  <cp:category/>
  <cp:contentStatus/>
</cp:coreProperties>
</file>