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00" windowHeight="7755" activeTab="3"/>
  </bookViews>
  <sheets>
    <sheet name="Marks " sheetId="1" r:id="rId1"/>
    <sheet name="UT" sheetId="3" r:id="rId2"/>
    <sheet name="Model Marks" sheetId="6" r:id="rId3"/>
    <sheet name="Sheet2" sheetId="7" r:id="rId4"/>
  </sheets>
  <calcPr calcId="152511"/>
</workbook>
</file>

<file path=xl/calcChain.xml><?xml version="1.0" encoding="utf-8"?>
<calcChain xmlns="http://schemas.openxmlformats.org/spreadsheetml/2006/main">
  <c r="E59" i="3" l="1"/>
  <c r="S9" i="3" l="1"/>
  <c r="T9" i="3" s="1"/>
  <c r="S10" i="3"/>
  <c r="T10" i="3" s="1"/>
  <c r="S11" i="3"/>
  <c r="T11" i="3" s="1"/>
  <c r="S12" i="3"/>
  <c r="T12" i="3" s="1"/>
  <c r="S13" i="3"/>
  <c r="T13" i="3" s="1"/>
  <c r="S14" i="3"/>
  <c r="T14" i="3" s="1"/>
  <c r="S15" i="3"/>
  <c r="T15" i="3" s="1"/>
  <c r="S16" i="3"/>
  <c r="T16" i="3" s="1"/>
  <c r="S17" i="3"/>
  <c r="T17" i="3" s="1"/>
  <c r="S18" i="3"/>
  <c r="T18" i="3" s="1"/>
  <c r="S19" i="3"/>
  <c r="T19" i="3" s="1"/>
  <c r="S20" i="3"/>
  <c r="T20" i="3" s="1"/>
  <c r="S21" i="3"/>
  <c r="T21" i="3" s="1"/>
  <c r="S23" i="3"/>
  <c r="T23" i="3" s="1"/>
  <c r="S24" i="3"/>
  <c r="T24" i="3" s="1"/>
  <c r="S25" i="3"/>
  <c r="T25" i="3" s="1"/>
  <c r="S26" i="3"/>
  <c r="S27" i="3"/>
  <c r="T27" i="3" s="1"/>
  <c r="S28" i="3"/>
  <c r="T28" i="3" s="1"/>
  <c r="S30" i="3"/>
  <c r="T30" i="3" s="1"/>
  <c r="S31" i="3"/>
  <c r="T31" i="3" s="1"/>
  <c r="S32" i="3"/>
  <c r="T32" i="3" s="1"/>
  <c r="S33" i="3"/>
  <c r="T33" i="3" s="1"/>
  <c r="S34" i="3"/>
  <c r="T34" i="3" s="1"/>
  <c r="S35" i="3"/>
  <c r="T35" i="3" s="1"/>
  <c r="S36" i="3"/>
  <c r="T36" i="3" s="1"/>
  <c r="S37" i="3"/>
  <c r="T37" i="3" s="1"/>
  <c r="S38" i="3"/>
  <c r="T38" i="3" s="1"/>
  <c r="S39" i="3"/>
  <c r="T39" i="3" s="1"/>
  <c r="S40" i="3"/>
  <c r="T40" i="3" s="1"/>
  <c r="S41" i="3"/>
  <c r="T41" i="3" s="1"/>
  <c r="S42" i="3"/>
  <c r="T42" i="3" s="1"/>
  <c r="S43" i="3"/>
  <c r="T43" i="3" s="1"/>
  <c r="S44" i="3"/>
  <c r="S45" i="3"/>
  <c r="T45" i="3" s="1"/>
  <c r="S46" i="3"/>
  <c r="T46" i="3" s="1"/>
  <c r="S47" i="3"/>
  <c r="T47" i="3" s="1"/>
  <c r="S48" i="3"/>
  <c r="S49" i="3"/>
  <c r="T49" i="3" s="1"/>
  <c r="S50" i="3"/>
  <c r="T50" i="3" s="1"/>
  <c r="S51" i="3"/>
  <c r="T51" i="3" s="1"/>
  <c r="S52" i="3"/>
  <c r="T52" i="3" s="1"/>
  <c r="S8" i="3"/>
  <c r="T8" i="3" s="1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3" i="3"/>
  <c r="R24" i="3"/>
  <c r="R25" i="3"/>
  <c r="R26" i="3"/>
  <c r="R27" i="3"/>
  <c r="R28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8" i="3"/>
  <c r="L54" i="3"/>
  <c r="I9" i="3" l="1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8" i="3"/>
  <c r="D59" i="3" l="1"/>
  <c r="J9" i="3"/>
  <c r="J10" i="3"/>
  <c r="J11" i="3"/>
  <c r="J12" i="3"/>
  <c r="J13" i="3"/>
  <c r="J14" i="3"/>
  <c r="J15" i="3"/>
  <c r="J16" i="3"/>
  <c r="J17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9" i="3"/>
  <c r="J50" i="3"/>
  <c r="J51" i="3"/>
  <c r="J52" i="3"/>
  <c r="J8" i="3"/>
  <c r="R3" i="7"/>
  <c r="R4" i="7"/>
  <c r="R5" i="7"/>
  <c r="R6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2" i="7"/>
  <c r="R23" i="7"/>
  <c r="R24" i="7"/>
  <c r="R25" i="7"/>
  <c r="R26" i="7"/>
  <c r="R27" i="7"/>
  <c r="R28" i="7"/>
  <c r="R30" i="7"/>
  <c r="R31" i="7"/>
  <c r="R32" i="7"/>
  <c r="R33" i="7"/>
  <c r="R34" i="7"/>
  <c r="R35" i="7"/>
  <c r="R36" i="7"/>
  <c r="R37" i="7"/>
  <c r="R38" i="7"/>
  <c r="R39" i="7"/>
  <c r="R40" i="7"/>
  <c r="R41" i="7"/>
  <c r="R42" i="7"/>
  <c r="R43" i="7"/>
  <c r="R44" i="7"/>
  <c r="R45" i="7"/>
  <c r="R46" i="7"/>
  <c r="R47" i="7"/>
  <c r="R48" i="7"/>
  <c r="R2" i="7"/>
  <c r="O3" i="7"/>
  <c r="O4" i="7"/>
  <c r="O5" i="7"/>
  <c r="O6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2" i="7"/>
  <c r="O23" i="7"/>
  <c r="O24" i="7"/>
  <c r="O25" i="7"/>
  <c r="O26" i="7"/>
  <c r="O27" i="7"/>
  <c r="O28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2" i="7"/>
  <c r="L3" i="7"/>
  <c r="L4" i="7"/>
  <c r="L5" i="7"/>
  <c r="L6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2" i="7"/>
  <c r="L23" i="7"/>
  <c r="L24" i="7"/>
  <c r="L25" i="7"/>
  <c r="L26" i="7"/>
  <c r="L27" i="7"/>
  <c r="L28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2" i="7"/>
  <c r="I3" i="7"/>
  <c r="I4" i="7"/>
  <c r="I5" i="7"/>
  <c r="I6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2" i="7"/>
  <c r="I23" i="7"/>
  <c r="I24" i="7"/>
  <c r="I25" i="7"/>
  <c r="I26" i="7"/>
  <c r="I27" i="7"/>
  <c r="I28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2" i="7"/>
  <c r="F3" i="7"/>
  <c r="F4" i="7"/>
  <c r="F5" i="7"/>
  <c r="F6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2" i="7"/>
  <c r="F23" i="7"/>
  <c r="F24" i="7"/>
  <c r="F25" i="7"/>
  <c r="F26" i="7"/>
  <c r="F27" i="7"/>
  <c r="F28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2" i="7"/>
  <c r="T48" i="7"/>
  <c r="S48" i="7"/>
  <c r="T47" i="7"/>
  <c r="S47" i="7"/>
  <c r="T46" i="7"/>
  <c r="S46" i="7"/>
  <c r="T45" i="7"/>
  <c r="S45" i="7"/>
  <c r="T44" i="7"/>
  <c r="S44" i="7"/>
  <c r="T43" i="7"/>
  <c r="S43" i="7"/>
  <c r="T42" i="7"/>
  <c r="S42" i="7"/>
  <c r="T41" i="7"/>
  <c r="S41" i="7"/>
  <c r="U41" i="7" s="1"/>
  <c r="T40" i="7"/>
  <c r="S40" i="7"/>
  <c r="T39" i="7"/>
  <c r="S39" i="7"/>
  <c r="T38" i="7"/>
  <c r="S38" i="7"/>
  <c r="T37" i="7"/>
  <c r="S37" i="7"/>
  <c r="T36" i="7"/>
  <c r="S36" i="7"/>
  <c r="U36" i="7" s="1"/>
  <c r="T35" i="7"/>
  <c r="S35" i="7"/>
  <c r="T34" i="7"/>
  <c r="S34" i="7"/>
  <c r="T33" i="7"/>
  <c r="S33" i="7"/>
  <c r="T32" i="7"/>
  <c r="S32" i="7"/>
  <c r="T31" i="7"/>
  <c r="S31" i="7"/>
  <c r="T30" i="7"/>
  <c r="S30" i="7"/>
  <c r="T28" i="7"/>
  <c r="S28" i="7"/>
  <c r="T27" i="7"/>
  <c r="S27" i="7"/>
  <c r="T26" i="7"/>
  <c r="S26" i="7"/>
  <c r="T25" i="7"/>
  <c r="S25" i="7"/>
  <c r="T24" i="7"/>
  <c r="S24" i="7"/>
  <c r="T23" i="7"/>
  <c r="S23" i="7"/>
  <c r="T22" i="7"/>
  <c r="S22" i="7"/>
  <c r="T20" i="7"/>
  <c r="S20" i="7"/>
  <c r="T19" i="7"/>
  <c r="S19" i="7"/>
  <c r="T18" i="7"/>
  <c r="S18" i="7"/>
  <c r="T17" i="7"/>
  <c r="S17" i="7"/>
  <c r="T16" i="7"/>
  <c r="S16" i="7"/>
  <c r="T15" i="7"/>
  <c r="S15" i="7"/>
  <c r="T14" i="7"/>
  <c r="S14" i="7"/>
  <c r="T13" i="7"/>
  <c r="S13" i="7"/>
  <c r="T12" i="7"/>
  <c r="S12" i="7"/>
  <c r="T11" i="7"/>
  <c r="S11" i="7"/>
  <c r="T10" i="7"/>
  <c r="S10" i="7"/>
  <c r="T9" i="7"/>
  <c r="S9" i="7"/>
  <c r="T8" i="7"/>
  <c r="S8" i="7"/>
  <c r="T6" i="7"/>
  <c r="S6" i="7"/>
  <c r="T5" i="7"/>
  <c r="S5" i="7"/>
  <c r="T4" i="7"/>
  <c r="S4" i="7"/>
  <c r="T3" i="7"/>
  <c r="S3" i="7"/>
  <c r="T2" i="7"/>
  <c r="S2" i="7"/>
  <c r="O22" i="6"/>
  <c r="N19" i="6"/>
  <c r="O19" i="6"/>
  <c r="N46" i="6"/>
  <c r="O46" i="6"/>
  <c r="N47" i="6"/>
  <c r="O47" i="6"/>
  <c r="N48" i="6"/>
  <c r="O48" i="6"/>
  <c r="N49" i="6"/>
  <c r="O49" i="6"/>
  <c r="N8" i="6"/>
  <c r="O8" i="6"/>
  <c r="N9" i="6"/>
  <c r="O9" i="6"/>
  <c r="N10" i="6"/>
  <c r="O10" i="6"/>
  <c r="N11" i="6"/>
  <c r="O11" i="6"/>
  <c r="N12" i="6"/>
  <c r="O12" i="6"/>
  <c r="N13" i="6"/>
  <c r="O13" i="6"/>
  <c r="N14" i="6"/>
  <c r="O14" i="6"/>
  <c r="N15" i="6"/>
  <c r="O15" i="6"/>
  <c r="N16" i="6"/>
  <c r="O16" i="6"/>
  <c r="N17" i="6"/>
  <c r="O17" i="6"/>
  <c r="N18" i="6"/>
  <c r="O18" i="6"/>
  <c r="N20" i="6"/>
  <c r="O20" i="6"/>
  <c r="N21" i="6"/>
  <c r="O21" i="6"/>
  <c r="N22" i="6"/>
  <c r="N23" i="6"/>
  <c r="O23" i="6"/>
  <c r="N24" i="6"/>
  <c r="O24" i="6"/>
  <c r="N25" i="6"/>
  <c r="O25" i="6"/>
  <c r="N26" i="6"/>
  <c r="O26" i="6"/>
  <c r="N27" i="6"/>
  <c r="O27" i="6"/>
  <c r="N28" i="6"/>
  <c r="O28" i="6"/>
  <c r="N29" i="6"/>
  <c r="O29" i="6"/>
  <c r="N30" i="6"/>
  <c r="O30" i="6"/>
  <c r="N31" i="6"/>
  <c r="O31" i="6"/>
  <c r="N32" i="6"/>
  <c r="O32" i="6"/>
  <c r="N33" i="6"/>
  <c r="O33" i="6"/>
  <c r="N34" i="6"/>
  <c r="O34" i="6"/>
  <c r="N35" i="6"/>
  <c r="O35" i="6"/>
  <c r="N36" i="6"/>
  <c r="O36" i="6"/>
  <c r="N37" i="6"/>
  <c r="O37" i="6"/>
  <c r="N38" i="6"/>
  <c r="O38" i="6"/>
  <c r="N39" i="6"/>
  <c r="O39" i="6"/>
  <c r="N40" i="6"/>
  <c r="O40" i="6"/>
  <c r="N41" i="6"/>
  <c r="O41" i="6"/>
  <c r="N42" i="6"/>
  <c r="O42" i="6"/>
  <c r="N43" i="6"/>
  <c r="O43" i="6"/>
  <c r="N44" i="6"/>
  <c r="O44" i="6"/>
  <c r="N45" i="6"/>
  <c r="O45" i="6"/>
  <c r="O7" i="6"/>
  <c r="N7" i="6"/>
  <c r="U48" i="7" l="1"/>
  <c r="U11" i="7"/>
  <c r="U33" i="7"/>
  <c r="U23" i="7"/>
  <c r="U32" i="7"/>
  <c r="P44" i="6"/>
  <c r="P22" i="6"/>
  <c r="U8" i="7"/>
  <c r="U6" i="7"/>
  <c r="U16" i="7"/>
  <c r="U20" i="7"/>
  <c r="U24" i="7"/>
  <c r="U3" i="7"/>
  <c r="U19" i="7"/>
  <c r="U37" i="7"/>
  <c r="U2" i="7"/>
  <c r="U15" i="7"/>
  <c r="U28" i="7"/>
  <c r="U40" i="7"/>
  <c r="U44" i="7"/>
  <c r="U12" i="7"/>
  <c r="U27" i="7"/>
  <c r="U45" i="7"/>
  <c r="U5" i="7"/>
  <c r="U9" i="7"/>
  <c r="U14" i="7"/>
  <c r="U17" i="7"/>
  <c r="U22" i="7"/>
  <c r="U25" i="7"/>
  <c r="U31" i="7"/>
  <c r="U34" i="7"/>
  <c r="U39" i="7"/>
  <c r="U42" i="7"/>
  <c r="U47" i="7"/>
  <c r="U4" i="7"/>
  <c r="U10" i="7"/>
  <c r="U13" i="7"/>
  <c r="U18" i="7"/>
  <c r="U26" i="7"/>
  <c r="U30" i="7"/>
  <c r="U35" i="7"/>
  <c r="U38" i="7"/>
  <c r="U43" i="7"/>
  <c r="U46" i="7"/>
  <c r="P41" i="6"/>
  <c r="P33" i="6"/>
  <c r="P15" i="6"/>
  <c r="P11" i="6"/>
  <c r="P19" i="6"/>
  <c r="P25" i="6"/>
  <c r="P12" i="6"/>
  <c r="P21" i="6"/>
  <c r="P35" i="6"/>
  <c r="P49" i="6"/>
  <c r="P43" i="6"/>
  <c r="P42" i="6"/>
  <c r="P40" i="6"/>
  <c r="P38" i="6"/>
  <c r="P34" i="6"/>
  <c r="P26" i="6"/>
  <c r="P24" i="6"/>
  <c r="P18" i="6"/>
  <c r="P23" i="6"/>
  <c r="P46" i="6"/>
  <c r="P28" i="6"/>
  <c r="P36" i="6"/>
  <c r="P37" i="6"/>
  <c r="P14" i="6"/>
  <c r="P7" i="6"/>
  <c r="P13" i="6"/>
  <c r="P8" i="6"/>
  <c r="P10" i="6"/>
  <c r="P27" i="6"/>
  <c r="P20" i="6"/>
  <c r="P39" i="6"/>
  <c r="P47" i="6"/>
  <c r="P32" i="6"/>
  <c r="P30" i="6"/>
  <c r="P31" i="6"/>
  <c r="P48" i="6"/>
  <c r="P16" i="6"/>
  <c r="P17" i="6"/>
  <c r="P29" i="6"/>
  <c r="P9" i="6"/>
  <c r="P45" i="6"/>
</calcChain>
</file>

<file path=xl/sharedStrings.xml><?xml version="1.0" encoding="utf-8"?>
<sst xmlns="http://schemas.openxmlformats.org/spreadsheetml/2006/main" count="336" uniqueCount="86">
  <si>
    <t>S. No.</t>
  </si>
  <si>
    <t>Rollno</t>
  </si>
  <si>
    <t>Name</t>
  </si>
  <si>
    <t>ARUMUGASAMY M</t>
  </si>
  <si>
    <t>BALAKUMAR B</t>
  </si>
  <si>
    <t>DEVARAJULU B</t>
  </si>
  <si>
    <t>DHINESH R</t>
  </si>
  <si>
    <t>DHIVYA T</t>
  </si>
  <si>
    <t>DIVYA S</t>
  </si>
  <si>
    <t>GAJALAKSHMI S</t>
  </si>
  <si>
    <t>JAYALAKSHMI R</t>
  </si>
  <si>
    <t>KEERTHIVASAN V</t>
  </si>
  <si>
    <t>LAKSHMI S</t>
  </si>
  <si>
    <t>NITHYA K</t>
  </si>
  <si>
    <t>SUNNIYA P</t>
  </si>
  <si>
    <t>VANI P</t>
  </si>
  <si>
    <t>SUGANYA M</t>
  </si>
  <si>
    <t>PRABHAKARAN R</t>
  </si>
  <si>
    <t>SRINATH V</t>
  </si>
  <si>
    <t>PRIYANKA D</t>
  </si>
  <si>
    <t>POORNIMA D</t>
  </si>
  <si>
    <t>SARAVANAN R</t>
  </si>
  <si>
    <t>VIBIN V</t>
  </si>
  <si>
    <t>YOGESH R</t>
  </si>
  <si>
    <t>PRABHAKARAN S</t>
  </si>
  <si>
    <t>SURESH V</t>
  </si>
  <si>
    <t>AJAY KANNAN V</t>
  </si>
  <si>
    <t>GOWTHAM M</t>
  </si>
  <si>
    <t>SATHIYAMOORTHY V</t>
  </si>
  <si>
    <t>LAKSHMI SIVA SOWMYA D</t>
  </si>
  <si>
    <t>JEEEVANANDHAM K</t>
  </si>
  <si>
    <t>KUMAR A</t>
  </si>
  <si>
    <t>SUSHMA R</t>
  </si>
  <si>
    <t>SANDHIYA B</t>
  </si>
  <si>
    <t>ANAND KUMAR R</t>
  </si>
  <si>
    <t>SASIKALA S</t>
  </si>
  <si>
    <t>DURGADEVI M</t>
  </si>
  <si>
    <t>MUTHAZHAKAN K</t>
  </si>
  <si>
    <t>PRIYANKA V</t>
  </si>
  <si>
    <t>KOWSALYA M</t>
  </si>
  <si>
    <t>SNEHA T</t>
  </si>
  <si>
    <t>PRIYANKA A</t>
  </si>
  <si>
    <t>TAMIZHARASI S</t>
  </si>
  <si>
    <t>GAYATHRI K</t>
  </si>
  <si>
    <t>SINTHU M</t>
  </si>
  <si>
    <t>HARIPRIYA V</t>
  </si>
  <si>
    <t>RAMKUMAR G</t>
  </si>
  <si>
    <t>GOMATHI R</t>
  </si>
  <si>
    <t>MUMTHAJ R</t>
  </si>
  <si>
    <t>RAJALAKSHMI ENGINEERING COLLEGE</t>
  </si>
  <si>
    <t>DEPARTMENT OF COMPUTER APPLICATIONS</t>
  </si>
  <si>
    <t>A</t>
  </si>
  <si>
    <t>RAKESH KUMAR SINGH</t>
  </si>
  <si>
    <t>Model Exam Marks</t>
  </si>
  <si>
    <t>CO1</t>
  </si>
  <si>
    <t>CO2</t>
  </si>
  <si>
    <t>CO3</t>
  </si>
  <si>
    <t>CO4</t>
  </si>
  <si>
    <t>CO5</t>
  </si>
  <si>
    <t>Total A(40)</t>
  </si>
  <si>
    <t>Total B (80)</t>
  </si>
  <si>
    <t>Part - A</t>
  </si>
  <si>
    <t>Part -B</t>
  </si>
  <si>
    <t>Total (100)</t>
  </si>
  <si>
    <t>MC7503 - MOBILE COMPUTING</t>
  </si>
  <si>
    <t>A(18)</t>
  </si>
  <si>
    <t>B(24)</t>
  </si>
  <si>
    <t>A(6)</t>
  </si>
  <si>
    <t>B(12)</t>
  </si>
  <si>
    <t>Total</t>
  </si>
  <si>
    <t>Total (60)</t>
  </si>
  <si>
    <t>No. of Students Passed :</t>
  </si>
  <si>
    <t>No. of Failures:</t>
  </si>
  <si>
    <t>No. of Absentees :</t>
  </si>
  <si>
    <t>Pass % :</t>
  </si>
  <si>
    <t>y</t>
  </si>
  <si>
    <t>No. of Students Scoring &lt;(15/60) :</t>
  </si>
  <si>
    <t>Unit Test - I</t>
  </si>
  <si>
    <t>Android Assignment</t>
  </si>
  <si>
    <t xml:space="preserve">y </t>
  </si>
  <si>
    <t>Unit Test - II</t>
  </si>
  <si>
    <t>A(12)</t>
  </si>
  <si>
    <t>UT -I</t>
  </si>
  <si>
    <t>UT-II</t>
  </si>
  <si>
    <t>UT II (100)</t>
  </si>
  <si>
    <t>Model Exam 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</si>
</sst>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0.0;[Red]0.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color rgb="FF000000"/>
      <name val="Times New Roman"/>
      <family val="1"/>
    </font>
    <font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color theme="1"/>
      <name val="Arial"/>
      <family val="2"/>
    </font>
    <font>
      <b/>
      <sz val="8"/>
      <name val="Arial"/>
      <family val="2"/>
    </font>
    <font>
      <b/>
      <sz val="8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rgb="FF000000"/>
      <name val="Times New Roman"/>
      <family val="1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wrapText="1"/>
    </xf>
    <xf numFmtId="0" fontId="3" fillId="0" borderId="1" xfId="0" applyFont="1" applyBorder="1"/>
    <xf numFmtId="0" fontId="5" fillId="0" borderId="1" xfId="0" applyFont="1" applyBorder="1"/>
    <xf numFmtId="0" fontId="5" fillId="0" borderId="0" xfId="0" applyFont="1"/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5" fillId="4" borderId="1" xfId="0" applyFont="1" applyFill="1" applyBorder="1"/>
    <xf numFmtId="0" fontId="4" fillId="0" borderId="1" xfId="0" applyFont="1" applyBorder="1"/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4" fillId="4" borderId="1" xfId="0" applyFont="1" applyFill="1" applyBorder="1"/>
    <xf numFmtId="164" fontId="5" fillId="0" borderId="1" xfId="0" applyNumberFormat="1" applyFont="1" applyBorder="1"/>
    <xf numFmtId="164" fontId="5" fillId="4" borderId="1" xfId="0" applyNumberFormat="1" applyFont="1" applyFill="1" applyBorder="1"/>
    <xf numFmtId="0" fontId="5" fillId="0" borderId="1" xfId="0" applyFont="1" applyFill="1" applyBorder="1"/>
    <xf numFmtId="0" fontId="6" fillId="0" borderId="0" xfId="0" applyFont="1"/>
    <xf numFmtId="0" fontId="7" fillId="0" borderId="1" xfId="0" applyFont="1" applyBorder="1" applyAlignment="1">
      <alignment wrapText="1"/>
    </xf>
    <xf numFmtId="0" fontId="6" fillId="2" borderId="1" xfId="0" applyFont="1" applyFill="1" applyBorder="1"/>
    <xf numFmtId="0" fontId="6" fillId="4" borderId="1" xfId="0" applyFont="1" applyFill="1" applyBorder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8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0" fillId="0" borderId="1" xfId="0" applyFont="1" applyBorder="1"/>
    <xf numFmtId="165" fontId="5" fillId="0" borderId="1" xfId="0" applyNumberFormat="1" applyFont="1" applyBorder="1"/>
    <xf numFmtId="165" fontId="5" fillId="0" borderId="1" xfId="0" applyNumberFormat="1" applyFont="1" applyBorder="1" applyAlignment="1">
      <alignment horizontal="center"/>
    </xf>
    <xf numFmtId="165" fontId="5" fillId="3" borderId="1" xfId="0" applyNumberFormat="1" applyFont="1" applyFill="1" applyBorder="1"/>
    <xf numFmtId="165" fontId="5" fillId="5" borderId="1" xfId="0" applyNumberFormat="1" applyFont="1" applyFill="1" applyBorder="1"/>
    <xf numFmtId="0" fontId="5" fillId="0" borderId="1" xfId="0" applyFont="1" applyFill="1" applyBorder="1" applyAlignment="1">
      <alignment horizontal="center"/>
    </xf>
    <xf numFmtId="164" fontId="5" fillId="0" borderId="0" xfId="0" applyNumberFormat="1" applyFont="1" applyFill="1" applyBorder="1"/>
    <xf numFmtId="164" fontId="5" fillId="0" borderId="0" xfId="0" applyNumberFormat="1" applyFont="1"/>
    <xf numFmtId="0" fontId="9" fillId="0" borderId="1" xfId="0" applyFont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8" fillId="0" borderId="5" xfId="0" applyFont="1" applyBorder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0" xfId="0" applyFont="1" applyFill="1"/>
    <xf numFmtId="0" fontId="8" fillId="0" borderId="5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wrapText="1"/>
    </xf>
    <xf numFmtId="164" fontId="5" fillId="6" borderId="1" xfId="0" applyNumberFormat="1" applyFont="1" applyFill="1" applyBorder="1" applyAlignment="1">
      <alignment horizontal="center"/>
    </xf>
    <xf numFmtId="0" fontId="8" fillId="0" borderId="6" xfId="0" applyFont="1" applyBorder="1" applyAlignment="1">
      <alignment horizontal="right"/>
    </xf>
    <xf numFmtId="0" fontId="8" fillId="0" borderId="7" xfId="0" applyFont="1" applyBorder="1" applyAlignment="1">
      <alignment horizontal="right"/>
    </xf>
    <xf numFmtId="0" fontId="8" fillId="0" borderId="8" xfId="0" applyFont="1" applyFill="1" applyBorder="1" applyAlignment="1">
      <alignment horizontal="center"/>
    </xf>
    <xf numFmtId="0" fontId="5" fillId="0" borderId="7" xfId="0" applyFont="1" applyBorder="1"/>
    <xf numFmtId="0" fontId="8" fillId="0" borderId="9" xfId="0" applyFont="1" applyFill="1" applyBorder="1" applyAlignment="1">
      <alignment horizontal="center"/>
    </xf>
    <xf numFmtId="165" fontId="5" fillId="7" borderId="1" xfId="0" applyNumberFormat="1" applyFont="1" applyFill="1" applyBorder="1"/>
    <xf numFmtId="0" fontId="8" fillId="0" borderId="10" xfId="0" applyFont="1" applyBorder="1" applyAlignment="1">
      <alignment horizontal="center" wrapText="1"/>
    </xf>
    <xf numFmtId="0" fontId="8" fillId="0" borderId="10" xfId="0" applyFont="1" applyFill="1" applyBorder="1" applyAlignment="1">
      <alignment horizontal="center" wrapText="1"/>
    </xf>
    <xf numFmtId="0" fontId="8" fillId="0" borderId="11" xfId="0" applyFont="1" applyFill="1" applyBorder="1" applyAlignment="1">
      <alignment wrapText="1"/>
    </xf>
    <xf numFmtId="0" fontId="8" fillId="0" borderId="11" xfId="0" applyFont="1" applyBorder="1" applyAlignment="1">
      <alignment wrapText="1"/>
    </xf>
    <xf numFmtId="164" fontId="5" fillId="0" borderId="1" xfId="0" applyNumberFormat="1" applyFont="1" applyBorder="1" applyAlignment="1">
      <alignment horizontal="center"/>
    </xf>
    <xf numFmtId="164" fontId="5" fillId="8" borderId="1" xfId="0" applyNumberFormat="1" applyFont="1" applyFill="1" applyBorder="1" applyAlignment="1">
      <alignment horizontal="center"/>
    </xf>
    <xf numFmtId="0" fontId="8" fillId="0" borderId="0" xfId="0" applyFont="1"/>
    <xf numFmtId="0" fontId="8" fillId="0" borderId="0" xfId="0" applyFont="1" applyAlignment="1">
      <alignment wrapText="1"/>
    </xf>
    <xf numFmtId="0" fontId="3" fillId="0" borderId="0" xfId="0" applyFont="1" applyBorder="1" applyAlignment="1">
      <alignment horizontal="center"/>
    </xf>
    <xf numFmtId="0" fontId="12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5" fillId="0" borderId="1" xfId="0" applyFont="1" applyBorder="1"/>
    <xf numFmtId="0" fontId="16" fillId="0" borderId="1" xfId="0" applyFont="1" applyBorder="1"/>
    <xf numFmtId="0" fontId="17" fillId="0" borderId="1" xfId="0" applyFont="1" applyFill="1" applyBorder="1"/>
    <xf numFmtId="0" fontId="15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164" fontId="11" fillId="0" borderId="1" xfId="0" applyNumberFormat="1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7"/>
  <sheetViews>
    <sheetView workbookViewId="0">
      <selection activeCell="H10" sqref="H10"/>
    </sheetView>
  </sheetViews>
  <sheetFormatPr defaultRowHeight="15" x14ac:dyDescent="0.25"/>
  <cols>
    <col min="2" max="2" width="7.42578125" customWidth="1"/>
    <col min="3" max="3" width="10" bestFit="1" customWidth="1"/>
    <col min="4" max="4" width="24.28515625" bestFit="1" customWidth="1"/>
    <col min="5" max="5" width="6.140625" customWidth="1"/>
    <col min="6" max="6" width="6.85546875" customWidth="1"/>
  </cols>
  <sheetData>
    <row r="2" spans="2:6" x14ac:dyDescent="0.25">
      <c r="D2" s="1" t="s">
        <v>49</v>
      </c>
    </row>
    <row r="3" spans="2:6" x14ac:dyDescent="0.25">
      <c r="D3" s="1" t="s">
        <v>50</v>
      </c>
    </row>
    <row r="4" spans="2:6" x14ac:dyDescent="0.25">
      <c r="D4" s="1" t="s">
        <v>64</v>
      </c>
    </row>
    <row r="7" spans="2:6" s="4" customFormat="1" ht="34.5" x14ac:dyDescent="0.25">
      <c r="B7" s="64" t="s">
        <v>0</v>
      </c>
      <c r="C7" s="65" t="s">
        <v>1</v>
      </c>
      <c r="D7" s="66" t="s">
        <v>2</v>
      </c>
      <c r="E7" s="67" t="s">
        <v>84</v>
      </c>
      <c r="F7" s="67" t="s">
        <v>85</v>
      </c>
    </row>
    <row r="8" spans="2:6" ht="12.95" customHeight="1" x14ac:dyDescent="0.25">
      <c r="B8" s="68">
        <v>1</v>
      </c>
      <c r="C8" s="69">
        <v>201308001</v>
      </c>
      <c r="D8" s="70" t="s">
        <v>3</v>
      </c>
      <c r="E8" s="75">
        <v>24.166666666666668</v>
      </c>
      <c r="F8" s="75">
        <v>30.833333333333332</v>
      </c>
    </row>
    <row r="9" spans="2:6" ht="12.95" customHeight="1" x14ac:dyDescent="0.25">
      <c r="B9" s="68">
        <v>2</v>
      </c>
      <c r="C9" s="69">
        <v>201308002</v>
      </c>
      <c r="D9" s="70" t="s">
        <v>4</v>
      </c>
      <c r="E9" s="75">
        <v>7.5</v>
      </c>
      <c r="F9" s="75">
        <v>47.916666666666664</v>
      </c>
    </row>
    <row r="10" spans="2:6" ht="12.95" customHeight="1" x14ac:dyDescent="0.25">
      <c r="B10" s="68">
        <v>3</v>
      </c>
      <c r="C10" s="69">
        <v>201308003</v>
      </c>
      <c r="D10" s="70" t="s">
        <v>5</v>
      </c>
      <c r="E10" s="75">
        <v>60.833333333333336</v>
      </c>
      <c r="F10" s="75">
        <v>41.25</v>
      </c>
    </row>
    <row r="11" spans="2:6" ht="12.95" customHeight="1" x14ac:dyDescent="0.25">
      <c r="B11" s="68">
        <v>4</v>
      </c>
      <c r="C11" s="69">
        <v>201308005</v>
      </c>
      <c r="D11" s="70" t="s">
        <v>6</v>
      </c>
      <c r="E11" s="75">
        <v>18.333333333333332</v>
      </c>
      <c r="F11" s="75">
        <v>16.666666666666668</v>
      </c>
    </row>
    <row r="12" spans="2:6" ht="12.95" customHeight="1" x14ac:dyDescent="0.25">
      <c r="B12" s="68">
        <v>5</v>
      </c>
      <c r="C12" s="69">
        <v>201308004</v>
      </c>
      <c r="D12" s="70" t="s">
        <v>7</v>
      </c>
      <c r="E12" s="75">
        <v>72.5</v>
      </c>
      <c r="F12" s="75">
        <v>38.75</v>
      </c>
    </row>
    <row r="13" spans="2:6" ht="12.95" customHeight="1" x14ac:dyDescent="0.25">
      <c r="B13" s="68">
        <v>6</v>
      </c>
      <c r="C13" s="69">
        <v>201308007</v>
      </c>
      <c r="D13" s="70" t="s">
        <v>9</v>
      </c>
      <c r="E13" s="75">
        <v>61.666666666666664</v>
      </c>
      <c r="F13" s="75">
        <v>48.333333333333336</v>
      </c>
    </row>
    <row r="14" spans="2:6" ht="12.95" customHeight="1" x14ac:dyDescent="0.25">
      <c r="B14" s="68">
        <v>7</v>
      </c>
      <c r="C14" s="69">
        <v>201308008</v>
      </c>
      <c r="D14" s="70" t="s">
        <v>10</v>
      </c>
      <c r="E14" s="75">
        <v>73.333333333333329</v>
      </c>
      <c r="F14" s="75">
        <v>66.25</v>
      </c>
    </row>
    <row r="15" spans="2:6" ht="12.95" customHeight="1" x14ac:dyDescent="0.25">
      <c r="B15" s="68">
        <v>8</v>
      </c>
      <c r="C15" s="69">
        <v>201308009</v>
      </c>
      <c r="D15" s="70" t="s">
        <v>11</v>
      </c>
      <c r="E15" s="75">
        <v>65.833333333333329</v>
      </c>
      <c r="F15" s="75">
        <v>50.833333333333336</v>
      </c>
    </row>
    <row r="16" spans="2:6" ht="12.95" customHeight="1" x14ac:dyDescent="0.25">
      <c r="B16" s="68">
        <v>9</v>
      </c>
      <c r="C16" s="69">
        <v>201308010</v>
      </c>
      <c r="D16" s="70" t="s">
        <v>12</v>
      </c>
      <c r="E16" s="75">
        <v>60</v>
      </c>
      <c r="F16" s="75">
        <v>59.583333333333336</v>
      </c>
    </row>
    <row r="17" spans="2:6" ht="12.95" customHeight="1" x14ac:dyDescent="0.25">
      <c r="B17" s="68">
        <v>10</v>
      </c>
      <c r="C17" s="69">
        <v>201308011</v>
      </c>
      <c r="D17" s="70" t="s">
        <v>13</v>
      </c>
      <c r="E17" s="75">
        <v>60.833333333333336</v>
      </c>
      <c r="F17" s="75">
        <v>74.166666666666671</v>
      </c>
    </row>
    <row r="18" spans="2:6" ht="12.95" customHeight="1" x14ac:dyDescent="0.25">
      <c r="B18" s="68">
        <v>11</v>
      </c>
      <c r="C18" s="69">
        <v>201308012</v>
      </c>
      <c r="D18" s="70" t="s">
        <v>14</v>
      </c>
      <c r="E18" s="75">
        <v>32.5</v>
      </c>
      <c r="F18" s="75">
        <v>23.333333333333332</v>
      </c>
    </row>
    <row r="19" spans="2:6" ht="12.95" customHeight="1" x14ac:dyDescent="0.25">
      <c r="B19" s="68">
        <v>12</v>
      </c>
      <c r="C19" s="69">
        <v>201308013</v>
      </c>
      <c r="D19" s="70" t="s">
        <v>15</v>
      </c>
      <c r="E19" s="75">
        <v>65</v>
      </c>
      <c r="F19" s="75">
        <v>39.583333333333336</v>
      </c>
    </row>
    <row r="20" spans="2:6" ht="12.95" customHeight="1" x14ac:dyDescent="0.25">
      <c r="B20" s="68">
        <v>13</v>
      </c>
      <c r="C20" s="69">
        <v>201308014</v>
      </c>
      <c r="D20" s="71" t="s">
        <v>16</v>
      </c>
      <c r="E20" s="75">
        <v>30</v>
      </c>
      <c r="F20" s="75">
        <v>23.75</v>
      </c>
    </row>
    <row r="21" spans="2:6" ht="12.95" customHeight="1" x14ac:dyDescent="0.25">
      <c r="B21" s="68">
        <v>14</v>
      </c>
      <c r="C21" s="69">
        <v>201308015</v>
      </c>
      <c r="D21" s="71" t="s">
        <v>17</v>
      </c>
      <c r="E21" s="75">
        <v>25</v>
      </c>
      <c r="F21" s="75">
        <v>17.083333333333332</v>
      </c>
    </row>
    <row r="22" spans="2:6" ht="12.95" customHeight="1" x14ac:dyDescent="0.25">
      <c r="B22" s="68">
        <v>15</v>
      </c>
      <c r="C22" s="69">
        <v>201308016</v>
      </c>
      <c r="D22" s="71" t="s">
        <v>18</v>
      </c>
      <c r="E22" s="75" t="s">
        <v>51</v>
      </c>
      <c r="F22" s="75">
        <v>4.166666666666667</v>
      </c>
    </row>
    <row r="23" spans="2:6" ht="12.95" customHeight="1" x14ac:dyDescent="0.25">
      <c r="B23" s="68">
        <v>16</v>
      </c>
      <c r="C23" s="69">
        <v>201308017</v>
      </c>
      <c r="D23" s="71" t="s">
        <v>19</v>
      </c>
      <c r="E23" s="75">
        <v>23.333333333333332</v>
      </c>
      <c r="F23" s="75">
        <v>15</v>
      </c>
    </row>
    <row r="24" spans="2:6" ht="12.95" customHeight="1" x14ac:dyDescent="0.25">
      <c r="B24" s="68">
        <v>17</v>
      </c>
      <c r="C24" s="69">
        <v>201308018</v>
      </c>
      <c r="D24" s="71" t="s">
        <v>20</v>
      </c>
      <c r="E24" s="75">
        <v>64.166666666666671</v>
      </c>
      <c r="F24" s="75">
        <v>51.666666666666664</v>
      </c>
    </row>
    <row r="25" spans="2:6" ht="12.95" customHeight="1" x14ac:dyDescent="0.25">
      <c r="B25" s="68">
        <v>18</v>
      </c>
      <c r="C25" s="69">
        <v>201308019</v>
      </c>
      <c r="D25" s="71" t="s">
        <v>21</v>
      </c>
      <c r="E25" s="75">
        <v>16.666666666666668</v>
      </c>
      <c r="F25" s="75">
        <v>20.833333333333332</v>
      </c>
    </row>
    <row r="26" spans="2:6" ht="12.95" customHeight="1" x14ac:dyDescent="0.25">
      <c r="B26" s="68">
        <v>19</v>
      </c>
      <c r="C26" s="69">
        <v>201308020</v>
      </c>
      <c r="D26" s="71" t="s">
        <v>22</v>
      </c>
      <c r="E26" s="75" t="s">
        <v>51</v>
      </c>
      <c r="F26" s="75">
        <v>42.916666666666664</v>
      </c>
    </row>
    <row r="27" spans="2:6" ht="12.95" customHeight="1" x14ac:dyDescent="0.25">
      <c r="B27" s="68">
        <v>20</v>
      </c>
      <c r="C27" s="69">
        <v>201308021</v>
      </c>
      <c r="D27" s="71" t="s">
        <v>23</v>
      </c>
      <c r="E27" s="75">
        <v>18.333333333333332</v>
      </c>
      <c r="F27" s="75">
        <v>14.166666666666666</v>
      </c>
    </row>
    <row r="28" spans="2:6" ht="12.95" customHeight="1" x14ac:dyDescent="0.25">
      <c r="B28" s="68">
        <v>21</v>
      </c>
      <c r="C28" s="69">
        <v>201308022</v>
      </c>
      <c r="D28" s="71" t="s">
        <v>24</v>
      </c>
      <c r="E28" s="75">
        <v>19.166666666666668</v>
      </c>
      <c r="F28" s="75">
        <v>20</v>
      </c>
    </row>
    <row r="29" spans="2:6" ht="12.95" customHeight="1" x14ac:dyDescent="0.25">
      <c r="B29" s="68">
        <v>22</v>
      </c>
      <c r="C29" s="69">
        <v>201308023</v>
      </c>
      <c r="D29" s="71" t="s">
        <v>25</v>
      </c>
      <c r="E29" s="75" t="s">
        <v>51</v>
      </c>
      <c r="F29" s="75">
        <v>29.583333333333332</v>
      </c>
    </row>
    <row r="30" spans="2:6" ht="12.95" customHeight="1" x14ac:dyDescent="0.25">
      <c r="B30" s="68">
        <v>23</v>
      </c>
      <c r="C30" s="69">
        <v>201308024</v>
      </c>
      <c r="D30" s="71" t="s">
        <v>26</v>
      </c>
      <c r="E30" s="75">
        <v>21.666666666666668</v>
      </c>
      <c r="F30" s="75">
        <v>27.916666666666668</v>
      </c>
    </row>
    <row r="31" spans="2:6" ht="12.95" customHeight="1" x14ac:dyDescent="0.25">
      <c r="B31" s="68">
        <v>24</v>
      </c>
      <c r="C31" s="69">
        <v>201308025</v>
      </c>
      <c r="D31" s="71" t="s">
        <v>27</v>
      </c>
      <c r="E31" s="75">
        <v>25</v>
      </c>
      <c r="F31" s="75">
        <v>11.25</v>
      </c>
    </row>
    <row r="32" spans="2:6" ht="12.95" customHeight="1" x14ac:dyDescent="0.25">
      <c r="B32" s="68">
        <v>25</v>
      </c>
      <c r="C32" s="69">
        <v>201308026</v>
      </c>
      <c r="D32" s="71" t="s">
        <v>28</v>
      </c>
      <c r="E32" s="75">
        <v>35.833333333333336</v>
      </c>
      <c r="F32" s="75">
        <v>19.166666666666668</v>
      </c>
    </row>
    <row r="33" spans="2:6" ht="12.95" customHeight="1" x14ac:dyDescent="0.25">
      <c r="B33" s="68">
        <v>26</v>
      </c>
      <c r="C33" s="69">
        <v>201308027</v>
      </c>
      <c r="D33" s="72" t="s">
        <v>29</v>
      </c>
      <c r="E33" s="75">
        <v>80.833333333333329</v>
      </c>
      <c r="F33" s="75">
        <v>64.583333333333329</v>
      </c>
    </row>
    <row r="34" spans="2:6" ht="12.95" customHeight="1" x14ac:dyDescent="0.25">
      <c r="B34" s="68">
        <v>27</v>
      </c>
      <c r="C34" s="69">
        <v>201308029</v>
      </c>
      <c r="D34" s="72" t="s">
        <v>31</v>
      </c>
      <c r="E34" s="75">
        <v>51.666666666666664</v>
      </c>
      <c r="F34" s="75">
        <v>41.666666666666664</v>
      </c>
    </row>
    <row r="35" spans="2:6" ht="12.95" customHeight="1" x14ac:dyDescent="0.25">
      <c r="B35" s="73">
        <v>28</v>
      </c>
      <c r="C35" s="69">
        <v>201308030</v>
      </c>
      <c r="D35" s="72" t="s">
        <v>32</v>
      </c>
      <c r="E35" s="75">
        <v>37.5</v>
      </c>
      <c r="F35" s="75">
        <v>0</v>
      </c>
    </row>
    <row r="36" spans="2:6" ht="12.95" customHeight="1" x14ac:dyDescent="0.25">
      <c r="B36" s="68">
        <v>29</v>
      </c>
      <c r="C36" s="69">
        <v>201308031</v>
      </c>
      <c r="D36" s="72" t="s">
        <v>33</v>
      </c>
      <c r="E36" s="75">
        <v>30.833333333333332</v>
      </c>
      <c r="F36" s="75">
        <v>50.833333333333336</v>
      </c>
    </row>
    <row r="37" spans="2:6" ht="12.95" customHeight="1" x14ac:dyDescent="0.25">
      <c r="B37" s="68">
        <v>30</v>
      </c>
      <c r="C37" s="69">
        <v>201308032</v>
      </c>
      <c r="D37" s="72" t="s">
        <v>34</v>
      </c>
      <c r="E37" s="75">
        <v>16.666666666666668</v>
      </c>
      <c r="F37" s="75">
        <v>11.666666666666666</v>
      </c>
    </row>
    <row r="38" spans="2:6" ht="12.95" customHeight="1" x14ac:dyDescent="0.25">
      <c r="B38" s="68">
        <v>31</v>
      </c>
      <c r="C38" s="69">
        <v>201308033</v>
      </c>
      <c r="D38" s="72" t="s">
        <v>35</v>
      </c>
      <c r="E38" s="75">
        <v>51.666666666666664</v>
      </c>
      <c r="F38" s="75">
        <v>40.416666666666664</v>
      </c>
    </row>
    <row r="39" spans="2:6" ht="12.95" customHeight="1" x14ac:dyDescent="0.25">
      <c r="B39" s="68">
        <v>32</v>
      </c>
      <c r="C39" s="69">
        <v>201308034</v>
      </c>
      <c r="D39" s="72" t="s">
        <v>36</v>
      </c>
      <c r="E39" s="75">
        <v>65.833333333333329</v>
      </c>
      <c r="F39" s="75">
        <v>59.583333333333336</v>
      </c>
    </row>
    <row r="40" spans="2:6" ht="12.95" customHeight="1" x14ac:dyDescent="0.25">
      <c r="B40" s="68">
        <v>33</v>
      </c>
      <c r="C40" s="69">
        <v>201308035</v>
      </c>
      <c r="D40" s="72" t="s">
        <v>37</v>
      </c>
      <c r="E40" s="75">
        <v>51.666666666666664</v>
      </c>
      <c r="F40" s="75">
        <v>50.833333333333336</v>
      </c>
    </row>
    <row r="41" spans="2:6" ht="12.95" customHeight="1" x14ac:dyDescent="0.25">
      <c r="B41" s="68">
        <v>34</v>
      </c>
      <c r="C41" s="69">
        <v>201308036</v>
      </c>
      <c r="D41" s="72" t="s">
        <v>38</v>
      </c>
      <c r="E41" s="75">
        <v>37.5</v>
      </c>
      <c r="F41" s="75">
        <v>58.75</v>
      </c>
    </row>
    <row r="42" spans="2:6" ht="12.95" customHeight="1" x14ac:dyDescent="0.25">
      <c r="B42" s="68">
        <v>35</v>
      </c>
      <c r="C42" s="69">
        <v>201308037</v>
      </c>
      <c r="D42" s="72" t="s">
        <v>39</v>
      </c>
      <c r="E42" s="75">
        <v>50.833333333333336</v>
      </c>
      <c r="F42" s="75">
        <v>59.583333333333336</v>
      </c>
    </row>
    <row r="43" spans="2:6" ht="12.95" customHeight="1" x14ac:dyDescent="0.25">
      <c r="B43" s="68">
        <v>36</v>
      </c>
      <c r="C43" s="69">
        <v>201308038</v>
      </c>
      <c r="D43" s="72" t="s">
        <v>40</v>
      </c>
      <c r="E43" s="75">
        <v>18.333333333333332</v>
      </c>
      <c r="F43" s="75">
        <v>0</v>
      </c>
    </row>
    <row r="44" spans="2:6" ht="12.95" customHeight="1" x14ac:dyDescent="0.25">
      <c r="B44" s="68">
        <v>37</v>
      </c>
      <c r="C44" s="69">
        <v>201308039</v>
      </c>
      <c r="D44" s="72" t="s">
        <v>41</v>
      </c>
      <c r="E44" s="75" t="s">
        <v>51</v>
      </c>
      <c r="F44" s="75">
        <v>51.666666666666664</v>
      </c>
    </row>
    <row r="45" spans="2:6" ht="12.95" customHeight="1" x14ac:dyDescent="0.25">
      <c r="B45" s="68">
        <v>38</v>
      </c>
      <c r="C45" s="69">
        <v>201308040</v>
      </c>
      <c r="D45" s="72" t="s">
        <v>42</v>
      </c>
      <c r="E45" s="75">
        <v>57.5</v>
      </c>
      <c r="F45" s="75">
        <v>69.583333333333329</v>
      </c>
    </row>
    <row r="46" spans="2:6" ht="12.95" customHeight="1" x14ac:dyDescent="0.25">
      <c r="B46" s="68">
        <v>39</v>
      </c>
      <c r="C46" s="69">
        <v>201308041</v>
      </c>
      <c r="D46" s="72" t="s">
        <v>43</v>
      </c>
      <c r="E46" s="75">
        <v>71.666666666666671</v>
      </c>
      <c r="F46" s="75">
        <v>41.25</v>
      </c>
    </row>
    <row r="47" spans="2:6" ht="12.95" customHeight="1" x14ac:dyDescent="0.25">
      <c r="B47" s="68">
        <v>40</v>
      </c>
      <c r="C47" s="69">
        <v>201308042</v>
      </c>
      <c r="D47" s="72" t="s">
        <v>44</v>
      </c>
      <c r="E47" s="75">
        <v>62.5</v>
      </c>
      <c r="F47" s="75">
        <v>11.666666666666666</v>
      </c>
    </row>
    <row r="48" spans="2:6" ht="12.95" customHeight="1" x14ac:dyDescent="0.25">
      <c r="B48" s="68">
        <v>41</v>
      </c>
      <c r="C48" s="69">
        <v>201308043</v>
      </c>
      <c r="D48" s="72" t="s">
        <v>45</v>
      </c>
      <c r="E48" s="75" t="s">
        <v>51</v>
      </c>
      <c r="F48" s="75">
        <v>39.166666666666664</v>
      </c>
    </row>
    <row r="49" spans="2:6" ht="12.95" customHeight="1" x14ac:dyDescent="0.25">
      <c r="B49" s="68">
        <v>42</v>
      </c>
      <c r="C49" s="69">
        <v>201308044</v>
      </c>
      <c r="D49" s="72" t="s">
        <v>46</v>
      </c>
      <c r="E49" s="75">
        <v>11.666666666666666</v>
      </c>
      <c r="F49" s="75">
        <v>53.333333333333336</v>
      </c>
    </row>
    <row r="50" spans="2:6" ht="12.95" customHeight="1" x14ac:dyDescent="0.25">
      <c r="B50" s="68">
        <v>43</v>
      </c>
      <c r="C50" s="69">
        <v>201308045</v>
      </c>
      <c r="D50" s="72" t="s">
        <v>47</v>
      </c>
      <c r="E50" s="75">
        <v>40.833333333333336</v>
      </c>
      <c r="F50" s="75">
        <v>9.1666666666666661</v>
      </c>
    </row>
    <row r="51" spans="2:6" ht="12.95" customHeight="1" x14ac:dyDescent="0.25">
      <c r="B51" s="68">
        <v>44</v>
      </c>
      <c r="C51" s="69">
        <v>201308046</v>
      </c>
      <c r="D51" s="72" t="s">
        <v>48</v>
      </c>
      <c r="E51" s="75">
        <v>58.333333333333336</v>
      </c>
      <c r="F51" s="75" t="s">
        <v>51</v>
      </c>
    </row>
    <row r="52" spans="2:6" ht="12.95" customHeight="1" x14ac:dyDescent="0.25">
      <c r="B52" s="68">
        <v>45</v>
      </c>
      <c r="C52" s="74">
        <v>201308047</v>
      </c>
      <c r="D52" s="72" t="s">
        <v>52</v>
      </c>
      <c r="E52" s="75">
        <v>6.666666666666667</v>
      </c>
      <c r="F52" s="75" t="s">
        <v>51</v>
      </c>
    </row>
    <row r="54" spans="2:6" x14ac:dyDescent="0.25">
      <c r="B54" s="27"/>
      <c r="C54" s="27"/>
      <c r="D54" s="27"/>
      <c r="E54" s="28"/>
    </row>
    <row r="55" spans="2:6" x14ac:dyDescent="0.25">
      <c r="B55" s="27"/>
      <c r="C55" s="27"/>
      <c r="D55" s="27"/>
      <c r="E55" s="28"/>
    </row>
    <row r="56" spans="2:6" x14ac:dyDescent="0.25">
      <c r="F56" s="27"/>
    </row>
    <row r="57" spans="2:6" x14ac:dyDescent="0.25">
      <c r="F57" s="27"/>
    </row>
  </sheetData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59"/>
  <sheetViews>
    <sheetView topLeftCell="A31" workbookViewId="0">
      <selection activeCell="T7" sqref="T7:T52"/>
    </sheetView>
  </sheetViews>
  <sheetFormatPr defaultRowHeight="12" x14ac:dyDescent="0.2"/>
  <cols>
    <col min="1" max="1" width="5.85546875" style="10" customWidth="1"/>
    <col min="2" max="2" width="10" style="10" bestFit="1" customWidth="1"/>
    <col min="3" max="3" width="24.28515625" style="10" bestFit="1" customWidth="1"/>
    <col min="4" max="4" width="4.7109375" style="10" customWidth="1"/>
    <col min="5" max="5" width="4.5703125" style="10" customWidth="1"/>
    <col min="6" max="6" width="4" style="45" customWidth="1"/>
    <col min="7" max="7" width="5.140625" style="10" customWidth="1"/>
    <col min="8" max="8" width="5" style="10" customWidth="1"/>
    <col min="9" max="9" width="4.7109375" style="45" customWidth="1"/>
    <col min="10" max="10" width="5.5703125" style="10" customWidth="1"/>
    <col min="11" max="11" width="4.140625" style="10" customWidth="1"/>
    <col min="12" max="12" width="5.42578125" style="10" customWidth="1"/>
    <col min="13" max="13" width="5.5703125" style="10" customWidth="1"/>
    <col min="14" max="14" width="5.42578125" style="10" customWidth="1"/>
    <col min="15" max="15" width="4.140625" style="10" customWidth="1"/>
    <col min="16" max="16" width="4.85546875" style="10" customWidth="1"/>
    <col min="17" max="17" width="5.85546875" style="10" customWidth="1"/>
    <col min="18" max="18" width="4.5703125" style="10" bestFit="1" customWidth="1"/>
    <col min="19" max="19" width="5" style="10" customWidth="1"/>
    <col min="20" max="20" width="4.85546875" style="10" customWidth="1"/>
    <col min="21" max="21" width="4.42578125" style="10" customWidth="1"/>
    <col min="22" max="22" width="4.85546875" style="10" customWidth="1"/>
    <col min="23" max="16384" width="9.140625" style="10"/>
  </cols>
  <sheetData>
    <row r="2" spans="1:22" x14ac:dyDescent="0.2">
      <c r="C2" s="29" t="s">
        <v>49</v>
      </c>
    </row>
    <row r="3" spans="1:22" x14ac:dyDescent="0.2">
      <c r="C3" s="29" t="s">
        <v>50</v>
      </c>
    </row>
    <row r="4" spans="1:22" x14ac:dyDescent="0.2">
      <c r="C4" s="29" t="s">
        <v>64</v>
      </c>
    </row>
    <row r="5" spans="1:22" ht="15" customHeight="1" x14ac:dyDescent="0.2">
      <c r="D5" s="76" t="s">
        <v>77</v>
      </c>
      <c r="E5" s="76"/>
      <c r="F5" s="76"/>
      <c r="G5" s="76"/>
      <c r="H5" s="76"/>
      <c r="I5" s="76"/>
      <c r="J5" s="76"/>
      <c r="M5" s="76" t="s">
        <v>80</v>
      </c>
      <c r="N5" s="76"/>
      <c r="O5" s="76"/>
      <c r="P5" s="76"/>
      <c r="Q5" s="76"/>
      <c r="R5" s="76"/>
      <c r="S5" s="76"/>
    </row>
    <row r="6" spans="1:22" x14ac:dyDescent="0.2">
      <c r="D6" s="49" t="s">
        <v>54</v>
      </c>
      <c r="E6" s="50"/>
      <c r="F6" s="51" t="s">
        <v>69</v>
      </c>
      <c r="G6" s="49" t="s">
        <v>55</v>
      </c>
      <c r="H6" s="52"/>
      <c r="I6" s="53" t="s">
        <v>69</v>
      </c>
      <c r="J6" s="9"/>
      <c r="M6" s="49" t="s">
        <v>54</v>
      </c>
      <c r="N6" s="50"/>
      <c r="O6" s="51" t="s">
        <v>69</v>
      </c>
      <c r="P6" s="49" t="s">
        <v>55</v>
      </c>
      <c r="Q6" s="52"/>
      <c r="R6" s="53" t="s">
        <v>69</v>
      </c>
      <c r="S6" s="9"/>
    </row>
    <row r="7" spans="1:22" s="44" customFormat="1" ht="60" x14ac:dyDescent="0.2">
      <c r="A7" s="40" t="s">
        <v>0</v>
      </c>
      <c r="B7" s="41" t="s">
        <v>1</v>
      </c>
      <c r="C7" s="42" t="s">
        <v>2</v>
      </c>
      <c r="D7" s="43" t="s">
        <v>65</v>
      </c>
      <c r="E7" s="43" t="s">
        <v>66</v>
      </c>
      <c r="F7" s="46">
        <v>84</v>
      </c>
      <c r="G7" s="43" t="s">
        <v>67</v>
      </c>
      <c r="H7" s="43" t="s">
        <v>68</v>
      </c>
      <c r="I7" s="47">
        <v>36</v>
      </c>
      <c r="J7" s="41" t="s">
        <v>70</v>
      </c>
      <c r="L7" s="41" t="s">
        <v>78</v>
      </c>
      <c r="M7" s="55" t="s">
        <v>81</v>
      </c>
      <c r="N7" s="55" t="s">
        <v>66</v>
      </c>
      <c r="O7" s="56">
        <v>36</v>
      </c>
      <c r="P7" s="55" t="s">
        <v>81</v>
      </c>
      <c r="Q7" s="55" t="s">
        <v>68</v>
      </c>
      <c r="R7" s="57">
        <v>24</v>
      </c>
      <c r="S7" s="58" t="s">
        <v>70</v>
      </c>
      <c r="T7" s="41" t="s">
        <v>63</v>
      </c>
      <c r="U7" s="62"/>
      <c r="V7" s="62"/>
    </row>
    <row r="8" spans="1:22" x14ac:dyDescent="0.2">
      <c r="A8" s="30">
        <v>1</v>
      </c>
      <c r="B8" s="31">
        <v>201308001</v>
      </c>
      <c r="C8" s="32" t="s">
        <v>3</v>
      </c>
      <c r="D8" s="33">
        <v>3</v>
      </c>
      <c r="E8" s="33">
        <v>0</v>
      </c>
      <c r="F8" s="48">
        <f>SUM(D8:E8)*2</f>
        <v>6</v>
      </c>
      <c r="G8" s="33">
        <v>2</v>
      </c>
      <c r="H8" s="34">
        <v>2</v>
      </c>
      <c r="I8" s="48">
        <f>SUM(G8:H8)*2</f>
        <v>8</v>
      </c>
      <c r="J8" s="35">
        <f t="shared" ref="J8:J17" si="0">(D8+E8+G8+H8)</f>
        <v>7</v>
      </c>
      <c r="K8" s="10" t="s">
        <v>75</v>
      </c>
      <c r="L8" s="9"/>
      <c r="M8" s="9">
        <v>2.5</v>
      </c>
      <c r="N8" s="9">
        <v>4</v>
      </c>
      <c r="O8" s="9">
        <f>SUM(M8:N8)</f>
        <v>6.5</v>
      </c>
      <c r="P8" s="9">
        <v>3.5</v>
      </c>
      <c r="Q8" s="9">
        <v>4.5</v>
      </c>
      <c r="R8" s="9">
        <f>SUM(P8:Q8)</f>
        <v>8</v>
      </c>
      <c r="S8" s="9">
        <f>M8+N8+P8+Q8</f>
        <v>14.5</v>
      </c>
      <c r="T8" s="60">
        <f>((S8*100)/60)</f>
        <v>24.166666666666668</v>
      </c>
    </row>
    <row r="9" spans="1:22" x14ac:dyDescent="0.2">
      <c r="A9" s="30">
        <v>2</v>
      </c>
      <c r="B9" s="31">
        <v>201308002</v>
      </c>
      <c r="C9" s="32" t="s">
        <v>4</v>
      </c>
      <c r="D9" s="33">
        <v>1</v>
      </c>
      <c r="E9" s="33">
        <v>2.5</v>
      </c>
      <c r="F9" s="48">
        <f t="shared" ref="F9:F52" si="1">SUM(D9:E9)*2</f>
        <v>7</v>
      </c>
      <c r="G9" s="33">
        <v>1.5</v>
      </c>
      <c r="H9" s="34">
        <v>1.5</v>
      </c>
      <c r="I9" s="48">
        <f t="shared" ref="I9:I52" si="2">SUM(G9:H9)*2</f>
        <v>6</v>
      </c>
      <c r="J9" s="35">
        <f t="shared" si="0"/>
        <v>6.5</v>
      </c>
      <c r="K9" s="10" t="s">
        <v>75</v>
      </c>
      <c r="L9" s="9"/>
      <c r="M9" s="9">
        <v>0.5</v>
      </c>
      <c r="N9" s="9">
        <v>0</v>
      </c>
      <c r="O9" s="9">
        <f t="shared" ref="O9:O52" si="3">SUM(M9:N9)</f>
        <v>0.5</v>
      </c>
      <c r="P9" s="9">
        <v>0.5</v>
      </c>
      <c r="Q9" s="9">
        <v>3.5</v>
      </c>
      <c r="R9" s="9">
        <f t="shared" ref="R9:R52" si="4">SUM(P9:Q9)</f>
        <v>4</v>
      </c>
      <c r="S9" s="9">
        <f t="shared" ref="S9:S52" si="5">M9+N9+P9+Q9</f>
        <v>4.5</v>
      </c>
      <c r="T9" s="60">
        <f t="shared" ref="T9:T52" si="6">((S9*100)/60)</f>
        <v>7.5</v>
      </c>
    </row>
    <row r="10" spans="1:22" x14ac:dyDescent="0.2">
      <c r="A10" s="30">
        <v>3</v>
      </c>
      <c r="B10" s="31">
        <v>201308003</v>
      </c>
      <c r="C10" s="32" t="s">
        <v>5</v>
      </c>
      <c r="D10" s="33">
        <v>11.5</v>
      </c>
      <c r="E10" s="33">
        <v>20.5</v>
      </c>
      <c r="F10" s="48">
        <f t="shared" si="1"/>
        <v>64</v>
      </c>
      <c r="G10" s="33">
        <v>3.5</v>
      </c>
      <c r="H10" s="34">
        <v>6</v>
      </c>
      <c r="I10" s="48">
        <f t="shared" si="2"/>
        <v>19</v>
      </c>
      <c r="J10" s="33">
        <f t="shared" si="0"/>
        <v>41.5</v>
      </c>
      <c r="L10" s="9" t="s">
        <v>75</v>
      </c>
      <c r="M10" s="9">
        <v>4.5</v>
      </c>
      <c r="N10" s="9">
        <v>20.5</v>
      </c>
      <c r="O10" s="9">
        <f t="shared" si="3"/>
        <v>25</v>
      </c>
      <c r="P10" s="9">
        <v>3</v>
      </c>
      <c r="Q10" s="9">
        <v>8.5</v>
      </c>
      <c r="R10" s="9">
        <f t="shared" si="4"/>
        <v>11.5</v>
      </c>
      <c r="S10" s="9">
        <f t="shared" si="5"/>
        <v>36.5</v>
      </c>
      <c r="T10" s="59">
        <f t="shared" si="6"/>
        <v>60.833333333333336</v>
      </c>
    </row>
    <row r="11" spans="1:22" x14ac:dyDescent="0.2">
      <c r="A11" s="30">
        <v>4</v>
      </c>
      <c r="B11" s="31">
        <v>201308005</v>
      </c>
      <c r="C11" s="32" t="s">
        <v>6</v>
      </c>
      <c r="D11" s="33">
        <v>0</v>
      </c>
      <c r="E11" s="33">
        <v>2</v>
      </c>
      <c r="F11" s="48">
        <f t="shared" si="1"/>
        <v>4</v>
      </c>
      <c r="G11" s="33">
        <v>0</v>
      </c>
      <c r="H11" s="34">
        <v>2.5</v>
      </c>
      <c r="I11" s="48">
        <f t="shared" si="2"/>
        <v>5</v>
      </c>
      <c r="J11" s="35">
        <f t="shared" si="0"/>
        <v>4.5</v>
      </c>
      <c r="K11" s="10" t="s">
        <v>75</v>
      </c>
      <c r="L11" s="9"/>
      <c r="M11" s="9">
        <v>1</v>
      </c>
      <c r="N11" s="9">
        <v>3</v>
      </c>
      <c r="O11" s="9">
        <f t="shared" si="3"/>
        <v>4</v>
      </c>
      <c r="P11" s="9">
        <v>2</v>
      </c>
      <c r="Q11" s="9">
        <v>5</v>
      </c>
      <c r="R11" s="9">
        <f t="shared" si="4"/>
        <v>7</v>
      </c>
      <c r="S11" s="9">
        <f t="shared" si="5"/>
        <v>11</v>
      </c>
      <c r="T11" s="60">
        <f t="shared" si="6"/>
        <v>18.333333333333332</v>
      </c>
    </row>
    <row r="12" spans="1:22" x14ac:dyDescent="0.2">
      <c r="A12" s="30">
        <v>5</v>
      </c>
      <c r="B12" s="31">
        <v>201308004</v>
      </c>
      <c r="C12" s="32" t="s">
        <v>7</v>
      </c>
      <c r="D12" s="33">
        <v>12</v>
      </c>
      <c r="E12" s="33">
        <v>20</v>
      </c>
      <c r="F12" s="48">
        <f t="shared" si="1"/>
        <v>64</v>
      </c>
      <c r="G12" s="33">
        <v>2.5</v>
      </c>
      <c r="H12" s="34">
        <v>9.5</v>
      </c>
      <c r="I12" s="48">
        <f t="shared" si="2"/>
        <v>24</v>
      </c>
      <c r="J12" s="33">
        <f t="shared" si="0"/>
        <v>44</v>
      </c>
      <c r="L12" s="9" t="s">
        <v>75</v>
      </c>
      <c r="M12" s="9">
        <v>6.5</v>
      </c>
      <c r="N12" s="9">
        <v>21</v>
      </c>
      <c r="O12" s="9">
        <f t="shared" si="3"/>
        <v>27.5</v>
      </c>
      <c r="P12" s="9">
        <v>6.5</v>
      </c>
      <c r="Q12" s="9">
        <v>9.5</v>
      </c>
      <c r="R12" s="9">
        <f t="shared" si="4"/>
        <v>16</v>
      </c>
      <c r="S12" s="9">
        <f t="shared" si="5"/>
        <v>43.5</v>
      </c>
      <c r="T12" s="59">
        <f t="shared" si="6"/>
        <v>72.5</v>
      </c>
    </row>
    <row r="13" spans="1:22" x14ac:dyDescent="0.2">
      <c r="A13" s="30">
        <v>6</v>
      </c>
      <c r="B13" s="31">
        <v>201308007</v>
      </c>
      <c r="C13" s="32" t="s">
        <v>9</v>
      </c>
      <c r="D13" s="33">
        <v>4</v>
      </c>
      <c r="E13" s="33">
        <v>10</v>
      </c>
      <c r="F13" s="48">
        <f t="shared" si="1"/>
        <v>28</v>
      </c>
      <c r="G13" s="33">
        <v>1.5</v>
      </c>
      <c r="H13" s="34">
        <v>8</v>
      </c>
      <c r="I13" s="48">
        <f t="shared" si="2"/>
        <v>19</v>
      </c>
      <c r="J13" s="33">
        <f t="shared" si="0"/>
        <v>23.5</v>
      </c>
      <c r="K13" s="10" t="s">
        <v>75</v>
      </c>
      <c r="L13" s="9" t="s">
        <v>75</v>
      </c>
      <c r="M13" s="9">
        <v>1.5</v>
      </c>
      <c r="N13" s="9">
        <v>20.5</v>
      </c>
      <c r="O13" s="9">
        <f t="shared" si="3"/>
        <v>22</v>
      </c>
      <c r="P13" s="9">
        <v>4.5</v>
      </c>
      <c r="Q13" s="9">
        <v>10.5</v>
      </c>
      <c r="R13" s="9">
        <f t="shared" si="4"/>
        <v>15</v>
      </c>
      <c r="S13" s="9">
        <f t="shared" si="5"/>
        <v>37</v>
      </c>
      <c r="T13" s="59">
        <f t="shared" si="6"/>
        <v>61.666666666666664</v>
      </c>
    </row>
    <row r="14" spans="1:22" x14ac:dyDescent="0.2">
      <c r="A14" s="30">
        <v>7</v>
      </c>
      <c r="B14" s="31">
        <v>201308008</v>
      </c>
      <c r="C14" s="32" t="s">
        <v>10</v>
      </c>
      <c r="D14" s="33">
        <v>9.5</v>
      </c>
      <c r="E14" s="33">
        <v>15.5</v>
      </c>
      <c r="F14" s="48">
        <f t="shared" si="1"/>
        <v>50</v>
      </c>
      <c r="G14" s="33">
        <v>4</v>
      </c>
      <c r="H14" s="34">
        <v>9.5</v>
      </c>
      <c r="I14" s="48">
        <f t="shared" si="2"/>
        <v>27</v>
      </c>
      <c r="J14" s="33">
        <f t="shared" si="0"/>
        <v>38.5</v>
      </c>
      <c r="L14" s="9"/>
      <c r="M14" s="9">
        <v>5.5</v>
      </c>
      <c r="N14" s="9">
        <v>21.5</v>
      </c>
      <c r="O14" s="9">
        <f t="shared" si="3"/>
        <v>27</v>
      </c>
      <c r="P14" s="9">
        <v>7</v>
      </c>
      <c r="Q14" s="9">
        <v>10</v>
      </c>
      <c r="R14" s="9">
        <f t="shared" si="4"/>
        <v>17</v>
      </c>
      <c r="S14" s="9">
        <f t="shared" si="5"/>
        <v>44</v>
      </c>
      <c r="T14" s="59">
        <f t="shared" si="6"/>
        <v>73.333333333333329</v>
      </c>
    </row>
    <row r="15" spans="1:22" x14ac:dyDescent="0.2">
      <c r="A15" s="30">
        <v>8</v>
      </c>
      <c r="B15" s="31">
        <v>201308009</v>
      </c>
      <c r="C15" s="32" t="s">
        <v>11</v>
      </c>
      <c r="D15" s="33">
        <v>6</v>
      </c>
      <c r="E15" s="33">
        <v>0</v>
      </c>
      <c r="F15" s="48">
        <f t="shared" si="1"/>
        <v>12</v>
      </c>
      <c r="G15" s="33">
        <v>4</v>
      </c>
      <c r="H15" s="34">
        <v>0</v>
      </c>
      <c r="I15" s="48">
        <f t="shared" si="2"/>
        <v>8</v>
      </c>
      <c r="J15" s="35">
        <f t="shared" si="0"/>
        <v>10</v>
      </c>
      <c r="K15" s="10" t="s">
        <v>75</v>
      </c>
      <c r="L15" s="9" t="s">
        <v>75</v>
      </c>
      <c r="M15" s="9">
        <v>8.5</v>
      </c>
      <c r="N15" s="9">
        <v>21.5</v>
      </c>
      <c r="O15" s="9">
        <f t="shared" si="3"/>
        <v>30</v>
      </c>
      <c r="P15" s="9">
        <v>7.5</v>
      </c>
      <c r="Q15" s="9">
        <v>2</v>
      </c>
      <c r="R15" s="9">
        <f t="shared" si="4"/>
        <v>9.5</v>
      </c>
      <c r="S15" s="9">
        <f t="shared" si="5"/>
        <v>39.5</v>
      </c>
      <c r="T15" s="59">
        <f t="shared" si="6"/>
        <v>65.833333333333329</v>
      </c>
    </row>
    <row r="16" spans="1:22" x14ac:dyDescent="0.2">
      <c r="A16" s="30">
        <v>9</v>
      </c>
      <c r="B16" s="31">
        <v>201308010</v>
      </c>
      <c r="C16" s="32" t="s">
        <v>12</v>
      </c>
      <c r="D16" s="33">
        <v>4</v>
      </c>
      <c r="E16" s="33">
        <v>5</v>
      </c>
      <c r="F16" s="48">
        <f t="shared" si="1"/>
        <v>18</v>
      </c>
      <c r="G16" s="33">
        <v>2.5</v>
      </c>
      <c r="H16" s="34">
        <v>7</v>
      </c>
      <c r="I16" s="48">
        <f t="shared" si="2"/>
        <v>19</v>
      </c>
      <c r="J16" s="54">
        <f t="shared" si="0"/>
        <v>18.5</v>
      </c>
      <c r="K16" s="10" t="s">
        <v>75</v>
      </c>
      <c r="L16" s="9" t="s">
        <v>75</v>
      </c>
      <c r="M16" s="9">
        <v>3.5</v>
      </c>
      <c r="N16" s="9">
        <v>13.5</v>
      </c>
      <c r="O16" s="9">
        <f t="shared" si="3"/>
        <v>17</v>
      </c>
      <c r="P16" s="9">
        <v>7.5</v>
      </c>
      <c r="Q16" s="9">
        <v>11.5</v>
      </c>
      <c r="R16" s="9">
        <f t="shared" si="4"/>
        <v>19</v>
      </c>
      <c r="S16" s="9">
        <f t="shared" si="5"/>
        <v>36</v>
      </c>
      <c r="T16" s="59">
        <f t="shared" si="6"/>
        <v>60</v>
      </c>
    </row>
    <row r="17" spans="1:20" x14ac:dyDescent="0.2">
      <c r="A17" s="30">
        <v>10</v>
      </c>
      <c r="B17" s="31">
        <v>201308011</v>
      </c>
      <c r="C17" s="32" t="s">
        <v>13</v>
      </c>
      <c r="D17" s="33">
        <v>10.5</v>
      </c>
      <c r="E17" s="33">
        <v>8.5</v>
      </c>
      <c r="F17" s="48">
        <f t="shared" si="1"/>
        <v>38</v>
      </c>
      <c r="G17" s="33">
        <v>2.5</v>
      </c>
      <c r="H17" s="34">
        <v>8.5</v>
      </c>
      <c r="I17" s="48">
        <f t="shared" si="2"/>
        <v>22</v>
      </c>
      <c r="J17" s="33">
        <f t="shared" si="0"/>
        <v>30</v>
      </c>
      <c r="L17" s="9" t="s">
        <v>75</v>
      </c>
      <c r="M17" s="9">
        <v>4.5</v>
      </c>
      <c r="N17" s="9">
        <v>21.5</v>
      </c>
      <c r="O17" s="9">
        <f t="shared" si="3"/>
        <v>26</v>
      </c>
      <c r="P17" s="9">
        <v>8.5</v>
      </c>
      <c r="Q17" s="9">
        <v>2</v>
      </c>
      <c r="R17" s="9">
        <f t="shared" si="4"/>
        <v>10.5</v>
      </c>
      <c r="S17" s="9">
        <f t="shared" si="5"/>
        <v>36.5</v>
      </c>
      <c r="T17" s="59">
        <f t="shared" si="6"/>
        <v>60.833333333333336</v>
      </c>
    </row>
    <row r="18" spans="1:20" x14ac:dyDescent="0.2">
      <c r="A18" s="30">
        <v>11</v>
      </c>
      <c r="B18" s="31">
        <v>201308012</v>
      </c>
      <c r="C18" s="32" t="s">
        <v>14</v>
      </c>
      <c r="D18" s="36" t="s">
        <v>51</v>
      </c>
      <c r="E18" s="36" t="s">
        <v>51</v>
      </c>
      <c r="F18" s="48">
        <f t="shared" si="1"/>
        <v>0</v>
      </c>
      <c r="G18" s="36" t="s">
        <v>51</v>
      </c>
      <c r="H18" s="36" t="s">
        <v>51</v>
      </c>
      <c r="I18" s="48">
        <f t="shared" si="2"/>
        <v>0</v>
      </c>
      <c r="J18" s="36" t="s">
        <v>51</v>
      </c>
      <c r="L18" s="9"/>
      <c r="M18" s="9">
        <v>0</v>
      </c>
      <c r="N18" s="9">
        <v>8</v>
      </c>
      <c r="O18" s="9">
        <f t="shared" si="3"/>
        <v>8</v>
      </c>
      <c r="P18" s="9">
        <v>3.5</v>
      </c>
      <c r="Q18" s="9">
        <v>8</v>
      </c>
      <c r="R18" s="9">
        <f t="shared" si="4"/>
        <v>11.5</v>
      </c>
      <c r="S18" s="9">
        <f t="shared" si="5"/>
        <v>19.5</v>
      </c>
      <c r="T18" s="60">
        <f t="shared" si="6"/>
        <v>32.5</v>
      </c>
    </row>
    <row r="19" spans="1:20" x14ac:dyDescent="0.2">
      <c r="A19" s="30">
        <v>12</v>
      </c>
      <c r="B19" s="31">
        <v>201308013</v>
      </c>
      <c r="C19" s="32" t="s">
        <v>15</v>
      </c>
      <c r="D19" s="33">
        <v>8</v>
      </c>
      <c r="E19" s="33">
        <v>9.5</v>
      </c>
      <c r="F19" s="48">
        <f t="shared" si="1"/>
        <v>35</v>
      </c>
      <c r="G19" s="33">
        <v>1.5</v>
      </c>
      <c r="H19" s="34">
        <v>7.5</v>
      </c>
      <c r="I19" s="48">
        <f t="shared" si="2"/>
        <v>18</v>
      </c>
      <c r="J19" s="33">
        <f t="shared" ref="J19:J47" si="7">(D19+E19+G19+H19)</f>
        <v>26.5</v>
      </c>
      <c r="K19" s="10" t="s">
        <v>75</v>
      </c>
      <c r="L19" s="9" t="s">
        <v>79</v>
      </c>
      <c r="M19" s="9">
        <v>3</v>
      </c>
      <c r="N19" s="9">
        <v>22</v>
      </c>
      <c r="O19" s="9">
        <f t="shared" si="3"/>
        <v>25</v>
      </c>
      <c r="P19" s="9">
        <v>4</v>
      </c>
      <c r="Q19" s="9">
        <v>10</v>
      </c>
      <c r="R19" s="9">
        <f t="shared" si="4"/>
        <v>14</v>
      </c>
      <c r="S19" s="9">
        <f t="shared" si="5"/>
        <v>39</v>
      </c>
      <c r="T19" s="59">
        <f t="shared" si="6"/>
        <v>65</v>
      </c>
    </row>
    <row r="20" spans="1:20" x14ac:dyDescent="0.2">
      <c r="A20" s="30">
        <v>13</v>
      </c>
      <c r="B20" s="31">
        <v>201308014</v>
      </c>
      <c r="C20" s="9" t="s">
        <v>16</v>
      </c>
      <c r="D20" s="33">
        <v>3.5</v>
      </c>
      <c r="E20" s="33">
        <v>1.5</v>
      </c>
      <c r="F20" s="48">
        <f t="shared" si="1"/>
        <v>10</v>
      </c>
      <c r="G20" s="33">
        <v>0</v>
      </c>
      <c r="H20" s="34">
        <v>0</v>
      </c>
      <c r="I20" s="48">
        <f t="shared" si="2"/>
        <v>0</v>
      </c>
      <c r="J20" s="35">
        <f t="shared" si="7"/>
        <v>5</v>
      </c>
      <c r="K20" s="10" t="s">
        <v>75</v>
      </c>
      <c r="L20" s="9" t="s">
        <v>75</v>
      </c>
      <c r="M20" s="9">
        <v>4</v>
      </c>
      <c r="N20" s="9">
        <v>4</v>
      </c>
      <c r="O20" s="9">
        <f t="shared" si="3"/>
        <v>8</v>
      </c>
      <c r="P20" s="9">
        <v>4</v>
      </c>
      <c r="Q20" s="9">
        <v>6</v>
      </c>
      <c r="R20" s="9">
        <f t="shared" si="4"/>
        <v>10</v>
      </c>
      <c r="S20" s="9">
        <f t="shared" si="5"/>
        <v>18</v>
      </c>
      <c r="T20" s="60">
        <f t="shared" si="6"/>
        <v>30</v>
      </c>
    </row>
    <row r="21" spans="1:20" x14ac:dyDescent="0.2">
      <c r="A21" s="30">
        <v>14</v>
      </c>
      <c r="B21" s="31">
        <v>201308015</v>
      </c>
      <c r="C21" s="9" t="s">
        <v>17</v>
      </c>
      <c r="D21" s="33">
        <v>3.5</v>
      </c>
      <c r="E21" s="33">
        <v>1.5</v>
      </c>
      <c r="F21" s="48">
        <f t="shared" si="1"/>
        <v>10</v>
      </c>
      <c r="G21" s="33">
        <v>2.5</v>
      </c>
      <c r="H21" s="34">
        <v>0</v>
      </c>
      <c r="I21" s="48">
        <f t="shared" si="2"/>
        <v>5</v>
      </c>
      <c r="J21" s="35">
        <f t="shared" si="7"/>
        <v>7.5</v>
      </c>
      <c r="K21" s="10" t="s">
        <v>75</v>
      </c>
      <c r="L21" s="9"/>
      <c r="M21" s="9">
        <v>2</v>
      </c>
      <c r="N21" s="9">
        <v>2</v>
      </c>
      <c r="O21" s="9">
        <f t="shared" si="3"/>
        <v>4</v>
      </c>
      <c r="P21" s="9">
        <v>3.5</v>
      </c>
      <c r="Q21" s="9">
        <v>7.5</v>
      </c>
      <c r="R21" s="9">
        <f t="shared" si="4"/>
        <v>11</v>
      </c>
      <c r="S21" s="9">
        <f t="shared" si="5"/>
        <v>15</v>
      </c>
      <c r="T21" s="60">
        <f t="shared" si="6"/>
        <v>25</v>
      </c>
    </row>
    <row r="22" spans="1:20" x14ac:dyDescent="0.2">
      <c r="A22" s="30">
        <v>15</v>
      </c>
      <c r="B22" s="31">
        <v>201308016</v>
      </c>
      <c r="C22" s="9" t="s">
        <v>18</v>
      </c>
      <c r="D22" s="33">
        <v>1.5</v>
      </c>
      <c r="E22" s="33">
        <v>5</v>
      </c>
      <c r="F22" s="48">
        <f t="shared" si="1"/>
        <v>13</v>
      </c>
      <c r="G22" s="33">
        <v>2</v>
      </c>
      <c r="H22" s="34">
        <v>0</v>
      </c>
      <c r="I22" s="48">
        <f t="shared" si="2"/>
        <v>4</v>
      </c>
      <c r="J22" s="35">
        <f t="shared" si="7"/>
        <v>8.5</v>
      </c>
      <c r="L22" s="9"/>
      <c r="M22" s="9"/>
      <c r="N22" s="9"/>
      <c r="O22" s="9">
        <f t="shared" si="3"/>
        <v>0</v>
      </c>
      <c r="P22" s="9"/>
      <c r="Q22" s="9"/>
      <c r="R22" s="9"/>
      <c r="S22" s="9"/>
      <c r="T22" s="59" t="s">
        <v>51</v>
      </c>
    </row>
    <row r="23" spans="1:20" x14ac:dyDescent="0.2">
      <c r="A23" s="30">
        <v>16</v>
      </c>
      <c r="B23" s="31">
        <v>201308017</v>
      </c>
      <c r="C23" s="9" t="s">
        <v>19</v>
      </c>
      <c r="D23" s="33">
        <v>10.5</v>
      </c>
      <c r="E23" s="33">
        <v>6</v>
      </c>
      <c r="F23" s="48">
        <f t="shared" si="1"/>
        <v>33</v>
      </c>
      <c r="G23" s="33">
        <v>1.5</v>
      </c>
      <c r="H23" s="34">
        <v>8.5</v>
      </c>
      <c r="I23" s="48">
        <f t="shared" si="2"/>
        <v>20</v>
      </c>
      <c r="J23" s="33">
        <f t="shared" si="7"/>
        <v>26.5</v>
      </c>
      <c r="L23" s="9"/>
      <c r="M23" s="9">
        <v>0</v>
      </c>
      <c r="N23" s="9">
        <v>11.5</v>
      </c>
      <c r="O23" s="9">
        <f t="shared" si="3"/>
        <v>11.5</v>
      </c>
      <c r="P23" s="9">
        <v>2.5</v>
      </c>
      <c r="Q23" s="9">
        <v>0</v>
      </c>
      <c r="R23" s="9">
        <f t="shared" si="4"/>
        <v>2.5</v>
      </c>
      <c r="S23" s="9">
        <f t="shared" si="5"/>
        <v>14</v>
      </c>
      <c r="T23" s="60">
        <f t="shared" si="6"/>
        <v>23.333333333333332</v>
      </c>
    </row>
    <row r="24" spans="1:20" x14ac:dyDescent="0.2">
      <c r="A24" s="30">
        <v>17</v>
      </c>
      <c r="B24" s="31">
        <v>201308018</v>
      </c>
      <c r="C24" s="9" t="s">
        <v>20</v>
      </c>
      <c r="D24" s="33">
        <v>13</v>
      </c>
      <c r="E24" s="33">
        <v>10</v>
      </c>
      <c r="F24" s="48">
        <f t="shared" si="1"/>
        <v>46</v>
      </c>
      <c r="G24" s="33">
        <v>4</v>
      </c>
      <c r="H24" s="34">
        <v>9.5</v>
      </c>
      <c r="I24" s="48">
        <f t="shared" si="2"/>
        <v>27</v>
      </c>
      <c r="J24" s="33">
        <f t="shared" si="7"/>
        <v>36.5</v>
      </c>
      <c r="L24" s="9" t="s">
        <v>75</v>
      </c>
      <c r="M24" s="9">
        <v>7</v>
      </c>
      <c r="N24" s="9">
        <v>20</v>
      </c>
      <c r="O24" s="9">
        <f t="shared" si="3"/>
        <v>27</v>
      </c>
      <c r="P24" s="9">
        <v>4.5</v>
      </c>
      <c r="Q24" s="9">
        <v>7</v>
      </c>
      <c r="R24" s="9">
        <f t="shared" si="4"/>
        <v>11.5</v>
      </c>
      <c r="S24" s="9">
        <f t="shared" si="5"/>
        <v>38.5</v>
      </c>
      <c r="T24" s="59">
        <f t="shared" si="6"/>
        <v>64.166666666666671</v>
      </c>
    </row>
    <row r="25" spans="1:20" x14ac:dyDescent="0.2">
      <c r="A25" s="30">
        <v>18</v>
      </c>
      <c r="B25" s="31">
        <v>201308019</v>
      </c>
      <c r="C25" s="9" t="s">
        <v>21</v>
      </c>
      <c r="D25" s="33">
        <v>1</v>
      </c>
      <c r="E25" s="33">
        <v>5</v>
      </c>
      <c r="F25" s="48">
        <f t="shared" si="1"/>
        <v>12</v>
      </c>
      <c r="G25" s="33">
        <v>1.5</v>
      </c>
      <c r="H25" s="34">
        <v>5.5</v>
      </c>
      <c r="I25" s="48">
        <f t="shared" si="2"/>
        <v>14</v>
      </c>
      <c r="J25" s="35">
        <f t="shared" si="7"/>
        <v>13</v>
      </c>
      <c r="L25" s="9"/>
      <c r="M25" s="9">
        <v>0</v>
      </c>
      <c r="N25" s="9">
        <v>3.5</v>
      </c>
      <c r="O25" s="9">
        <f t="shared" si="3"/>
        <v>3.5</v>
      </c>
      <c r="P25" s="9">
        <v>2</v>
      </c>
      <c r="Q25" s="9">
        <v>4.5</v>
      </c>
      <c r="R25" s="9">
        <f t="shared" si="4"/>
        <v>6.5</v>
      </c>
      <c r="S25" s="9">
        <f t="shared" si="5"/>
        <v>10</v>
      </c>
      <c r="T25" s="60">
        <f t="shared" si="6"/>
        <v>16.666666666666668</v>
      </c>
    </row>
    <row r="26" spans="1:20" x14ac:dyDescent="0.2">
      <c r="A26" s="30">
        <v>19</v>
      </c>
      <c r="B26" s="31">
        <v>201308020</v>
      </c>
      <c r="C26" s="9" t="s">
        <v>22</v>
      </c>
      <c r="D26" s="33">
        <v>13.5</v>
      </c>
      <c r="E26" s="33">
        <v>12.5</v>
      </c>
      <c r="F26" s="48">
        <f t="shared" si="1"/>
        <v>52</v>
      </c>
      <c r="G26" s="33">
        <v>3</v>
      </c>
      <c r="H26" s="34">
        <v>6</v>
      </c>
      <c r="I26" s="48">
        <f t="shared" si="2"/>
        <v>18</v>
      </c>
      <c r="J26" s="33">
        <f t="shared" si="7"/>
        <v>35</v>
      </c>
      <c r="L26" s="9" t="s">
        <v>75</v>
      </c>
      <c r="M26" s="9"/>
      <c r="N26" s="9"/>
      <c r="O26" s="9">
        <f t="shared" si="3"/>
        <v>0</v>
      </c>
      <c r="P26" s="9"/>
      <c r="Q26" s="9"/>
      <c r="R26" s="9">
        <f t="shared" si="4"/>
        <v>0</v>
      </c>
      <c r="S26" s="9">
        <f t="shared" si="5"/>
        <v>0</v>
      </c>
      <c r="T26" s="59" t="s">
        <v>51</v>
      </c>
    </row>
    <row r="27" spans="1:20" x14ac:dyDescent="0.2">
      <c r="A27" s="30">
        <v>20</v>
      </c>
      <c r="B27" s="31">
        <v>201308021</v>
      </c>
      <c r="C27" s="9" t="s">
        <v>23</v>
      </c>
      <c r="D27" s="33">
        <v>3</v>
      </c>
      <c r="E27" s="33">
        <v>1</v>
      </c>
      <c r="F27" s="48">
        <f t="shared" si="1"/>
        <v>8</v>
      </c>
      <c r="G27" s="33">
        <v>1</v>
      </c>
      <c r="H27" s="34">
        <v>0</v>
      </c>
      <c r="I27" s="48">
        <f t="shared" si="2"/>
        <v>2</v>
      </c>
      <c r="J27" s="35">
        <f t="shared" si="7"/>
        <v>5</v>
      </c>
      <c r="L27" s="9"/>
      <c r="M27" s="9">
        <v>1</v>
      </c>
      <c r="N27" s="9">
        <v>3</v>
      </c>
      <c r="O27" s="9">
        <f t="shared" si="3"/>
        <v>4</v>
      </c>
      <c r="P27" s="9">
        <v>4</v>
      </c>
      <c r="Q27" s="9">
        <v>3</v>
      </c>
      <c r="R27" s="9">
        <f t="shared" si="4"/>
        <v>7</v>
      </c>
      <c r="S27" s="9">
        <f t="shared" si="5"/>
        <v>11</v>
      </c>
      <c r="T27" s="60">
        <f t="shared" si="6"/>
        <v>18.333333333333332</v>
      </c>
    </row>
    <row r="28" spans="1:20" x14ac:dyDescent="0.2">
      <c r="A28" s="30">
        <v>21</v>
      </c>
      <c r="B28" s="31">
        <v>201308022</v>
      </c>
      <c r="C28" s="9" t="s">
        <v>24</v>
      </c>
      <c r="D28" s="33">
        <v>6.5</v>
      </c>
      <c r="E28" s="33">
        <v>11</v>
      </c>
      <c r="F28" s="48">
        <f t="shared" si="1"/>
        <v>35</v>
      </c>
      <c r="G28" s="33">
        <v>1</v>
      </c>
      <c r="H28" s="34">
        <v>0</v>
      </c>
      <c r="I28" s="48">
        <f t="shared" si="2"/>
        <v>2</v>
      </c>
      <c r="J28" s="35">
        <f t="shared" si="7"/>
        <v>18.5</v>
      </c>
      <c r="K28" s="10" t="s">
        <v>75</v>
      </c>
      <c r="L28" s="9" t="s">
        <v>75</v>
      </c>
      <c r="M28" s="9">
        <v>0</v>
      </c>
      <c r="N28" s="9">
        <v>0</v>
      </c>
      <c r="O28" s="9">
        <f t="shared" si="3"/>
        <v>0</v>
      </c>
      <c r="P28" s="9">
        <v>3</v>
      </c>
      <c r="Q28" s="9">
        <v>8.5</v>
      </c>
      <c r="R28" s="9">
        <f t="shared" si="4"/>
        <v>11.5</v>
      </c>
      <c r="S28" s="9">
        <f t="shared" si="5"/>
        <v>11.5</v>
      </c>
      <c r="T28" s="60">
        <f t="shared" si="6"/>
        <v>19.166666666666668</v>
      </c>
    </row>
    <row r="29" spans="1:20" x14ac:dyDescent="0.2">
      <c r="A29" s="30">
        <v>22</v>
      </c>
      <c r="B29" s="31">
        <v>201308023</v>
      </c>
      <c r="C29" s="9" t="s">
        <v>25</v>
      </c>
      <c r="D29" s="33">
        <v>4</v>
      </c>
      <c r="E29" s="33">
        <v>2.5</v>
      </c>
      <c r="F29" s="48">
        <f t="shared" si="1"/>
        <v>13</v>
      </c>
      <c r="G29" s="33">
        <v>1.5</v>
      </c>
      <c r="H29" s="34">
        <v>3</v>
      </c>
      <c r="I29" s="48">
        <f t="shared" si="2"/>
        <v>9</v>
      </c>
      <c r="J29" s="35">
        <f t="shared" si="7"/>
        <v>11</v>
      </c>
      <c r="K29" s="10" t="s">
        <v>75</v>
      </c>
      <c r="L29" s="9"/>
      <c r="M29" s="9"/>
      <c r="N29" s="9"/>
      <c r="O29" s="9">
        <f t="shared" si="3"/>
        <v>0</v>
      </c>
      <c r="P29" s="9"/>
      <c r="Q29" s="9"/>
      <c r="R29" s="9"/>
      <c r="S29" s="9"/>
      <c r="T29" s="59" t="s">
        <v>51</v>
      </c>
    </row>
    <row r="30" spans="1:20" x14ac:dyDescent="0.2">
      <c r="A30" s="30">
        <v>23</v>
      </c>
      <c r="B30" s="31">
        <v>201308024</v>
      </c>
      <c r="C30" s="9" t="s">
        <v>26</v>
      </c>
      <c r="D30" s="33">
        <v>4.5</v>
      </c>
      <c r="E30" s="33">
        <v>2</v>
      </c>
      <c r="F30" s="48">
        <f t="shared" si="1"/>
        <v>13</v>
      </c>
      <c r="G30" s="33">
        <v>3</v>
      </c>
      <c r="H30" s="34">
        <v>4</v>
      </c>
      <c r="I30" s="48">
        <f t="shared" si="2"/>
        <v>14</v>
      </c>
      <c r="J30" s="35">
        <f t="shared" si="7"/>
        <v>13.5</v>
      </c>
      <c r="K30" s="10" t="s">
        <v>75</v>
      </c>
      <c r="L30" s="9"/>
      <c r="M30" s="9">
        <v>1</v>
      </c>
      <c r="N30" s="9">
        <v>1.5</v>
      </c>
      <c r="O30" s="9">
        <f t="shared" si="3"/>
        <v>2.5</v>
      </c>
      <c r="P30" s="9">
        <v>2</v>
      </c>
      <c r="Q30" s="9">
        <v>8.5</v>
      </c>
      <c r="R30" s="9">
        <f t="shared" si="4"/>
        <v>10.5</v>
      </c>
      <c r="S30" s="9">
        <f t="shared" si="5"/>
        <v>13</v>
      </c>
      <c r="T30" s="60">
        <f t="shared" si="6"/>
        <v>21.666666666666668</v>
      </c>
    </row>
    <row r="31" spans="1:20" x14ac:dyDescent="0.2">
      <c r="A31" s="30">
        <v>24</v>
      </c>
      <c r="B31" s="31">
        <v>201308025</v>
      </c>
      <c r="C31" s="9" t="s">
        <v>27</v>
      </c>
      <c r="D31" s="33">
        <v>3.5</v>
      </c>
      <c r="E31" s="33">
        <v>0</v>
      </c>
      <c r="F31" s="48">
        <f t="shared" si="1"/>
        <v>7</v>
      </c>
      <c r="G31" s="33">
        <v>3</v>
      </c>
      <c r="H31" s="34">
        <v>0</v>
      </c>
      <c r="I31" s="48">
        <f t="shared" si="2"/>
        <v>6</v>
      </c>
      <c r="J31" s="35">
        <f t="shared" si="7"/>
        <v>6.5</v>
      </c>
      <c r="K31" s="10" t="s">
        <v>75</v>
      </c>
      <c r="L31" s="9"/>
      <c r="M31" s="9">
        <v>3</v>
      </c>
      <c r="N31" s="9">
        <v>3.5</v>
      </c>
      <c r="O31" s="9">
        <f t="shared" si="3"/>
        <v>6.5</v>
      </c>
      <c r="P31" s="9">
        <v>4.5</v>
      </c>
      <c r="Q31" s="9">
        <v>4</v>
      </c>
      <c r="R31" s="9">
        <f t="shared" si="4"/>
        <v>8.5</v>
      </c>
      <c r="S31" s="9">
        <f t="shared" si="5"/>
        <v>15</v>
      </c>
      <c r="T31" s="60">
        <f t="shared" si="6"/>
        <v>25</v>
      </c>
    </row>
    <row r="32" spans="1:20" x14ac:dyDescent="0.2">
      <c r="A32" s="30">
        <v>25</v>
      </c>
      <c r="B32" s="31">
        <v>201308026</v>
      </c>
      <c r="C32" s="9" t="s">
        <v>28</v>
      </c>
      <c r="D32" s="33">
        <v>1.5</v>
      </c>
      <c r="E32" s="33">
        <v>3.5</v>
      </c>
      <c r="F32" s="48">
        <f t="shared" si="1"/>
        <v>10</v>
      </c>
      <c r="G32" s="33">
        <v>1.5</v>
      </c>
      <c r="H32" s="34">
        <v>8.5</v>
      </c>
      <c r="I32" s="48">
        <f t="shared" si="2"/>
        <v>20</v>
      </c>
      <c r="J32" s="33">
        <f t="shared" si="7"/>
        <v>15</v>
      </c>
      <c r="L32" s="9"/>
      <c r="M32" s="9">
        <v>3</v>
      </c>
      <c r="N32" s="9">
        <v>8.5</v>
      </c>
      <c r="O32" s="9">
        <f t="shared" si="3"/>
        <v>11.5</v>
      </c>
      <c r="P32" s="9">
        <v>0.5</v>
      </c>
      <c r="Q32" s="9">
        <v>9.5</v>
      </c>
      <c r="R32" s="9">
        <f t="shared" si="4"/>
        <v>10</v>
      </c>
      <c r="S32" s="9">
        <f t="shared" si="5"/>
        <v>21.5</v>
      </c>
      <c r="T32" s="60">
        <f t="shared" si="6"/>
        <v>35.833333333333336</v>
      </c>
    </row>
    <row r="33" spans="1:20" x14ac:dyDescent="0.2">
      <c r="A33" s="30">
        <v>26</v>
      </c>
      <c r="B33" s="31">
        <v>201308027</v>
      </c>
      <c r="C33" s="22" t="s">
        <v>29</v>
      </c>
      <c r="D33" s="33">
        <v>8.5</v>
      </c>
      <c r="E33" s="33">
        <v>15.5</v>
      </c>
      <c r="F33" s="48">
        <f t="shared" si="1"/>
        <v>48</v>
      </c>
      <c r="G33" s="33">
        <v>1.5</v>
      </c>
      <c r="H33" s="34">
        <v>8</v>
      </c>
      <c r="I33" s="48">
        <f t="shared" si="2"/>
        <v>19</v>
      </c>
      <c r="J33" s="33">
        <f t="shared" si="7"/>
        <v>33.5</v>
      </c>
      <c r="L33" s="9" t="s">
        <v>75</v>
      </c>
      <c r="M33" s="9">
        <v>8</v>
      </c>
      <c r="N33" s="9">
        <v>21.5</v>
      </c>
      <c r="O33" s="9">
        <f t="shared" si="3"/>
        <v>29.5</v>
      </c>
      <c r="P33" s="9">
        <v>9</v>
      </c>
      <c r="Q33" s="9">
        <v>10</v>
      </c>
      <c r="R33" s="9">
        <f t="shared" si="4"/>
        <v>19</v>
      </c>
      <c r="S33" s="9">
        <f t="shared" si="5"/>
        <v>48.5</v>
      </c>
      <c r="T33" s="59">
        <f t="shared" si="6"/>
        <v>80.833333333333329</v>
      </c>
    </row>
    <row r="34" spans="1:20" x14ac:dyDescent="0.2">
      <c r="A34" s="30">
        <v>27</v>
      </c>
      <c r="B34" s="31">
        <v>201308029</v>
      </c>
      <c r="C34" s="22" t="s">
        <v>31</v>
      </c>
      <c r="D34" s="33">
        <v>3</v>
      </c>
      <c r="E34" s="33">
        <v>8.5</v>
      </c>
      <c r="F34" s="48">
        <f t="shared" si="1"/>
        <v>23</v>
      </c>
      <c r="G34" s="33">
        <v>0</v>
      </c>
      <c r="H34" s="34">
        <v>7</v>
      </c>
      <c r="I34" s="48">
        <f t="shared" si="2"/>
        <v>14</v>
      </c>
      <c r="J34" s="35">
        <f t="shared" si="7"/>
        <v>18.5</v>
      </c>
      <c r="K34" s="10" t="s">
        <v>75</v>
      </c>
      <c r="L34" s="9"/>
      <c r="M34" s="9">
        <v>1.5</v>
      </c>
      <c r="N34" s="9">
        <v>17.5</v>
      </c>
      <c r="O34" s="9">
        <f t="shared" si="3"/>
        <v>19</v>
      </c>
      <c r="P34" s="9">
        <v>3.5</v>
      </c>
      <c r="Q34" s="9">
        <v>8.5</v>
      </c>
      <c r="R34" s="9">
        <f t="shared" si="4"/>
        <v>12</v>
      </c>
      <c r="S34" s="9">
        <f t="shared" si="5"/>
        <v>31</v>
      </c>
      <c r="T34" s="59">
        <f t="shared" si="6"/>
        <v>51.666666666666664</v>
      </c>
    </row>
    <row r="35" spans="1:20" x14ac:dyDescent="0.2">
      <c r="A35" s="30">
        <v>28</v>
      </c>
      <c r="B35" s="31">
        <v>201308030</v>
      </c>
      <c r="C35" s="22" t="s">
        <v>32</v>
      </c>
      <c r="D35" s="33">
        <v>0</v>
      </c>
      <c r="E35" s="33">
        <v>8</v>
      </c>
      <c r="F35" s="48">
        <f t="shared" si="1"/>
        <v>16</v>
      </c>
      <c r="G35" s="33">
        <v>0</v>
      </c>
      <c r="H35" s="34">
        <v>5</v>
      </c>
      <c r="I35" s="48">
        <f t="shared" si="2"/>
        <v>10</v>
      </c>
      <c r="J35" s="35">
        <f t="shared" si="7"/>
        <v>13</v>
      </c>
      <c r="L35" s="9"/>
      <c r="M35" s="9">
        <v>0</v>
      </c>
      <c r="N35" s="9">
        <v>8.5</v>
      </c>
      <c r="O35" s="9">
        <f t="shared" si="3"/>
        <v>8.5</v>
      </c>
      <c r="P35" s="9">
        <v>6</v>
      </c>
      <c r="Q35" s="9">
        <v>8</v>
      </c>
      <c r="R35" s="9">
        <f t="shared" si="4"/>
        <v>14</v>
      </c>
      <c r="S35" s="9">
        <f t="shared" si="5"/>
        <v>22.5</v>
      </c>
      <c r="T35" s="60">
        <f t="shared" si="6"/>
        <v>37.5</v>
      </c>
    </row>
    <row r="36" spans="1:20" x14ac:dyDescent="0.2">
      <c r="A36" s="30">
        <v>29</v>
      </c>
      <c r="B36" s="31">
        <v>201308031</v>
      </c>
      <c r="C36" s="22" t="s">
        <v>33</v>
      </c>
      <c r="D36" s="33">
        <v>5</v>
      </c>
      <c r="E36" s="33">
        <v>14</v>
      </c>
      <c r="F36" s="48">
        <f t="shared" si="1"/>
        <v>38</v>
      </c>
      <c r="G36" s="33">
        <v>2.5</v>
      </c>
      <c r="H36" s="34">
        <v>8.5</v>
      </c>
      <c r="I36" s="48">
        <f t="shared" si="2"/>
        <v>22</v>
      </c>
      <c r="J36" s="33">
        <f t="shared" si="7"/>
        <v>30</v>
      </c>
      <c r="L36" s="9"/>
      <c r="M36" s="9">
        <v>0</v>
      </c>
      <c r="N36" s="9">
        <v>11</v>
      </c>
      <c r="O36" s="9">
        <f t="shared" si="3"/>
        <v>11</v>
      </c>
      <c r="P36" s="9">
        <v>0</v>
      </c>
      <c r="Q36" s="9">
        <v>7.5</v>
      </c>
      <c r="R36" s="9">
        <f t="shared" si="4"/>
        <v>7.5</v>
      </c>
      <c r="S36" s="9">
        <f t="shared" si="5"/>
        <v>18.5</v>
      </c>
      <c r="T36" s="60">
        <f t="shared" si="6"/>
        <v>30.833333333333332</v>
      </c>
    </row>
    <row r="37" spans="1:20" x14ac:dyDescent="0.2">
      <c r="A37" s="30">
        <v>30</v>
      </c>
      <c r="B37" s="31">
        <v>201308032</v>
      </c>
      <c r="C37" s="22" t="s">
        <v>34</v>
      </c>
      <c r="D37" s="33">
        <v>3</v>
      </c>
      <c r="E37" s="33">
        <v>0</v>
      </c>
      <c r="F37" s="48">
        <f t="shared" si="1"/>
        <v>6</v>
      </c>
      <c r="G37" s="33">
        <v>3</v>
      </c>
      <c r="H37" s="34">
        <v>2</v>
      </c>
      <c r="I37" s="48">
        <f t="shared" si="2"/>
        <v>10</v>
      </c>
      <c r="J37" s="35">
        <f t="shared" si="7"/>
        <v>8</v>
      </c>
      <c r="K37" s="10" t="s">
        <v>75</v>
      </c>
      <c r="L37" s="9"/>
      <c r="M37" s="9">
        <v>2.5</v>
      </c>
      <c r="N37" s="9">
        <v>1</v>
      </c>
      <c r="O37" s="9">
        <f t="shared" si="3"/>
        <v>3.5</v>
      </c>
      <c r="P37" s="9">
        <v>3</v>
      </c>
      <c r="Q37" s="9">
        <v>3.5</v>
      </c>
      <c r="R37" s="9">
        <f t="shared" si="4"/>
        <v>6.5</v>
      </c>
      <c r="S37" s="9">
        <f t="shared" si="5"/>
        <v>10</v>
      </c>
      <c r="T37" s="60">
        <f t="shared" si="6"/>
        <v>16.666666666666668</v>
      </c>
    </row>
    <row r="38" spans="1:20" x14ac:dyDescent="0.2">
      <c r="A38" s="30">
        <v>31</v>
      </c>
      <c r="B38" s="31">
        <v>201308033</v>
      </c>
      <c r="C38" s="22" t="s">
        <v>35</v>
      </c>
      <c r="D38" s="33">
        <v>4.5</v>
      </c>
      <c r="E38" s="33">
        <v>4.5</v>
      </c>
      <c r="F38" s="48">
        <f t="shared" si="1"/>
        <v>18</v>
      </c>
      <c r="G38" s="33">
        <v>1</v>
      </c>
      <c r="H38" s="34">
        <v>8</v>
      </c>
      <c r="I38" s="48">
        <f t="shared" si="2"/>
        <v>18</v>
      </c>
      <c r="J38" s="54">
        <f t="shared" si="7"/>
        <v>18</v>
      </c>
      <c r="K38" s="10" t="s">
        <v>75</v>
      </c>
      <c r="L38" s="9"/>
      <c r="M38" s="9">
        <v>2</v>
      </c>
      <c r="N38" s="9">
        <v>14</v>
      </c>
      <c r="O38" s="9">
        <f t="shared" si="3"/>
        <v>16</v>
      </c>
      <c r="P38" s="9">
        <v>5.5</v>
      </c>
      <c r="Q38" s="9">
        <v>9.5</v>
      </c>
      <c r="R38" s="9">
        <f t="shared" si="4"/>
        <v>15</v>
      </c>
      <c r="S38" s="9">
        <f t="shared" si="5"/>
        <v>31</v>
      </c>
      <c r="T38" s="59">
        <f t="shared" si="6"/>
        <v>51.666666666666664</v>
      </c>
    </row>
    <row r="39" spans="1:20" x14ac:dyDescent="0.2">
      <c r="A39" s="30">
        <v>32</v>
      </c>
      <c r="B39" s="31">
        <v>201308034</v>
      </c>
      <c r="C39" s="22" t="s">
        <v>36</v>
      </c>
      <c r="D39" s="33">
        <v>10</v>
      </c>
      <c r="E39" s="33">
        <v>12</v>
      </c>
      <c r="F39" s="48">
        <f t="shared" si="1"/>
        <v>44</v>
      </c>
      <c r="G39" s="33">
        <v>2.5</v>
      </c>
      <c r="H39" s="34">
        <v>7</v>
      </c>
      <c r="I39" s="48">
        <f t="shared" si="2"/>
        <v>19</v>
      </c>
      <c r="J39" s="33">
        <f t="shared" si="7"/>
        <v>31.5</v>
      </c>
      <c r="L39" s="9"/>
      <c r="M39" s="9">
        <v>4.5</v>
      </c>
      <c r="N39" s="9">
        <v>21</v>
      </c>
      <c r="O39" s="9">
        <f t="shared" si="3"/>
        <v>25.5</v>
      </c>
      <c r="P39" s="9">
        <v>5.5</v>
      </c>
      <c r="Q39" s="9">
        <v>8.5</v>
      </c>
      <c r="R39" s="9">
        <f t="shared" si="4"/>
        <v>14</v>
      </c>
      <c r="S39" s="9">
        <f t="shared" si="5"/>
        <v>39.5</v>
      </c>
      <c r="T39" s="59">
        <f t="shared" si="6"/>
        <v>65.833333333333329</v>
      </c>
    </row>
    <row r="40" spans="1:20" x14ac:dyDescent="0.2">
      <c r="A40" s="30">
        <v>33</v>
      </c>
      <c r="B40" s="31">
        <v>201308035</v>
      </c>
      <c r="C40" s="22" t="s">
        <v>37</v>
      </c>
      <c r="D40" s="33">
        <v>6.5</v>
      </c>
      <c r="E40" s="33">
        <v>16</v>
      </c>
      <c r="F40" s="48">
        <f t="shared" si="1"/>
        <v>45</v>
      </c>
      <c r="G40" s="33">
        <v>1.5</v>
      </c>
      <c r="H40" s="34">
        <v>5</v>
      </c>
      <c r="I40" s="48">
        <f t="shared" si="2"/>
        <v>13</v>
      </c>
      <c r="J40" s="33">
        <f t="shared" si="7"/>
        <v>29</v>
      </c>
      <c r="L40" s="9"/>
      <c r="M40" s="9">
        <v>3.5</v>
      </c>
      <c r="N40" s="9">
        <v>19</v>
      </c>
      <c r="O40" s="9">
        <f t="shared" si="3"/>
        <v>22.5</v>
      </c>
      <c r="P40" s="9">
        <v>3.5</v>
      </c>
      <c r="Q40" s="9">
        <v>5</v>
      </c>
      <c r="R40" s="9">
        <f t="shared" si="4"/>
        <v>8.5</v>
      </c>
      <c r="S40" s="9">
        <f t="shared" si="5"/>
        <v>31</v>
      </c>
      <c r="T40" s="59">
        <f t="shared" si="6"/>
        <v>51.666666666666664</v>
      </c>
    </row>
    <row r="41" spans="1:20" x14ac:dyDescent="0.2">
      <c r="A41" s="30">
        <v>34</v>
      </c>
      <c r="B41" s="31">
        <v>201308036</v>
      </c>
      <c r="C41" s="22" t="s">
        <v>38</v>
      </c>
      <c r="D41" s="33">
        <v>5.5</v>
      </c>
      <c r="E41" s="33">
        <v>15.5</v>
      </c>
      <c r="F41" s="48">
        <f t="shared" si="1"/>
        <v>42</v>
      </c>
      <c r="G41" s="33">
        <v>2</v>
      </c>
      <c r="H41" s="34">
        <v>6.5</v>
      </c>
      <c r="I41" s="48">
        <f t="shared" si="2"/>
        <v>17</v>
      </c>
      <c r="J41" s="33">
        <f t="shared" si="7"/>
        <v>29.5</v>
      </c>
      <c r="L41" s="9" t="s">
        <v>75</v>
      </c>
      <c r="M41" s="9">
        <v>4.5</v>
      </c>
      <c r="N41" s="9">
        <v>9.5</v>
      </c>
      <c r="O41" s="9">
        <f t="shared" si="3"/>
        <v>14</v>
      </c>
      <c r="P41" s="9">
        <v>4.5</v>
      </c>
      <c r="Q41" s="9">
        <v>4</v>
      </c>
      <c r="R41" s="9">
        <f t="shared" si="4"/>
        <v>8.5</v>
      </c>
      <c r="S41" s="9">
        <f t="shared" si="5"/>
        <v>22.5</v>
      </c>
      <c r="T41" s="60">
        <f t="shared" si="6"/>
        <v>37.5</v>
      </c>
    </row>
    <row r="42" spans="1:20" x14ac:dyDescent="0.2">
      <c r="A42" s="30">
        <v>35</v>
      </c>
      <c r="B42" s="31">
        <v>201308037</v>
      </c>
      <c r="C42" s="22" t="s">
        <v>39</v>
      </c>
      <c r="D42" s="33">
        <v>10</v>
      </c>
      <c r="E42" s="33">
        <v>14.5</v>
      </c>
      <c r="F42" s="48">
        <f t="shared" si="1"/>
        <v>49</v>
      </c>
      <c r="G42" s="33">
        <v>2</v>
      </c>
      <c r="H42" s="34">
        <v>6.5</v>
      </c>
      <c r="I42" s="48">
        <f t="shared" si="2"/>
        <v>17</v>
      </c>
      <c r="J42" s="33">
        <f t="shared" si="7"/>
        <v>33</v>
      </c>
      <c r="L42" s="9" t="s">
        <v>75</v>
      </c>
      <c r="M42" s="9">
        <v>3.5</v>
      </c>
      <c r="N42" s="9">
        <v>18</v>
      </c>
      <c r="O42" s="9">
        <f t="shared" si="3"/>
        <v>21.5</v>
      </c>
      <c r="P42" s="9">
        <v>4</v>
      </c>
      <c r="Q42" s="9">
        <v>5</v>
      </c>
      <c r="R42" s="9">
        <f t="shared" si="4"/>
        <v>9</v>
      </c>
      <c r="S42" s="9">
        <f t="shared" si="5"/>
        <v>30.5</v>
      </c>
      <c r="T42" s="59">
        <f t="shared" si="6"/>
        <v>50.833333333333336</v>
      </c>
    </row>
    <row r="43" spans="1:20" x14ac:dyDescent="0.2">
      <c r="A43" s="30">
        <v>36</v>
      </c>
      <c r="B43" s="31">
        <v>201308038</v>
      </c>
      <c r="C43" s="22" t="s">
        <v>40</v>
      </c>
      <c r="D43" s="33">
        <v>2.5</v>
      </c>
      <c r="E43" s="33">
        <v>9</v>
      </c>
      <c r="F43" s="48">
        <f t="shared" si="1"/>
        <v>23</v>
      </c>
      <c r="G43" s="33">
        <v>2</v>
      </c>
      <c r="H43" s="34">
        <v>4</v>
      </c>
      <c r="I43" s="48">
        <f t="shared" si="2"/>
        <v>12</v>
      </c>
      <c r="J43" s="35">
        <f t="shared" si="7"/>
        <v>17.5</v>
      </c>
      <c r="K43" s="10" t="s">
        <v>75</v>
      </c>
      <c r="L43" s="9" t="s">
        <v>75</v>
      </c>
      <c r="M43" s="9">
        <v>1.5</v>
      </c>
      <c r="N43" s="9">
        <v>0</v>
      </c>
      <c r="O43" s="9">
        <f t="shared" si="3"/>
        <v>1.5</v>
      </c>
      <c r="P43" s="9">
        <v>2.5</v>
      </c>
      <c r="Q43" s="9">
        <v>7</v>
      </c>
      <c r="R43" s="9">
        <f t="shared" si="4"/>
        <v>9.5</v>
      </c>
      <c r="S43" s="9">
        <f t="shared" si="5"/>
        <v>11</v>
      </c>
      <c r="T43" s="60">
        <f t="shared" si="6"/>
        <v>18.333333333333332</v>
      </c>
    </row>
    <row r="44" spans="1:20" x14ac:dyDescent="0.2">
      <c r="A44" s="30">
        <v>37</v>
      </c>
      <c r="B44" s="31">
        <v>201308039</v>
      </c>
      <c r="C44" s="22" t="s">
        <v>41</v>
      </c>
      <c r="D44" s="33">
        <v>0.5</v>
      </c>
      <c r="E44" s="33">
        <v>0.5</v>
      </c>
      <c r="F44" s="48">
        <f t="shared" si="1"/>
        <v>2</v>
      </c>
      <c r="G44" s="33">
        <v>0</v>
      </c>
      <c r="H44" s="34">
        <v>0</v>
      </c>
      <c r="I44" s="48">
        <f t="shared" si="2"/>
        <v>0</v>
      </c>
      <c r="J44" s="35">
        <f t="shared" si="7"/>
        <v>1</v>
      </c>
      <c r="K44" s="10" t="s">
        <v>75</v>
      </c>
      <c r="L44" s="9"/>
      <c r="M44" s="9"/>
      <c r="N44" s="9"/>
      <c r="O44" s="9">
        <f t="shared" si="3"/>
        <v>0</v>
      </c>
      <c r="P44" s="9"/>
      <c r="Q44" s="9"/>
      <c r="R44" s="9">
        <f t="shared" si="4"/>
        <v>0</v>
      </c>
      <c r="S44" s="9">
        <f t="shared" si="5"/>
        <v>0</v>
      </c>
      <c r="T44" s="59" t="s">
        <v>51</v>
      </c>
    </row>
    <row r="45" spans="1:20" x14ac:dyDescent="0.2">
      <c r="A45" s="30">
        <v>38</v>
      </c>
      <c r="B45" s="31">
        <v>201308040</v>
      </c>
      <c r="C45" s="22" t="s">
        <v>42</v>
      </c>
      <c r="D45" s="33">
        <v>4</v>
      </c>
      <c r="E45" s="33">
        <v>17.5</v>
      </c>
      <c r="F45" s="48">
        <f t="shared" si="1"/>
        <v>43</v>
      </c>
      <c r="G45" s="33">
        <v>1</v>
      </c>
      <c r="H45" s="34">
        <v>5</v>
      </c>
      <c r="I45" s="48">
        <f t="shared" si="2"/>
        <v>12</v>
      </c>
      <c r="J45" s="33">
        <f t="shared" si="7"/>
        <v>27.5</v>
      </c>
      <c r="K45" s="10" t="s">
        <v>75</v>
      </c>
      <c r="L45" s="9"/>
      <c r="M45" s="9">
        <v>3.5</v>
      </c>
      <c r="N45" s="9">
        <v>18</v>
      </c>
      <c r="O45" s="9">
        <f t="shared" si="3"/>
        <v>21.5</v>
      </c>
      <c r="P45" s="9">
        <v>3.5</v>
      </c>
      <c r="Q45" s="9">
        <v>9.5</v>
      </c>
      <c r="R45" s="9">
        <f t="shared" si="4"/>
        <v>13</v>
      </c>
      <c r="S45" s="9">
        <f t="shared" si="5"/>
        <v>34.5</v>
      </c>
      <c r="T45" s="59">
        <f t="shared" si="6"/>
        <v>57.5</v>
      </c>
    </row>
    <row r="46" spans="1:20" x14ac:dyDescent="0.2">
      <c r="A46" s="30">
        <v>39</v>
      </c>
      <c r="B46" s="31">
        <v>201308041</v>
      </c>
      <c r="C46" s="22" t="s">
        <v>43</v>
      </c>
      <c r="D46" s="33">
        <v>11</v>
      </c>
      <c r="E46" s="33">
        <v>14</v>
      </c>
      <c r="F46" s="48">
        <f t="shared" si="1"/>
        <v>50</v>
      </c>
      <c r="G46" s="33">
        <v>4.5</v>
      </c>
      <c r="H46" s="34">
        <v>9</v>
      </c>
      <c r="I46" s="48">
        <f t="shared" si="2"/>
        <v>27</v>
      </c>
      <c r="J46" s="33">
        <f t="shared" si="7"/>
        <v>38.5</v>
      </c>
      <c r="L46" s="9" t="s">
        <v>75</v>
      </c>
      <c r="M46" s="9">
        <v>5.5</v>
      </c>
      <c r="N46" s="9">
        <v>20.5</v>
      </c>
      <c r="O46" s="9">
        <f t="shared" si="3"/>
        <v>26</v>
      </c>
      <c r="P46" s="9">
        <v>7</v>
      </c>
      <c r="Q46" s="9">
        <v>10</v>
      </c>
      <c r="R46" s="9">
        <f t="shared" si="4"/>
        <v>17</v>
      </c>
      <c r="S46" s="9">
        <f t="shared" si="5"/>
        <v>43</v>
      </c>
      <c r="T46" s="59">
        <f t="shared" si="6"/>
        <v>71.666666666666671</v>
      </c>
    </row>
    <row r="47" spans="1:20" x14ac:dyDescent="0.2">
      <c r="A47" s="30">
        <v>40</v>
      </c>
      <c r="B47" s="31">
        <v>201308042</v>
      </c>
      <c r="C47" s="22" t="s">
        <v>44</v>
      </c>
      <c r="D47" s="33">
        <v>5.5</v>
      </c>
      <c r="E47" s="33">
        <v>14</v>
      </c>
      <c r="F47" s="48">
        <f t="shared" si="1"/>
        <v>39</v>
      </c>
      <c r="G47" s="33">
        <v>1.5</v>
      </c>
      <c r="H47" s="34">
        <v>9</v>
      </c>
      <c r="I47" s="48">
        <f t="shared" si="2"/>
        <v>21</v>
      </c>
      <c r="J47" s="33">
        <f t="shared" si="7"/>
        <v>30</v>
      </c>
      <c r="L47" s="9"/>
      <c r="M47" s="9">
        <v>4.5</v>
      </c>
      <c r="N47" s="9">
        <v>18</v>
      </c>
      <c r="O47" s="9">
        <f t="shared" si="3"/>
        <v>22.5</v>
      </c>
      <c r="P47" s="9">
        <v>5.5</v>
      </c>
      <c r="Q47" s="9">
        <v>9.5</v>
      </c>
      <c r="R47" s="9">
        <f t="shared" si="4"/>
        <v>15</v>
      </c>
      <c r="S47" s="9">
        <f t="shared" si="5"/>
        <v>37.5</v>
      </c>
      <c r="T47" s="59">
        <f t="shared" si="6"/>
        <v>62.5</v>
      </c>
    </row>
    <row r="48" spans="1:20" x14ac:dyDescent="0.2">
      <c r="A48" s="30">
        <v>41</v>
      </c>
      <c r="B48" s="31">
        <v>201308043</v>
      </c>
      <c r="C48" s="22" t="s">
        <v>45</v>
      </c>
      <c r="D48" s="36" t="s">
        <v>51</v>
      </c>
      <c r="E48" s="36" t="s">
        <v>51</v>
      </c>
      <c r="F48" s="48">
        <f t="shared" si="1"/>
        <v>0</v>
      </c>
      <c r="G48" s="36" t="s">
        <v>51</v>
      </c>
      <c r="H48" s="36" t="s">
        <v>51</v>
      </c>
      <c r="I48" s="48">
        <f t="shared" si="2"/>
        <v>0</v>
      </c>
      <c r="J48" s="36" t="s">
        <v>51</v>
      </c>
      <c r="L48" s="9"/>
      <c r="M48" s="9"/>
      <c r="N48" s="9"/>
      <c r="O48" s="9">
        <f t="shared" si="3"/>
        <v>0</v>
      </c>
      <c r="P48" s="9"/>
      <c r="Q48" s="9"/>
      <c r="R48" s="9">
        <f t="shared" si="4"/>
        <v>0</v>
      </c>
      <c r="S48" s="9">
        <f t="shared" si="5"/>
        <v>0</v>
      </c>
      <c r="T48" s="59" t="s">
        <v>51</v>
      </c>
    </row>
    <row r="49" spans="1:20" x14ac:dyDescent="0.2">
      <c r="A49" s="30">
        <v>42</v>
      </c>
      <c r="B49" s="31">
        <v>201308044</v>
      </c>
      <c r="C49" s="22" t="s">
        <v>46</v>
      </c>
      <c r="D49" s="33">
        <v>4.5</v>
      </c>
      <c r="E49" s="33">
        <v>0</v>
      </c>
      <c r="F49" s="48">
        <f t="shared" si="1"/>
        <v>9</v>
      </c>
      <c r="G49" s="33">
        <v>2.5</v>
      </c>
      <c r="H49" s="34">
        <v>2</v>
      </c>
      <c r="I49" s="48">
        <f t="shared" si="2"/>
        <v>9</v>
      </c>
      <c r="J49" s="35">
        <f>(D49+E49+G49+H49)</f>
        <v>9</v>
      </c>
      <c r="L49" s="9"/>
      <c r="M49" s="9">
        <v>1</v>
      </c>
      <c r="N49" s="9">
        <v>1</v>
      </c>
      <c r="O49" s="9">
        <f t="shared" si="3"/>
        <v>2</v>
      </c>
      <c r="P49" s="9">
        <v>5</v>
      </c>
      <c r="Q49" s="9">
        <v>0</v>
      </c>
      <c r="R49" s="9">
        <f t="shared" si="4"/>
        <v>5</v>
      </c>
      <c r="S49" s="9">
        <f t="shared" si="5"/>
        <v>7</v>
      </c>
      <c r="T49" s="60">
        <f t="shared" si="6"/>
        <v>11.666666666666666</v>
      </c>
    </row>
    <row r="50" spans="1:20" x14ac:dyDescent="0.2">
      <c r="A50" s="30">
        <v>43</v>
      </c>
      <c r="B50" s="31">
        <v>201308045</v>
      </c>
      <c r="C50" s="22" t="s">
        <v>47</v>
      </c>
      <c r="D50" s="33">
        <v>9</v>
      </c>
      <c r="E50" s="33">
        <v>9</v>
      </c>
      <c r="F50" s="48">
        <f t="shared" si="1"/>
        <v>36</v>
      </c>
      <c r="G50" s="33">
        <v>2</v>
      </c>
      <c r="H50" s="34">
        <v>0</v>
      </c>
      <c r="I50" s="48">
        <f t="shared" si="2"/>
        <v>4</v>
      </c>
      <c r="J50" s="54">
        <f>(D50+E50+G50+H50)</f>
        <v>20</v>
      </c>
      <c r="K50" s="10" t="s">
        <v>75</v>
      </c>
      <c r="L50" s="9"/>
      <c r="M50" s="9">
        <v>4.5</v>
      </c>
      <c r="N50" s="9">
        <v>13.5</v>
      </c>
      <c r="O50" s="9">
        <f t="shared" si="3"/>
        <v>18</v>
      </c>
      <c r="P50" s="9">
        <v>1.5</v>
      </c>
      <c r="Q50" s="9">
        <v>5</v>
      </c>
      <c r="R50" s="9">
        <f t="shared" si="4"/>
        <v>6.5</v>
      </c>
      <c r="S50" s="9">
        <f t="shared" si="5"/>
        <v>24.5</v>
      </c>
      <c r="T50" s="60">
        <f t="shared" si="6"/>
        <v>40.833333333333336</v>
      </c>
    </row>
    <row r="51" spans="1:20" x14ac:dyDescent="0.2">
      <c r="A51" s="30">
        <v>44</v>
      </c>
      <c r="B51" s="31">
        <v>201308046</v>
      </c>
      <c r="C51" s="22" t="s">
        <v>48</v>
      </c>
      <c r="D51" s="33">
        <v>10</v>
      </c>
      <c r="E51" s="33">
        <v>15</v>
      </c>
      <c r="F51" s="48">
        <f t="shared" si="1"/>
        <v>50</v>
      </c>
      <c r="G51" s="33">
        <v>1</v>
      </c>
      <c r="H51" s="34">
        <v>9</v>
      </c>
      <c r="I51" s="48">
        <f t="shared" si="2"/>
        <v>20</v>
      </c>
      <c r="J51" s="33">
        <f>(D51+E51+G51+H51)</f>
        <v>35</v>
      </c>
      <c r="L51" s="9"/>
      <c r="M51" s="9">
        <v>4</v>
      </c>
      <c r="N51" s="9">
        <v>19</v>
      </c>
      <c r="O51" s="9">
        <f t="shared" si="3"/>
        <v>23</v>
      </c>
      <c r="P51" s="9">
        <v>5.5</v>
      </c>
      <c r="Q51" s="9">
        <v>6.5</v>
      </c>
      <c r="R51" s="9">
        <f t="shared" si="4"/>
        <v>12</v>
      </c>
      <c r="S51" s="9">
        <f t="shared" si="5"/>
        <v>35</v>
      </c>
      <c r="T51" s="59">
        <f t="shared" si="6"/>
        <v>58.333333333333336</v>
      </c>
    </row>
    <row r="52" spans="1:20" x14ac:dyDescent="0.2">
      <c r="A52" s="30">
        <v>45</v>
      </c>
      <c r="B52" s="37">
        <v>201308047</v>
      </c>
      <c r="C52" s="22" t="s">
        <v>52</v>
      </c>
      <c r="D52" s="33">
        <v>3.5</v>
      </c>
      <c r="E52" s="33">
        <v>6</v>
      </c>
      <c r="F52" s="48">
        <f t="shared" si="1"/>
        <v>19</v>
      </c>
      <c r="G52" s="33">
        <v>0</v>
      </c>
      <c r="H52" s="34">
        <v>0</v>
      </c>
      <c r="I52" s="48">
        <f t="shared" si="2"/>
        <v>0</v>
      </c>
      <c r="J52" s="35">
        <f>(D52+E52+G52+H52)</f>
        <v>9.5</v>
      </c>
      <c r="L52" s="9"/>
      <c r="M52" s="9">
        <v>2</v>
      </c>
      <c r="N52" s="9">
        <v>0</v>
      </c>
      <c r="O52" s="9">
        <f t="shared" si="3"/>
        <v>2</v>
      </c>
      <c r="P52" s="9">
        <v>2</v>
      </c>
      <c r="Q52" s="9">
        <v>0</v>
      </c>
      <c r="R52" s="9">
        <f t="shared" si="4"/>
        <v>2</v>
      </c>
      <c r="S52" s="9">
        <f t="shared" si="5"/>
        <v>4</v>
      </c>
      <c r="T52" s="60">
        <f t="shared" si="6"/>
        <v>6.666666666666667</v>
      </c>
    </row>
    <row r="53" spans="1:20" x14ac:dyDescent="0.2">
      <c r="I53" s="10"/>
    </row>
    <row r="54" spans="1:20" x14ac:dyDescent="0.2">
      <c r="D54" s="61" t="s">
        <v>82</v>
      </c>
      <c r="E54" s="61" t="s">
        <v>83</v>
      </c>
      <c r="L54" s="10">
        <f>COUNTIF(L8:L52,"y")</f>
        <v>15</v>
      </c>
    </row>
    <row r="55" spans="1:20" x14ac:dyDescent="0.2">
      <c r="C55" s="10" t="s">
        <v>71</v>
      </c>
      <c r="D55" s="38">
        <v>14</v>
      </c>
      <c r="E55" s="10">
        <v>19</v>
      </c>
    </row>
    <row r="56" spans="1:20" x14ac:dyDescent="0.2">
      <c r="C56" s="10" t="s">
        <v>76</v>
      </c>
      <c r="D56" s="38">
        <v>17</v>
      </c>
    </row>
    <row r="57" spans="1:20" x14ac:dyDescent="0.2">
      <c r="C57" s="10" t="s">
        <v>73</v>
      </c>
      <c r="D57" s="38">
        <v>2</v>
      </c>
      <c r="E57" s="10">
        <v>5</v>
      </c>
    </row>
    <row r="58" spans="1:20" x14ac:dyDescent="0.2">
      <c r="C58" s="10" t="s">
        <v>72</v>
      </c>
      <c r="D58" s="38">
        <v>29</v>
      </c>
      <c r="E58" s="10">
        <v>21</v>
      </c>
    </row>
    <row r="59" spans="1:20" x14ac:dyDescent="0.2">
      <c r="C59" s="10" t="s">
        <v>74</v>
      </c>
      <c r="D59" s="39">
        <f>(D55/43)*100</f>
        <v>32.558139534883722</v>
      </c>
      <c r="E59" s="10">
        <f>((E55/40)*100)</f>
        <v>47.5</v>
      </c>
    </row>
  </sheetData>
  <mergeCells count="2">
    <mergeCell ref="D5:J5"/>
    <mergeCell ref="M5:S5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3"/>
  <sheetViews>
    <sheetView workbookViewId="0">
      <selection activeCell="D7" sqref="D7:D21"/>
    </sheetView>
  </sheetViews>
  <sheetFormatPr defaultRowHeight="15" x14ac:dyDescent="0.25"/>
  <cols>
    <col min="1" max="1" width="7.42578125" customWidth="1"/>
    <col min="2" max="2" width="10" bestFit="1" customWidth="1"/>
    <col min="3" max="3" width="24.28515625" bestFit="1" customWidth="1"/>
    <col min="4" max="4" width="6.42578125" customWidth="1"/>
    <col min="5" max="5" width="6.28515625" customWidth="1"/>
    <col min="6" max="6" width="5.7109375" customWidth="1"/>
    <col min="7" max="7" width="6.140625" customWidth="1"/>
    <col min="8" max="8" width="6" customWidth="1"/>
    <col min="9" max="9" width="6.28515625" customWidth="1"/>
    <col min="10" max="10" width="6" customWidth="1"/>
    <col min="11" max="11" width="6.140625" customWidth="1"/>
    <col min="12" max="12" width="6.28515625" customWidth="1"/>
    <col min="13" max="13" width="6.42578125" customWidth="1"/>
    <col min="14" max="14" width="6.5703125" customWidth="1"/>
    <col min="15" max="15" width="6.140625" customWidth="1"/>
    <col min="16" max="16" width="5.28515625" customWidth="1"/>
  </cols>
  <sheetData>
    <row r="2" spans="1:16" x14ac:dyDescent="0.25">
      <c r="C2" s="1" t="s">
        <v>49</v>
      </c>
    </row>
    <row r="3" spans="1:16" x14ac:dyDescent="0.25">
      <c r="C3" s="1" t="s">
        <v>64</v>
      </c>
      <c r="F3" s="1" t="s">
        <v>53</v>
      </c>
    </row>
    <row r="5" spans="1:16" x14ac:dyDescent="0.25">
      <c r="D5" s="77" t="s">
        <v>61</v>
      </c>
      <c r="E5" s="78"/>
      <c r="F5" s="78"/>
      <c r="G5" s="78"/>
      <c r="H5" s="79"/>
      <c r="I5" s="77" t="s">
        <v>62</v>
      </c>
      <c r="J5" s="78"/>
      <c r="K5" s="78"/>
      <c r="L5" s="78"/>
      <c r="M5" s="79"/>
    </row>
    <row r="6" spans="1:16" s="4" customFormat="1" ht="28.5" customHeight="1" x14ac:dyDescent="0.25">
      <c r="A6" s="3" t="s">
        <v>0</v>
      </c>
      <c r="B6" s="2" t="s">
        <v>1</v>
      </c>
      <c r="C6" s="3" t="s">
        <v>2</v>
      </c>
      <c r="D6" s="2" t="s">
        <v>54</v>
      </c>
      <c r="E6" s="2" t="s">
        <v>55</v>
      </c>
      <c r="F6" s="2" t="s">
        <v>56</v>
      </c>
      <c r="G6" s="2" t="s">
        <v>57</v>
      </c>
      <c r="H6" s="2" t="s">
        <v>58</v>
      </c>
      <c r="I6" s="2" t="s">
        <v>54</v>
      </c>
      <c r="J6" s="2" t="s">
        <v>55</v>
      </c>
      <c r="K6" s="2" t="s">
        <v>56</v>
      </c>
      <c r="L6" s="2" t="s">
        <v>57</v>
      </c>
      <c r="M6" s="2" t="s">
        <v>58</v>
      </c>
      <c r="N6" s="7" t="s">
        <v>59</v>
      </c>
      <c r="O6" s="7" t="s">
        <v>60</v>
      </c>
      <c r="P6" s="7" t="s">
        <v>63</v>
      </c>
    </row>
    <row r="7" spans="1:16" s="10" customFormat="1" ht="18" customHeight="1" x14ac:dyDescent="0.2">
      <c r="A7" s="5">
        <v>1</v>
      </c>
      <c r="B7" s="6">
        <v>201308001</v>
      </c>
      <c r="C7" s="8" t="s">
        <v>3</v>
      </c>
      <c r="D7" s="9">
        <v>3</v>
      </c>
      <c r="E7" s="9">
        <v>2.5</v>
      </c>
      <c r="F7" s="9">
        <v>1.5</v>
      </c>
      <c r="G7" s="9">
        <v>1</v>
      </c>
      <c r="H7" s="9">
        <v>2.5</v>
      </c>
      <c r="I7" s="9">
        <v>5.5</v>
      </c>
      <c r="J7" s="9">
        <v>10</v>
      </c>
      <c r="K7" s="9">
        <v>4</v>
      </c>
      <c r="L7" s="9">
        <v>0</v>
      </c>
      <c r="M7" s="9">
        <v>7</v>
      </c>
      <c r="N7" s="9">
        <f>D7+E7+F7+G7+H7</f>
        <v>10.5</v>
      </c>
      <c r="O7" s="9">
        <f>I7+J7+K7+L7+M7</f>
        <v>26.5</v>
      </c>
      <c r="P7" s="20">
        <f>((N7+O7)*100)/120</f>
        <v>30.833333333333332</v>
      </c>
    </row>
    <row r="8" spans="1:16" s="10" customFormat="1" ht="18" customHeight="1" x14ac:dyDescent="0.2">
      <c r="A8" s="5">
        <v>2</v>
      </c>
      <c r="B8" s="6">
        <v>201308002</v>
      </c>
      <c r="C8" s="8" t="s">
        <v>4</v>
      </c>
      <c r="D8" s="9">
        <v>4.5</v>
      </c>
      <c r="E8" s="9">
        <v>2</v>
      </c>
      <c r="F8" s="9">
        <v>4</v>
      </c>
      <c r="G8" s="9">
        <v>4</v>
      </c>
      <c r="H8" s="9">
        <v>3</v>
      </c>
      <c r="I8" s="9">
        <v>7</v>
      </c>
      <c r="J8" s="9">
        <v>4</v>
      </c>
      <c r="K8" s="9">
        <v>8</v>
      </c>
      <c r="L8" s="9">
        <v>10.5</v>
      </c>
      <c r="M8" s="9">
        <v>10.5</v>
      </c>
      <c r="N8" s="9">
        <f t="shared" ref="N8:N45" si="0">D8+E8+F8+G8+H8</f>
        <v>17.5</v>
      </c>
      <c r="O8" s="9">
        <f t="shared" ref="O8:O45" si="1">I8+J8+K8+L8+M8</f>
        <v>40</v>
      </c>
      <c r="P8" s="20">
        <f t="shared" ref="P8:P45" si="2">((N8+O8)*100)/120</f>
        <v>47.916666666666664</v>
      </c>
    </row>
    <row r="9" spans="1:16" s="10" customFormat="1" ht="18" customHeight="1" x14ac:dyDescent="0.2">
      <c r="A9" s="5">
        <v>3</v>
      </c>
      <c r="B9" s="6">
        <v>201308003</v>
      </c>
      <c r="C9" s="8" t="s">
        <v>5</v>
      </c>
      <c r="D9" s="9">
        <v>6.5</v>
      </c>
      <c r="E9" s="9">
        <v>1.5</v>
      </c>
      <c r="F9" s="9">
        <v>3</v>
      </c>
      <c r="G9" s="9">
        <v>5.5</v>
      </c>
      <c r="H9" s="9">
        <v>3.5</v>
      </c>
      <c r="I9" s="9">
        <v>13.5</v>
      </c>
      <c r="J9" s="9">
        <v>4</v>
      </c>
      <c r="K9" s="9">
        <v>0</v>
      </c>
      <c r="L9" s="9">
        <v>0</v>
      </c>
      <c r="M9" s="9">
        <v>12</v>
      </c>
      <c r="N9" s="9">
        <f t="shared" si="0"/>
        <v>20</v>
      </c>
      <c r="O9" s="9">
        <f t="shared" si="1"/>
        <v>29.5</v>
      </c>
      <c r="P9" s="20">
        <f t="shared" si="2"/>
        <v>41.25</v>
      </c>
    </row>
    <row r="10" spans="1:16" s="10" customFormat="1" ht="18" customHeight="1" x14ac:dyDescent="0.2">
      <c r="A10" s="5">
        <v>4</v>
      </c>
      <c r="B10" s="6">
        <v>201308005</v>
      </c>
      <c r="C10" s="8" t="s">
        <v>6</v>
      </c>
      <c r="D10" s="9">
        <v>2</v>
      </c>
      <c r="E10" s="9">
        <v>1.5</v>
      </c>
      <c r="F10" s="9">
        <v>1</v>
      </c>
      <c r="G10" s="9">
        <v>0.5</v>
      </c>
      <c r="H10" s="9">
        <v>0.5</v>
      </c>
      <c r="I10" s="9">
        <v>4</v>
      </c>
      <c r="J10" s="9">
        <v>5.5</v>
      </c>
      <c r="K10" s="9">
        <v>5</v>
      </c>
      <c r="L10" s="9">
        <v>0</v>
      </c>
      <c r="M10" s="9">
        <v>0</v>
      </c>
      <c r="N10" s="9">
        <f t="shared" si="0"/>
        <v>5.5</v>
      </c>
      <c r="O10" s="9">
        <f t="shared" si="1"/>
        <v>14.5</v>
      </c>
      <c r="P10" s="20">
        <f t="shared" si="2"/>
        <v>16.666666666666668</v>
      </c>
    </row>
    <row r="11" spans="1:16" s="10" customFormat="1" ht="18" customHeight="1" x14ac:dyDescent="0.2">
      <c r="A11" s="5">
        <v>5</v>
      </c>
      <c r="B11" s="6">
        <v>201308004</v>
      </c>
      <c r="C11" s="8" t="s">
        <v>7</v>
      </c>
      <c r="D11" s="9">
        <v>5.5</v>
      </c>
      <c r="E11" s="9">
        <v>1</v>
      </c>
      <c r="F11" s="9">
        <v>4.5</v>
      </c>
      <c r="G11" s="9">
        <v>3.5</v>
      </c>
      <c r="H11" s="9">
        <v>1</v>
      </c>
      <c r="I11" s="9">
        <v>13</v>
      </c>
      <c r="J11" s="9">
        <v>6</v>
      </c>
      <c r="K11" s="9">
        <v>0</v>
      </c>
      <c r="L11" s="9">
        <v>0</v>
      </c>
      <c r="M11" s="9">
        <v>12</v>
      </c>
      <c r="N11" s="9">
        <f t="shared" si="0"/>
        <v>15.5</v>
      </c>
      <c r="O11" s="9">
        <f t="shared" si="1"/>
        <v>31</v>
      </c>
      <c r="P11" s="20">
        <f t="shared" si="2"/>
        <v>38.75</v>
      </c>
    </row>
    <row r="12" spans="1:16" s="10" customFormat="1" ht="18" customHeight="1" x14ac:dyDescent="0.2">
      <c r="A12" s="5">
        <v>7</v>
      </c>
      <c r="B12" s="6">
        <v>201308007</v>
      </c>
      <c r="C12" s="8" t="s">
        <v>9</v>
      </c>
      <c r="D12" s="9">
        <v>5</v>
      </c>
      <c r="E12" s="9">
        <v>0</v>
      </c>
      <c r="F12" s="9">
        <v>3.5</v>
      </c>
      <c r="G12" s="9">
        <v>3</v>
      </c>
      <c r="H12" s="9">
        <v>1</v>
      </c>
      <c r="I12" s="9">
        <v>13</v>
      </c>
      <c r="J12" s="9">
        <v>12.5</v>
      </c>
      <c r="K12" s="9">
        <v>7</v>
      </c>
      <c r="L12" s="9">
        <v>0</v>
      </c>
      <c r="M12" s="9">
        <v>13</v>
      </c>
      <c r="N12" s="9">
        <f t="shared" si="0"/>
        <v>12.5</v>
      </c>
      <c r="O12" s="9">
        <f t="shared" si="1"/>
        <v>45.5</v>
      </c>
      <c r="P12" s="20">
        <f t="shared" si="2"/>
        <v>48.333333333333336</v>
      </c>
    </row>
    <row r="13" spans="1:16" s="10" customFormat="1" ht="18" customHeight="1" x14ac:dyDescent="0.2">
      <c r="A13" s="5">
        <v>8</v>
      </c>
      <c r="B13" s="6">
        <v>201308008</v>
      </c>
      <c r="C13" s="8" t="s">
        <v>10</v>
      </c>
      <c r="D13" s="9">
        <v>4.5</v>
      </c>
      <c r="E13" s="9">
        <v>2.5</v>
      </c>
      <c r="F13" s="9">
        <v>6</v>
      </c>
      <c r="G13" s="9">
        <v>4.5</v>
      </c>
      <c r="H13" s="9">
        <v>6</v>
      </c>
      <c r="I13" s="9">
        <v>13</v>
      </c>
      <c r="J13" s="9">
        <v>5</v>
      </c>
      <c r="K13" s="9">
        <v>12.5</v>
      </c>
      <c r="L13" s="9">
        <v>12</v>
      </c>
      <c r="M13" s="9">
        <v>13.5</v>
      </c>
      <c r="N13" s="9">
        <f t="shared" si="0"/>
        <v>23.5</v>
      </c>
      <c r="O13" s="9">
        <f t="shared" si="1"/>
        <v>56</v>
      </c>
      <c r="P13" s="20">
        <f t="shared" si="2"/>
        <v>66.25</v>
      </c>
    </row>
    <row r="14" spans="1:16" s="10" customFormat="1" ht="18" customHeight="1" x14ac:dyDescent="0.2">
      <c r="A14" s="5">
        <v>9</v>
      </c>
      <c r="B14" s="6">
        <v>201308009</v>
      </c>
      <c r="C14" s="8" t="s">
        <v>11</v>
      </c>
      <c r="D14" s="9">
        <v>5</v>
      </c>
      <c r="E14" s="9">
        <v>1</v>
      </c>
      <c r="F14" s="9">
        <v>3.5</v>
      </c>
      <c r="G14" s="9">
        <v>4.5</v>
      </c>
      <c r="H14" s="9">
        <v>6</v>
      </c>
      <c r="I14" s="9">
        <v>7.5</v>
      </c>
      <c r="J14" s="9">
        <v>5.5</v>
      </c>
      <c r="K14" s="9">
        <v>4</v>
      </c>
      <c r="L14" s="9">
        <v>9.5</v>
      </c>
      <c r="M14" s="9">
        <v>14.5</v>
      </c>
      <c r="N14" s="9">
        <f t="shared" si="0"/>
        <v>20</v>
      </c>
      <c r="O14" s="9">
        <f t="shared" si="1"/>
        <v>41</v>
      </c>
      <c r="P14" s="20">
        <f t="shared" si="2"/>
        <v>50.833333333333336</v>
      </c>
    </row>
    <row r="15" spans="1:16" s="10" customFormat="1" ht="18" customHeight="1" x14ac:dyDescent="0.2">
      <c r="A15" s="5">
        <v>10</v>
      </c>
      <c r="B15" s="6">
        <v>201308010</v>
      </c>
      <c r="C15" s="8" t="s">
        <v>12</v>
      </c>
      <c r="D15" s="9">
        <v>5.5</v>
      </c>
      <c r="E15" s="9">
        <v>3</v>
      </c>
      <c r="F15" s="9">
        <v>6</v>
      </c>
      <c r="G15" s="9">
        <v>4.5</v>
      </c>
      <c r="H15" s="9">
        <v>2.5</v>
      </c>
      <c r="I15" s="9">
        <v>13.5</v>
      </c>
      <c r="J15" s="9">
        <v>12.5</v>
      </c>
      <c r="K15" s="9">
        <v>12.5</v>
      </c>
      <c r="L15" s="9">
        <v>0</v>
      </c>
      <c r="M15" s="9">
        <v>11.5</v>
      </c>
      <c r="N15" s="9">
        <f t="shared" si="0"/>
        <v>21.5</v>
      </c>
      <c r="O15" s="9">
        <f t="shared" si="1"/>
        <v>50</v>
      </c>
      <c r="P15" s="20">
        <f t="shared" si="2"/>
        <v>59.583333333333336</v>
      </c>
    </row>
    <row r="16" spans="1:16" s="10" customFormat="1" ht="18" customHeight="1" x14ac:dyDescent="0.2">
      <c r="A16" s="5">
        <v>11</v>
      </c>
      <c r="B16" s="6">
        <v>201308011</v>
      </c>
      <c r="C16" s="8" t="s">
        <v>13</v>
      </c>
      <c r="D16" s="9">
        <v>5.5</v>
      </c>
      <c r="E16" s="9">
        <v>5.5</v>
      </c>
      <c r="F16" s="9">
        <v>5.5</v>
      </c>
      <c r="G16" s="9">
        <v>6</v>
      </c>
      <c r="H16" s="9">
        <v>4.5</v>
      </c>
      <c r="I16" s="9">
        <v>13.5</v>
      </c>
      <c r="J16" s="9">
        <v>12</v>
      </c>
      <c r="K16" s="9">
        <v>10.5</v>
      </c>
      <c r="L16" s="9">
        <v>13</v>
      </c>
      <c r="M16" s="9">
        <v>13</v>
      </c>
      <c r="N16" s="9">
        <f t="shared" si="0"/>
        <v>27</v>
      </c>
      <c r="O16" s="9">
        <f t="shared" si="1"/>
        <v>62</v>
      </c>
      <c r="P16" s="20">
        <f t="shared" si="2"/>
        <v>74.166666666666671</v>
      </c>
    </row>
    <row r="17" spans="1:16" s="10" customFormat="1" ht="18" customHeight="1" x14ac:dyDescent="0.2">
      <c r="A17" s="5">
        <v>12</v>
      </c>
      <c r="B17" s="6">
        <v>201308012</v>
      </c>
      <c r="C17" s="8" t="s">
        <v>14</v>
      </c>
      <c r="D17" s="9">
        <v>3.5</v>
      </c>
      <c r="E17" s="9">
        <v>2.5</v>
      </c>
      <c r="F17" s="9">
        <v>2</v>
      </c>
      <c r="G17" s="9">
        <v>2.5</v>
      </c>
      <c r="H17" s="9">
        <v>2.5</v>
      </c>
      <c r="I17" s="9">
        <v>4</v>
      </c>
      <c r="J17" s="9">
        <v>3</v>
      </c>
      <c r="K17" s="9">
        <v>4</v>
      </c>
      <c r="L17" s="9">
        <v>2</v>
      </c>
      <c r="M17" s="9">
        <v>2</v>
      </c>
      <c r="N17" s="9">
        <f t="shared" si="0"/>
        <v>13</v>
      </c>
      <c r="O17" s="9">
        <f t="shared" si="1"/>
        <v>15</v>
      </c>
      <c r="P17" s="20">
        <f t="shared" si="2"/>
        <v>23.333333333333332</v>
      </c>
    </row>
    <row r="18" spans="1:16" s="10" customFormat="1" ht="18" customHeight="1" x14ac:dyDescent="0.2">
      <c r="A18" s="5">
        <v>13</v>
      </c>
      <c r="B18" s="6">
        <v>201308013</v>
      </c>
      <c r="C18" s="8" t="s">
        <v>15</v>
      </c>
      <c r="D18" s="9">
        <v>4.5</v>
      </c>
      <c r="E18" s="9">
        <v>1</v>
      </c>
      <c r="F18" s="9">
        <v>5</v>
      </c>
      <c r="G18" s="9">
        <v>2</v>
      </c>
      <c r="H18" s="9">
        <v>1</v>
      </c>
      <c r="I18" s="9">
        <v>12</v>
      </c>
      <c r="J18" s="9">
        <v>5.5</v>
      </c>
      <c r="K18" s="9">
        <v>6</v>
      </c>
      <c r="L18" s="9">
        <v>0</v>
      </c>
      <c r="M18" s="9">
        <v>10.5</v>
      </c>
      <c r="N18" s="9">
        <f t="shared" si="0"/>
        <v>13.5</v>
      </c>
      <c r="O18" s="9">
        <f t="shared" si="1"/>
        <v>34</v>
      </c>
      <c r="P18" s="20">
        <f t="shared" si="2"/>
        <v>39.583333333333336</v>
      </c>
    </row>
    <row r="19" spans="1:16" s="10" customFormat="1" ht="18" customHeight="1" x14ac:dyDescent="0.2">
      <c r="A19" s="5">
        <v>14</v>
      </c>
      <c r="B19" s="6">
        <v>201308014</v>
      </c>
      <c r="C19" s="15" t="s">
        <v>16</v>
      </c>
      <c r="D19" s="9">
        <v>5.5</v>
      </c>
      <c r="E19" s="9">
        <v>2</v>
      </c>
      <c r="F19" s="9">
        <v>1.5</v>
      </c>
      <c r="G19" s="9">
        <v>2.5</v>
      </c>
      <c r="H19" s="9">
        <v>1</v>
      </c>
      <c r="I19" s="9">
        <v>8</v>
      </c>
      <c r="J19" s="9">
        <v>3</v>
      </c>
      <c r="K19" s="9">
        <v>3</v>
      </c>
      <c r="L19" s="9">
        <v>2</v>
      </c>
      <c r="M19" s="9">
        <v>0</v>
      </c>
      <c r="N19" s="9">
        <f t="shared" ref="N19" si="3">D19+E19+F19+G19+H19</f>
        <v>12.5</v>
      </c>
      <c r="O19" s="9">
        <f t="shared" ref="O19" si="4">I19+J19+K19+L19+M19</f>
        <v>16</v>
      </c>
      <c r="P19" s="20">
        <f t="shared" ref="P19" si="5">((N19+O19)*100)/120</f>
        <v>23.75</v>
      </c>
    </row>
    <row r="20" spans="1:16" s="10" customFormat="1" ht="18" customHeight="1" x14ac:dyDescent="0.2">
      <c r="A20" s="5">
        <v>15</v>
      </c>
      <c r="B20" s="6">
        <v>201308015</v>
      </c>
      <c r="C20" s="15" t="s">
        <v>17</v>
      </c>
      <c r="D20" s="9">
        <v>3</v>
      </c>
      <c r="E20" s="9">
        <v>1.5</v>
      </c>
      <c r="F20" s="9">
        <v>0.5</v>
      </c>
      <c r="G20" s="9">
        <v>0</v>
      </c>
      <c r="H20" s="9">
        <v>0</v>
      </c>
      <c r="I20" s="9">
        <v>5</v>
      </c>
      <c r="J20" s="9">
        <v>5.5</v>
      </c>
      <c r="K20" s="9">
        <v>5</v>
      </c>
      <c r="L20" s="9">
        <v>0</v>
      </c>
      <c r="M20" s="9">
        <v>0</v>
      </c>
      <c r="N20" s="9">
        <f t="shared" si="0"/>
        <v>5</v>
      </c>
      <c r="O20" s="9">
        <f t="shared" si="1"/>
        <v>15.5</v>
      </c>
      <c r="P20" s="20">
        <f t="shared" si="2"/>
        <v>17.083333333333332</v>
      </c>
    </row>
    <row r="21" spans="1:16" s="10" customFormat="1" ht="18" customHeight="1" x14ac:dyDescent="0.2">
      <c r="A21" s="5">
        <v>16</v>
      </c>
      <c r="B21" s="6">
        <v>201308016</v>
      </c>
      <c r="C21" s="15" t="s">
        <v>18</v>
      </c>
      <c r="D21" s="9">
        <v>1</v>
      </c>
      <c r="E21" s="9">
        <v>0</v>
      </c>
      <c r="F21" s="9">
        <v>0</v>
      </c>
      <c r="G21" s="9">
        <v>0</v>
      </c>
      <c r="H21" s="9">
        <v>0</v>
      </c>
      <c r="I21" s="9">
        <v>4</v>
      </c>
      <c r="J21" s="9">
        <v>0</v>
      </c>
      <c r="K21" s="9">
        <v>0</v>
      </c>
      <c r="L21" s="9">
        <v>0</v>
      </c>
      <c r="M21" s="9">
        <v>0</v>
      </c>
      <c r="N21" s="9">
        <f t="shared" si="0"/>
        <v>1</v>
      </c>
      <c r="O21" s="9">
        <f t="shared" si="1"/>
        <v>4</v>
      </c>
      <c r="P21" s="20">
        <f t="shared" si="2"/>
        <v>4.166666666666667</v>
      </c>
    </row>
    <row r="22" spans="1:16" s="10" customFormat="1" ht="18" customHeight="1" x14ac:dyDescent="0.2">
      <c r="A22" s="5">
        <v>17</v>
      </c>
      <c r="B22" s="6">
        <v>201308017</v>
      </c>
      <c r="C22" s="15" t="s">
        <v>19</v>
      </c>
      <c r="D22" s="9">
        <v>4</v>
      </c>
      <c r="E22" s="9">
        <v>0</v>
      </c>
      <c r="F22" s="9">
        <v>1</v>
      </c>
      <c r="G22" s="9">
        <v>0.5</v>
      </c>
      <c r="H22" s="9">
        <v>1.5</v>
      </c>
      <c r="I22" s="9">
        <v>5</v>
      </c>
      <c r="J22" s="9">
        <v>0</v>
      </c>
      <c r="K22" s="9">
        <v>0</v>
      </c>
      <c r="L22" s="9">
        <v>0</v>
      </c>
      <c r="M22" s="9">
        <v>6</v>
      </c>
      <c r="N22" s="9">
        <f>D22+E22+F22+G22+H22</f>
        <v>7</v>
      </c>
      <c r="O22" s="9">
        <f>I22+J22+K22+L22+M22</f>
        <v>11</v>
      </c>
      <c r="P22" s="20">
        <f t="shared" si="2"/>
        <v>15</v>
      </c>
    </row>
    <row r="23" spans="1:16" s="10" customFormat="1" ht="18" customHeight="1" x14ac:dyDescent="0.2">
      <c r="A23" s="5">
        <v>18</v>
      </c>
      <c r="B23" s="6">
        <v>201308018</v>
      </c>
      <c r="C23" s="15" t="s">
        <v>20</v>
      </c>
      <c r="D23" s="9">
        <v>3.5</v>
      </c>
      <c r="E23" s="9">
        <v>2</v>
      </c>
      <c r="F23" s="9">
        <v>5</v>
      </c>
      <c r="G23" s="9">
        <v>3.5</v>
      </c>
      <c r="H23" s="9">
        <v>6</v>
      </c>
      <c r="I23" s="9">
        <v>11</v>
      </c>
      <c r="J23" s="9">
        <v>4</v>
      </c>
      <c r="K23" s="9">
        <v>4</v>
      </c>
      <c r="L23" s="9">
        <v>11.5</v>
      </c>
      <c r="M23" s="9">
        <v>11.5</v>
      </c>
      <c r="N23" s="9">
        <f t="shared" si="0"/>
        <v>20</v>
      </c>
      <c r="O23" s="9">
        <f t="shared" si="1"/>
        <v>42</v>
      </c>
      <c r="P23" s="20">
        <f t="shared" si="2"/>
        <v>51.666666666666664</v>
      </c>
    </row>
    <row r="24" spans="1:16" s="10" customFormat="1" ht="18" customHeight="1" x14ac:dyDescent="0.2">
      <c r="A24" s="5">
        <v>19</v>
      </c>
      <c r="B24" s="6">
        <v>201308019</v>
      </c>
      <c r="C24" s="15" t="s">
        <v>21</v>
      </c>
      <c r="D24" s="9">
        <v>3.5</v>
      </c>
      <c r="E24" s="9">
        <v>0.5</v>
      </c>
      <c r="F24" s="9">
        <v>0.5</v>
      </c>
      <c r="G24" s="9">
        <v>0.5</v>
      </c>
      <c r="H24" s="9">
        <v>0</v>
      </c>
      <c r="I24" s="9">
        <v>7</v>
      </c>
      <c r="J24" s="9">
        <v>5.5</v>
      </c>
      <c r="K24" s="9">
        <v>2</v>
      </c>
      <c r="L24" s="9">
        <v>1.5</v>
      </c>
      <c r="M24" s="9">
        <v>4</v>
      </c>
      <c r="N24" s="9">
        <f t="shared" si="0"/>
        <v>5</v>
      </c>
      <c r="O24" s="9">
        <f t="shared" si="1"/>
        <v>20</v>
      </c>
      <c r="P24" s="20">
        <f t="shared" si="2"/>
        <v>20.833333333333332</v>
      </c>
    </row>
    <row r="25" spans="1:16" s="10" customFormat="1" ht="18" customHeight="1" x14ac:dyDescent="0.2">
      <c r="A25" s="5">
        <v>20</v>
      </c>
      <c r="B25" s="6">
        <v>201308020</v>
      </c>
      <c r="C25" s="15" t="s">
        <v>22</v>
      </c>
      <c r="D25" s="9">
        <v>2.5</v>
      </c>
      <c r="E25" s="9">
        <v>3</v>
      </c>
      <c r="F25" s="9">
        <v>2</v>
      </c>
      <c r="G25" s="9">
        <v>3</v>
      </c>
      <c r="H25" s="9">
        <v>1</v>
      </c>
      <c r="I25" s="9">
        <v>10.5</v>
      </c>
      <c r="J25" s="9">
        <v>6.5</v>
      </c>
      <c r="K25" s="9">
        <v>6</v>
      </c>
      <c r="L25" s="9">
        <v>8.5</v>
      </c>
      <c r="M25" s="9">
        <v>8.5</v>
      </c>
      <c r="N25" s="9">
        <f t="shared" si="0"/>
        <v>11.5</v>
      </c>
      <c r="O25" s="9">
        <f t="shared" si="1"/>
        <v>40</v>
      </c>
      <c r="P25" s="20">
        <f t="shared" si="2"/>
        <v>42.916666666666664</v>
      </c>
    </row>
    <row r="26" spans="1:16" s="10" customFormat="1" ht="18" customHeight="1" x14ac:dyDescent="0.2">
      <c r="A26" s="5">
        <v>21</v>
      </c>
      <c r="B26" s="6">
        <v>201308021</v>
      </c>
      <c r="C26" s="15" t="s">
        <v>23</v>
      </c>
      <c r="D26" s="9">
        <v>3.5</v>
      </c>
      <c r="E26" s="9">
        <v>0.5</v>
      </c>
      <c r="F26" s="9">
        <v>0</v>
      </c>
      <c r="G26" s="9">
        <v>2.5</v>
      </c>
      <c r="H26" s="9">
        <v>0</v>
      </c>
      <c r="I26" s="9">
        <v>9</v>
      </c>
      <c r="J26" s="9">
        <v>0.5</v>
      </c>
      <c r="K26" s="9">
        <v>1</v>
      </c>
      <c r="L26" s="9">
        <v>0</v>
      </c>
      <c r="M26" s="9">
        <v>0</v>
      </c>
      <c r="N26" s="9">
        <f t="shared" si="0"/>
        <v>6.5</v>
      </c>
      <c r="O26" s="9">
        <f t="shared" si="1"/>
        <v>10.5</v>
      </c>
      <c r="P26" s="20">
        <f t="shared" si="2"/>
        <v>14.166666666666666</v>
      </c>
    </row>
    <row r="27" spans="1:16" s="10" customFormat="1" ht="18" customHeight="1" x14ac:dyDescent="0.2">
      <c r="A27" s="5">
        <v>22</v>
      </c>
      <c r="B27" s="6">
        <v>201308022</v>
      </c>
      <c r="C27" s="15" t="s">
        <v>24</v>
      </c>
      <c r="D27" s="9">
        <v>3</v>
      </c>
      <c r="E27" s="9">
        <v>0</v>
      </c>
      <c r="F27" s="9">
        <v>0.5</v>
      </c>
      <c r="G27" s="9">
        <v>1</v>
      </c>
      <c r="H27" s="9">
        <v>1</v>
      </c>
      <c r="I27" s="9">
        <v>7.5</v>
      </c>
      <c r="J27" s="9">
        <v>4</v>
      </c>
      <c r="K27" s="9">
        <v>4.5</v>
      </c>
      <c r="L27" s="9">
        <v>2.5</v>
      </c>
      <c r="M27" s="9">
        <v>0</v>
      </c>
      <c r="N27" s="9">
        <f t="shared" si="0"/>
        <v>5.5</v>
      </c>
      <c r="O27" s="9">
        <f t="shared" si="1"/>
        <v>18.5</v>
      </c>
      <c r="P27" s="20">
        <f t="shared" si="2"/>
        <v>20</v>
      </c>
    </row>
    <row r="28" spans="1:16" s="10" customFormat="1" ht="18" customHeight="1" x14ac:dyDescent="0.2">
      <c r="A28" s="5">
        <v>23</v>
      </c>
      <c r="B28" s="6">
        <v>201308023</v>
      </c>
      <c r="C28" s="15" t="s">
        <v>25</v>
      </c>
      <c r="D28" s="9">
        <v>4.5</v>
      </c>
      <c r="E28" s="9">
        <v>0</v>
      </c>
      <c r="F28" s="9">
        <v>3.5</v>
      </c>
      <c r="G28" s="9">
        <v>3</v>
      </c>
      <c r="H28" s="9">
        <v>2</v>
      </c>
      <c r="I28" s="9">
        <v>5.5</v>
      </c>
      <c r="J28" s="9">
        <v>9</v>
      </c>
      <c r="K28" s="9">
        <v>7</v>
      </c>
      <c r="L28" s="9">
        <v>1</v>
      </c>
      <c r="M28" s="9">
        <v>0</v>
      </c>
      <c r="N28" s="9">
        <f t="shared" si="0"/>
        <v>13</v>
      </c>
      <c r="O28" s="9">
        <f t="shared" si="1"/>
        <v>22.5</v>
      </c>
      <c r="P28" s="20">
        <f t="shared" si="2"/>
        <v>29.583333333333332</v>
      </c>
    </row>
    <row r="29" spans="1:16" s="10" customFormat="1" ht="18" customHeight="1" x14ac:dyDescent="0.2">
      <c r="A29" s="5">
        <v>24</v>
      </c>
      <c r="B29" s="6">
        <v>201308024</v>
      </c>
      <c r="C29" s="15" t="s">
        <v>26</v>
      </c>
      <c r="D29" s="9">
        <v>3.5</v>
      </c>
      <c r="E29" s="9">
        <v>1.5</v>
      </c>
      <c r="F29" s="9">
        <v>2</v>
      </c>
      <c r="G29" s="9">
        <v>0</v>
      </c>
      <c r="H29" s="9">
        <v>1</v>
      </c>
      <c r="I29" s="9">
        <v>11.5</v>
      </c>
      <c r="J29" s="9">
        <v>8.5</v>
      </c>
      <c r="K29" s="9">
        <v>5.5</v>
      </c>
      <c r="L29" s="9">
        <v>0</v>
      </c>
      <c r="M29" s="9">
        <v>0</v>
      </c>
      <c r="N29" s="9">
        <f t="shared" si="0"/>
        <v>8</v>
      </c>
      <c r="O29" s="9">
        <f t="shared" si="1"/>
        <v>25.5</v>
      </c>
      <c r="P29" s="20">
        <f t="shared" si="2"/>
        <v>27.916666666666668</v>
      </c>
    </row>
    <row r="30" spans="1:16" s="10" customFormat="1" ht="18" customHeight="1" x14ac:dyDescent="0.2">
      <c r="A30" s="5">
        <v>25</v>
      </c>
      <c r="B30" s="6">
        <v>201308025</v>
      </c>
      <c r="C30" s="15" t="s">
        <v>27</v>
      </c>
      <c r="D30" s="9">
        <v>3</v>
      </c>
      <c r="E30" s="9">
        <v>0</v>
      </c>
      <c r="F30" s="9">
        <v>0</v>
      </c>
      <c r="G30" s="9">
        <v>0</v>
      </c>
      <c r="H30" s="9">
        <v>0</v>
      </c>
      <c r="I30" s="9">
        <v>1.5</v>
      </c>
      <c r="J30" s="9">
        <v>4</v>
      </c>
      <c r="K30" s="9">
        <v>0</v>
      </c>
      <c r="L30" s="9">
        <v>3</v>
      </c>
      <c r="M30" s="9">
        <v>2</v>
      </c>
      <c r="N30" s="9">
        <f t="shared" si="0"/>
        <v>3</v>
      </c>
      <c r="O30" s="9">
        <f t="shared" si="1"/>
        <v>10.5</v>
      </c>
      <c r="P30" s="20">
        <f t="shared" si="2"/>
        <v>11.25</v>
      </c>
    </row>
    <row r="31" spans="1:16" s="10" customFormat="1" ht="18" customHeight="1" x14ac:dyDescent="0.2">
      <c r="A31" s="5">
        <v>26</v>
      </c>
      <c r="B31" s="6">
        <v>201308026</v>
      </c>
      <c r="C31" s="15" t="s">
        <v>28</v>
      </c>
      <c r="D31" s="9">
        <v>4</v>
      </c>
      <c r="E31" s="9">
        <v>1.5</v>
      </c>
      <c r="F31" s="9">
        <v>3</v>
      </c>
      <c r="G31" s="9">
        <v>2</v>
      </c>
      <c r="H31" s="9">
        <v>0.5</v>
      </c>
      <c r="I31" s="9">
        <v>5</v>
      </c>
      <c r="J31" s="9">
        <v>2</v>
      </c>
      <c r="K31" s="9">
        <v>0</v>
      </c>
      <c r="L31" s="9">
        <v>0</v>
      </c>
      <c r="M31" s="9">
        <v>5</v>
      </c>
      <c r="N31" s="9">
        <f t="shared" si="0"/>
        <v>11</v>
      </c>
      <c r="O31" s="9">
        <f t="shared" si="1"/>
        <v>12</v>
      </c>
      <c r="P31" s="20">
        <f t="shared" si="2"/>
        <v>19.166666666666668</v>
      </c>
    </row>
    <row r="32" spans="1:16" s="10" customFormat="1" ht="18" customHeight="1" x14ac:dyDescent="0.2">
      <c r="A32" s="5">
        <v>27</v>
      </c>
      <c r="B32" s="6">
        <v>201308027</v>
      </c>
      <c r="C32" s="18" t="s">
        <v>29</v>
      </c>
      <c r="D32" s="9">
        <v>4</v>
      </c>
      <c r="E32" s="9">
        <v>4.5</v>
      </c>
      <c r="F32" s="9">
        <v>5.5</v>
      </c>
      <c r="G32" s="9">
        <v>6</v>
      </c>
      <c r="H32" s="9">
        <v>6</v>
      </c>
      <c r="I32" s="9">
        <v>12</v>
      </c>
      <c r="J32" s="9">
        <v>14</v>
      </c>
      <c r="K32" s="9">
        <v>8.5</v>
      </c>
      <c r="L32" s="9">
        <v>10.5</v>
      </c>
      <c r="M32" s="9">
        <v>6.5</v>
      </c>
      <c r="N32" s="9">
        <f t="shared" si="0"/>
        <v>26</v>
      </c>
      <c r="O32" s="9">
        <f t="shared" si="1"/>
        <v>51.5</v>
      </c>
      <c r="P32" s="20">
        <f t="shared" si="2"/>
        <v>64.583333333333329</v>
      </c>
    </row>
    <row r="33" spans="1:16" s="10" customFormat="1" ht="18" customHeight="1" x14ac:dyDescent="0.2">
      <c r="A33" s="5">
        <v>28</v>
      </c>
      <c r="B33" s="6">
        <v>201308029</v>
      </c>
      <c r="C33" s="18" t="s">
        <v>31</v>
      </c>
      <c r="D33" s="9">
        <v>3</v>
      </c>
      <c r="E33" s="9">
        <v>1.5</v>
      </c>
      <c r="F33" s="9">
        <v>1.5</v>
      </c>
      <c r="G33" s="9">
        <v>1</v>
      </c>
      <c r="H33" s="9">
        <v>2</v>
      </c>
      <c r="I33" s="9">
        <v>8.5</v>
      </c>
      <c r="J33" s="9">
        <v>9</v>
      </c>
      <c r="K33" s="9">
        <v>5.5</v>
      </c>
      <c r="L33" s="9">
        <v>8.5</v>
      </c>
      <c r="M33" s="9">
        <v>9.5</v>
      </c>
      <c r="N33" s="9">
        <f t="shared" si="0"/>
        <v>9</v>
      </c>
      <c r="O33" s="9">
        <f t="shared" si="1"/>
        <v>41</v>
      </c>
      <c r="P33" s="20">
        <f t="shared" si="2"/>
        <v>41.666666666666664</v>
      </c>
    </row>
    <row r="34" spans="1:16" s="10" customFormat="1" ht="18" customHeight="1" x14ac:dyDescent="0.2">
      <c r="A34" s="5">
        <v>29</v>
      </c>
      <c r="B34" s="6">
        <v>201308030</v>
      </c>
      <c r="C34" s="18" t="s">
        <v>32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>
        <f t="shared" si="0"/>
        <v>0</v>
      </c>
      <c r="O34" s="9">
        <f t="shared" si="1"/>
        <v>0</v>
      </c>
      <c r="P34" s="20">
        <f t="shared" si="2"/>
        <v>0</v>
      </c>
    </row>
    <row r="35" spans="1:16" s="10" customFormat="1" ht="18" customHeight="1" x14ac:dyDescent="0.2">
      <c r="A35" s="5">
        <v>30</v>
      </c>
      <c r="B35" s="6">
        <v>201308031</v>
      </c>
      <c r="C35" s="18" t="s">
        <v>33</v>
      </c>
      <c r="D35" s="9">
        <v>4.5</v>
      </c>
      <c r="E35" s="9">
        <v>0</v>
      </c>
      <c r="F35" s="9">
        <v>3.5</v>
      </c>
      <c r="G35" s="9">
        <v>2.5</v>
      </c>
      <c r="H35" s="9">
        <v>3</v>
      </c>
      <c r="I35" s="9">
        <v>10.5</v>
      </c>
      <c r="J35" s="9">
        <v>8.5</v>
      </c>
      <c r="K35" s="9">
        <v>6.5</v>
      </c>
      <c r="L35" s="9">
        <v>11.5</v>
      </c>
      <c r="M35" s="9">
        <v>10.5</v>
      </c>
      <c r="N35" s="9">
        <f t="shared" si="0"/>
        <v>13.5</v>
      </c>
      <c r="O35" s="9">
        <f t="shared" si="1"/>
        <v>47.5</v>
      </c>
      <c r="P35" s="20">
        <f t="shared" si="2"/>
        <v>50.833333333333336</v>
      </c>
    </row>
    <row r="36" spans="1:16" s="10" customFormat="1" ht="18" customHeight="1" x14ac:dyDescent="0.2">
      <c r="A36" s="5">
        <v>31</v>
      </c>
      <c r="B36" s="6">
        <v>201308032</v>
      </c>
      <c r="C36" s="18" t="s">
        <v>34</v>
      </c>
      <c r="D36" s="9">
        <v>4.5</v>
      </c>
      <c r="E36" s="9">
        <v>0.5</v>
      </c>
      <c r="F36" s="9">
        <v>0.5</v>
      </c>
      <c r="G36" s="9">
        <v>0</v>
      </c>
      <c r="H36" s="9">
        <v>0</v>
      </c>
      <c r="I36" s="9">
        <v>5.5</v>
      </c>
      <c r="J36" s="9">
        <v>3</v>
      </c>
      <c r="K36" s="9">
        <v>0</v>
      </c>
      <c r="L36" s="9">
        <v>0</v>
      </c>
      <c r="M36" s="9">
        <v>0</v>
      </c>
      <c r="N36" s="9">
        <f t="shared" si="0"/>
        <v>5.5</v>
      </c>
      <c r="O36" s="9">
        <f t="shared" si="1"/>
        <v>8.5</v>
      </c>
      <c r="P36" s="20">
        <f t="shared" si="2"/>
        <v>11.666666666666666</v>
      </c>
    </row>
    <row r="37" spans="1:16" s="10" customFormat="1" ht="18" customHeight="1" x14ac:dyDescent="0.2">
      <c r="A37" s="5">
        <v>32</v>
      </c>
      <c r="B37" s="6">
        <v>201308033</v>
      </c>
      <c r="C37" s="18" t="s">
        <v>35</v>
      </c>
      <c r="D37" s="9">
        <v>3</v>
      </c>
      <c r="E37" s="9">
        <v>2</v>
      </c>
      <c r="F37" s="9">
        <v>2</v>
      </c>
      <c r="G37" s="9">
        <v>3.5</v>
      </c>
      <c r="H37" s="9">
        <v>0</v>
      </c>
      <c r="I37" s="9">
        <v>9.5</v>
      </c>
      <c r="J37" s="9">
        <v>11.5</v>
      </c>
      <c r="K37" s="9">
        <v>9.5</v>
      </c>
      <c r="L37" s="9">
        <v>0</v>
      </c>
      <c r="M37" s="9">
        <v>7.5</v>
      </c>
      <c r="N37" s="9">
        <f t="shared" si="0"/>
        <v>10.5</v>
      </c>
      <c r="O37" s="9">
        <f t="shared" si="1"/>
        <v>38</v>
      </c>
      <c r="P37" s="20">
        <f t="shared" si="2"/>
        <v>40.416666666666664</v>
      </c>
    </row>
    <row r="38" spans="1:16" s="10" customFormat="1" ht="18" customHeight="1" x14ac:dyDescent="0.2">
      <c r="A38" s="5">
        <v>33</v>
      </c>
      <c r="B38" s="6">
        <v>201308034</v>
      </c>
      <c r="C38" s="18" t="s">
        <v>36</v>
      </c>
      <c r="D38" s="9">
        <v>2.5</v>
      </c>
      <c r="E38" s="9">
        <v>1.5</v>
      </c>
      <c r="F38" s="9">
        <v>5</v>
      </c>
      <c r="G38" s="9">
        <v>4</v>
      </c>
      <c r="H38" s="9">
        <v>5</v>
      </c>
      <c r="I38" s="9">
        <v>10.5</v>
      </c>
      <c r="J38" s="9">
        <v>11.5</v>
      </c>
      <c r="K38" s="9">
        <v>10.5</v>
      </c>
      <c r="L38" s="9">
        <v>10.5</v>
      </c>
      <c r="M38" s="9">
        <v>10.5</v>
      </c>
      <c r="N38" s="9">
        <f t="shared" si="0"/>
        <v>18</v>
      </c>
      <c r="O38" s="9">
        <f t="shared" si="1"/>
        <v>53.5</v>
      </c>
      <c r="P38" s="20">
        <f t="shared" si="2"/>
        <v>59.583333333333336</v>
      </c>
    </row>
    <row r="39" spans="1:16" s="10" customFormat="1" ht="18" customHeight="1" x14ac:dyDescent="0.2">
      <c r="A39" s="5">
        <v>34</v>
      </c>
      <c r="B39" s="6">
        <v>201308035</v>
      </c>
      <c r="C39" s="18" t="s">
        <v>37</v>
      </c>
      <c r="D39" s="9">
        <v>3</v>
      </c>
      <c r="E39" s="9">
        <v>3</v>
      </c>
      <c r="F39" s="9">
        <v>5.5</v>
      </c>
      <c r="G39" s="9">
        <v>2.5</v>
      </c>
      <c r="H39" s="9">
        <v>3</v>
      </c>
      <c r="I39" s="9">
        <v>9.5</v>
      </c>
      <c r="J39" s="9">
        <v>12.5</v>
      </c>
      <c r="K39" s="9">
        <v>7.5</v>
      </c>
      <c r="L39" s="9">
        <v>11.5</v>
      </c>
      <c r="M39" s="9">
        <v>3</v>
      </c>
      <c r="N39" s="9">
        <f t="shared" si="0"/>
        <v>17</v>
      </c>
      <c r="O39" s="9">
        <f t="shared" si="1"/>
        <v>44</v>
      </c>
      <c r="P39" s="20">
        <f t="shared" si="2"/>
        <v>50.833333333333336</v>
      </c>
    </row>
    <row r="40" spans="1:16" s="10" customFormat="1" ht="18" customHeight="1" x14ac:dyDescent="0.2">
      <c r="A40" s="5">
        <v>35</v>
      </c>
      <c r="B40" s="6">
        <v>201308036</v>
      </c>
      <c r="C40" s="18" t="s">
        <v>38</v>
      </c>
      <c r="D40" s="9">
        <v>5</v>
      </c>
      <c r="E40" s="9">
        <v>5.5</v>
      </c>
      <c r="F40" s="9">
        <v>5.5</v>
      </c>
      <c r="G40" s="9">
        <v>5</v>
      </c>
      <c r="H40" s="9">
        <v>4</v>
      </c>
      <c r="I40" s="9">
        <v>10</v>
      </c>
      <c r="J40" s="9">
        <v>15</v>
      </c>
      <c r="K40" s="9">
        <v>8.5</v>
      </c>
      <c r="L40" s="9">
        <v>7.5</v>
      </c>
      <c r="M40" s="9">
        <v>4.5</v>
      </c>
      <c r="N40" s="9">
        <f t="shared" si="0"/>
        <v>25</v>
      </c>
      <c r="O40" s="9">
        <f t="shared" si="1"/>
        <v>45.5</v>
      </c>
      <c r="P40" s="20">
        <f t="shared" si="2"/>
        <v>58.75</v>
      </c>
    </row>
    <row r="41" spans="1:16" s="10" customFormat="1" ht="18" customHeight="1" x14ac:dyDescent="0.2">
      <c r="A41" s="5">
        <v>36</v>
      </c>
      <c r="B41" s="6">
        <v>201308037</v>
      </c>
      <c r="C41" s="18" t="s">
        <v>39</v>
      </c>
      <c r="D41" s="9">
        <v>5</v>
      </c>
      <c r="E41" s="9">
        <v>4.5</v>
      </c>
      <c r="F41" s="9">
        <v>4</v>
      </c>
      <c r="G41" s="9">
        <v>6</v>
      </c>
      <c r="H41" s="9">
        <v>3</v>
      </c>
      <c r="I41" s="9">
        <v>12.5</v>
      </c>
      <c r="J41" s="9">
        <v>11.5</v>
      </c>
      <c r="K41" s="9">
        <v>9.5</v>
      </c>
      <c r="L41" s="9">
        <v>11.5</v>
      </c>
      <c r="M41" s="9">
        <v>4</v>
      </c>
      <c r="N41" s="9">
        <f t="shared" si="0"/>
        <v>22.5</v>
      </c>
      <c r="O41" s="9">
        <f t="shared" si="1"/>
        <v>49</v>
      </c>
      <c r="P41" s="20">
        <f t="shared" si="2"/>
        <v>59.583333333333336</v>
      </c>
    </row>
    <row r="42" spans="1:16" s="10" customFormat="1" ht="18" customHeight="1" x14ac:dyDescent="0.2">
      <c r="A42" s="5">
        <v>37</v>
      </c>
      <c r="B42" s="6">
        <v>201308038</v>
      </c>
      <c r="C42" s="18" t="s">
        <v>40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>
        <f t="shared" si="0"/>
        <v>0</v>
      </c>
      <c r="O42" s="9">
        <f t="shared" si="1"/>
        <v>0</v>
      </c>
      <c r="P42" s="20">
        <f t="shared" si="2"/>
        <v>0</v>
      </c>
    </row>
    <row r="43" spans="1:16" s="10" customFormat="1" ht="18" customHeight="1" x14ac:dyDescent="0.2">
      <c r="A43" s="5">
        <v>38</v>
      </c>
      <c r="B43" s="6">
        <v>201308040</v>
      </c>
      <c r="C43" s="18" t="s">
        <v>42</v>
      </c>
      <c r="D43" s="9">
        <v>3.5</v>
      </c>
      <c r="E43" s="9">
        <v>2.5</v>
      </c>
      <c r="F43" s="9">
        <v>1.5</v>
      </c>
      <c r="G43" s="9">
        <v>4</v>
      </c>
      <c r="H43" s="9">
        <v>1.5</v>
      </c>
      <c r="I43" s="9">
        <v>11.5</v>
      </c>
      <c r="J43" s="9">
        <v>7</v>
      </c>
      <c r="K43" s="9">
        <v>8.5</v>
      </c>
      <c r="L43" s="9">
        <v>10.5</v>
      </c>
      <c r="M43" s="9">
        <v>11.5</v>
      </c>
      <c r="N43" s="9">
        <f t="shared" si="0"/>
        <v>13</v>
      </c>
      <c r="O43" s="9">
        <f t="shared" si="1"/>
        <v>49</v>
      </c>
      <c r="P43" s="20">
        <f t="shared" si="2"/>
        <v>51.666666666666664</v>
      </c>
    </row>
    <row r="44" spans="1:16" s="10" customFormat="1" ht="18" customHeight="1" x14ac:dyDescent="0.2">
      <c r="A44" s="5">
        <v>39</v>
      </c>
      <c r="B44" s="6">
        <v>201308041</v>
      </c>
      <c r="C44" s="18" t="s">
        <v>43</v>
      </c>
      <c r="D44" s="9">
        <v>6</v>
      </c>
      <c r="E44" s="9">
        <v>6</v>
      </c>
      <c r="F44" s="9">
        <v>6</v>
      </c>
      <c r="G44" s="9">
        <v>4.5</v>
      </c>
      <c r="H44" s="9">
        <v>5</v>
      </c>
      <c r="I44" s="9">
        <v>13.5</v>
      </c>
      <c r="J44" s="9">
        <v>11.5</v>
      </c>
      <c r="K44" s="9">
        <v>6.5</v>
      </c>
      <c r="L44" s="9">
        <v>11.5</v>
      </c>
      <c r="M44" s="9">
        <v>13</v>
      </c>
      <c r="N44" s="9">
        <f t="shared" si="0"/>
        <v>27.5</v>
      </c>
      <c r="O44" s="9">
        <f t="shared" si="1"/>
        <v>56</v>
      </c>
      <c r="P44" s="20">
        <f t="shared" si="2"/>
        <v>69.583333333333329</v>
      </c>
    </row>
    <row r="45" spans="1:16" s="10" customFormat="1" ht="18" customHeight="1" x14ac:dyDescent="0.2">
      <c r="A45" s="5">
        <v>40</v>
      </c>
      <c r="B45" s="6">
        <v>201308042</v>
      </c>
      <c r="C45" s="18" t="s">
        <v>44</v>
      </c>
      <c r="D45" s="9">
        <v>4.5</v>
      </c>
      <c r="E45" s="9">
        <v>1.5</v>
      </c>
      <c r="F45" s="9">
        <v>6</v>
      </c>
      <c r="G45" s="9">
        <v>4</v>
      </c>
      <c r="H45" s="9">
        <v>1</v>
      </c>
      <c r="I45" s="9">
        <v>10</v>
      </c>
      <c r="J45" s="9">
        <v>5</v>
      </c>
      <c r="K45" s="9">
        <v>1</v>
      </c>
      <c r="L45" s="9">
        <v>11.5</v>
      </c>
      <c r="M45" s="9">
        <v>5</v>
      </c>
      <c r="N45" s="9">
        <f t="shared" si="0"/>
        <v>17</v>
      </c>
      <c r="O45" s="9">
        <f t="shared" si="1"/>
        <v>32.5</v>
      </c>
      <c r="P45" s="20">
        <f t="shared" si="2"/>
        <v>41.25</v>
      </c>
    </row>
    <row r="46" spans="1:16" s="10" customFormat="1" ht="18" customHeight="1" x14ac:dyDescent="0.2">
      <c r="A46" s="5">
        <v>41</v>
      </c>
      <c r="B46" s="6">
        <v>201308044</v>
      </c>
      <c r="C46" s="18" t="s">
        <v>46</v>
      </c>
      <c r="D46" s="9">
        <v>5</v>
      </c>
      <c r="E46" s="9">
        <v>2.5</v>
      </c>
      <c r="F46" s="9">
        <v>0.5</v>
      </c>
      <c r="G46" s="9">
        <v>0</v>
      </c>
      <c r="H46" s="9">
        <v>0</v>
      </c>
      <c r="I46" s="9">
        <v>4</v>
      </c>
      <c r="J46" s="9">
        <v>2</v>
      </c>
      <c r="K46" s="9">
        <v>0</v>
      </c>
      <c r="L46" s="9">
        <v>0</v>
      </c>
      <c r="M46" s="9">
        <v>0</v>
      </c>
      <c r="N46" s="9">
        <f>D46+E46+F46+G46+H46</f>
        <v>8</v>
      </c>
      <c r="O46" s="9">
        <f>I46+J46+K46+L46+M46</f>
        <v>6</v>
      </c>
      <c r="P46" s="20">
        <f>((N46+O46)*100)/120</f>
        <v>11.666666666666666</v>
      </c>
    </row>
    <row r="47" spans="1:16" s="10" customFormat="1" ht="18" customHeight="1" x14ac:dyDescent="0.2">
      <c r="A47" s="5">
        <v>42</v>
      </c>
      <c r="B47" s="6">
        <v>201308045</v>
      </c>
      <c r="C47" s="18" t="s">
        <v>47</v>
      </c>
      <c r="D47" s="9">
        <v>4.5</v>
      </c>
      <c r="E47" s="9">
        <v>2.5</v>
      </c>
      <c r="F47" s="9">
        <v>3.5</v>
      </c>
      <c r="G47" s="9">
        <v>5</v>
      </c>
      <c r="H47" s="9">
        <v>2.5</v>
      </c>
      <c r="I47" s="9">
        <v>11</v>
      </c>
      <c r="J47" s="9">
        <v>4</v>
      </c>
      <c r="K47" s="9">
        <v>5</v>
      </c>
      <c r="L47" s="9">
        <v>6.5</v>
      </c>
      <c r="M47" s="9">
        <v>2.5</v>
      </c>
      <c r="N47" s="9">
        <f t="shared" ref="N47:N49" si="6">D47+E47+F47+G47+H47</f>
        <v>18</v>
      </c>
      <c r="O47" s="9">
        <f t="shared" ref="O47:O49" si="7">I47+J47+K47+L47+M47</f>
        <v>29</v>
      </c>
      <c r="P47" s="20">
        <f t="shared" ref="P47:P49" si="8">((N47+O47)*100)/120</f>
        <v>39.166666666666664</v>
      </c>
    </row>
    <row r="48" spans="1:16" s="10" customFormat="1" ht="18" customHeight="1" x14ac:dyDescent="0.2">
      <c r="A48" s="5">
        <v>43</v>
      </c>
      <c r="B48" s="6">
        <v>201308046</v>
      </c>
      <c r="C48" s="18" t="s">
        <v>48</v>
      </c>
      <c r="D48" s="9">
        <v>3</v>
      </c>
      <c r="E48" s="9">
        <v>4.5</v>
      </c>
      <c r="F48" s="9">
        <v>4</v>
      </c>
      <c r="G48" s="9">
        <v>3</v>
      </c>
      <c r="H48" s="9">
        <v>1.5</v>
      </c>
      <c r="I48" s="9">
        <v>11</v>
      </c>
      <c r="J48" s="9">
        <v>12</v>
      </c>
      <c r="K48" s="9">
        <v>10</v>
      </c>
      <c r="L48" s="9">
        <v>10</v>
      </c>
      <c r="M48" s="9">
        <v>5</v>
      </c>
      <c r="N48" s="9">
        <f t="shared" si="6"/>
        <v>16</v>
      </c>
      <c r="O48" s="9">
        <f t="shared" si="7"/>
        <v>48</v>
      </c>
      <c r="P48" s="20">
        <f t="shared" si="8"/>
        <v>53.333333333333336</v>
      </c>
    </row>
    <row r="49" spans="1:16" s="10" customFormat="1" ht="18" customHeight="1" x14ac:dyDescent="0.2">
      <c r="A49" s="5">
        <v>44</v>
      </c>
      <c r="B49" s="17">
        <v>201308047</v>
      </c>
      <c r="C49" s="18" t="s">
        <v>52</v>
      </c>
      <c r="D49" s="9">
        <v>1</v>
      </c>
      <c r="E49" s="9">
        <v>1</v>
      </c>
      <c r="F49" s="9">
        <v>1.5</v>
      </c>
      <c r="G49" s="9">
        <v>1.5</v>
      </c>
      <c r="H49" s="9">
        <v>0</v>
      </c>
      <c r="I49" s="9">
        <v>0</v>
      </c>
      <c r="J49" s="9">
        <v>2</v>
      </c>
      <c r="K49" s="9">
        <v>0</v>
      </c>
      <c r="L49" s="9">
        <v>0</v>
      </c>
      <c r="M49" s="9">
        <v>4</v>
      </c>
      <c r="N49" s="9">
        <f t="shared" si="6"/>
        <v>5</v>
      </c>
      <c r="O49" s="9">
        <f t="shared" si="7"/>
        <v>6</v>
      </c>
      <c r="P49" s="20">
        <f t="shared" si="8"/>
        <v>9.1666666666666661</v>
      </c>
    </row>
    <row r="50" spans="1:16" x14ac:dyDescent="0.25">
      <c r="A50" s="63"/>
    </row>
    <row r="51" spans="1:16" x14ac:dyDescent="0.25">
      <c r="A51" s="63"/>
    </row>
    <row r="52" spans="1:16" x14ac:dyDescent="0.25">
      <c r="A52" s="63"/>
    </row>
    <row r="53" spans="1:16" x14ac:dyDescent="0.25">
      <c r="A53" s="63"/>
    </row>
  </sheetData>
  <mergeCells count="2">
    <mergeCell ref="D5:H5"/>
    <mergeCell ref="I5:M5"/>
  </mergeCells>
  <pageMargins left="0.25" right="0.25" top="0.75" bottom="0.75" header="0.3" footer="0.3"/>
  <pageSetup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tabSelected="1" topLeftCell="A20" workbookViewId="0">
      <selection activeCell="E51" sqref="E51"/>
    </sheetView>
  </sheetViews>
  <sheetFormatPr defaultRowHeight="15.75" x14ac:dyDescent="0.25"/>
  <cols>
    <col min="1" max="1" width="7.42578125" customWidth="1"/>
    <col min="2" max="2" width="10" bestFit="1" customWidth="1"/>
    <col min="3" max="3" width="24.28515625" bestFit="1" customWidth="1"/>
    <col min="4" max="4" width="4" customWidth="1"/>
    <col min="5" max="5" width="3.85546875" customWidth="1"/>
    <col min="6" max="6" width="6.28515625" style="23" customWidth="1"/>
    <col min="7" max="7" width="4" customWidth="1"/>
    <col min="8" max="8" width="3.85546875" customWidth="1"/>
    <col min="9" max="9" width="6" style="23" customWidth="1"/>
    <col min="10" max="10" width="4" customWidth="1"/>
    <col min="11" max="11" width="3.85546875" customWidth="1"/>
    <col min="12" max="12" width="6.140625" style="23" customWidth="1"/>
    <col min="13" max="13" width="3.85546875" customWidth="1"/>
    <col min="14" max="14" width="3.42578125" customWidth="1"/>
    <col min="15" max="15" width="6.28515625" style="23" customWidth="1"/>
    <col min="16" max="16" width="3.42578125" customWidth="1"/>
    <col min="17" max="17" width="4" customWidth="1"/>
    <col min="18" max="18" width="6" style="23" customWidth="1"/>
    <col min="19" max="19" width="6.5703125" customWidth="1"/>
    <col min="20" max="20" width="6.140625" customWidth="1"/>
    <col min="21" max="21" width="5.28515625" customWidth="1"/>
  </cols>
  <sheetData>
    <row r="1" spans="1:21" ht="60" x14ac:dyDescent="0.25">
      <c r="A1" s="3" t="s">
        <v>0</v>
      </c>
      <c r="B1" s="2" t="s">
        <v>1</v>
      </c>
      <c r="C1" s="3" t="s">
        <v>2</v>
      </c>
      <c r="D1" s="2" t="s">
        <v>54</v>
      </c>
      <c r="E1" s="2" t="s">
        <v>54</v>
      </c>
      <c r="F1" s="24"/>
      <c r="G1" s="2" t="s">
        <v>55</v>
      </c>
      <c r="H1" s="2" t="s">
        <v>55</v>
      </c>
      <c r="I1" s="24"/>
      <c r="J1" s="2" t="s">
        <v>56</v>
      </c>
      <c r="K1" s="2" t="s">
        <v>56</v>
      </c>
      <c r="L1" s="24"/>
      <c r="M1" s="2" t="s">
        <v>57</v>
      </c>
      <c r="N1" s="2" t="s">
        <v>57</v>
      </c>
      <c r="O1" s="24"/>
      <c r="P1" s="2" t="s">
        <v>58</v>
      </c>
      <c r="Q1" s="2" t="s">
        <v>58</v>
      </c>
      <c r="R1" s="24"/>
      <c r="S1" s="7" t="s">
        <v>59</v>
      </c>
      <c r="T1" s="7" t="s">
        <v>60</v>
      </c>
      <c r="U1" s="7" t="s">
        <v>63</v>
      </c>
    </row>
    <row r="2" spans="1:21" x14ac:dyDescent="0.25">
      <c r="A2" s="5">
        <v>1</v>
      </c>
      <c r="B2" s="6">
        <v>201308001</v>
      </c>
      <c r="C2" s="8" t="s">
        <v>3</v>
      </c>
      <c r="D2" s="9">
        <v>3</v>
      </c>
      <c r="E2" s="9">
        <v>0</v>
      </c>
      <c r="F2" s="25">
        <f>SUM(D2:E2)</f>
        <v>3</v>
      </c>
      <c r="G2" s="9">
        <v>6</v>
      </c>
      <c r="H2" s="9">
        <v>8.5</v>
      </c>
      <c r="I2" s="25">
        <f>SUM(G2:H2)</f>
        <v>14.5</v>
      </c>
      <c r="J2" s="9">
        <v>4</v>
      </c>
      <c r="K2" s="9">
        <v>0</v>
      </c>
      <c r="L2" s="25">
        <f>SUM(J2:K2)</f>
        <v>4</v>
      </c>
      <c r="M2" s="9">
        <v>5</v>
      </c>
      <c r="N2" s="9">
        <v>0</v>
      </c>
      <c r="O2" s="25">
        <f>SUM(M2:N2)</f>
        <v>5</v>
      </c>
      <c r="P2" s="9">
        <v>4.5</v>
      </c>
      <c r="Q2" s="9">
        <v>4.5</v>
      </c>
      <c r="R2" s="25">
        <f>SUM(P2:Q2)</f>
        <v>9</v>
      </c>
      <c r="S2" s="9">
        <f>D2+G2+J2+M2+P2</f>
        <v>22.5</v>
      </c>
      <c r="T2" s="9">
        <f>E2+H2+K2+N2+Q2</f>
        <v>13</v>
      </c>
      <c r="U2" s="20">
        <f>((S2+T2)*100)/120</f>
        <v>29.583333333333332</v>
      </c>
    </row>
    <row r="3" spans="1:21" x14ac:dyDescent="0.25">
      <c r="A3" s="5">
        <v>2</v>
      </c>
      <c r="B3" s="6">
        <v>201308002</v>
      </c>
      <c r="C3" s="8" t="s">
        <v>4</v>
      </c>
      <c r="D3" s="9">
        <v>2</v>
      </c>
      <c r="E3" s="9">
        <v>0</v>
      </c>
      <c r="F3" s="25">
        <f t="shared" ref="F3:F48" si="0">SUM(D3:E3)</f>
        <v>2</v>
      </c>
      <c r="G3" s="9">
        <v>0</v>
      </c>
      <c r="H3" s="9">
        <v>1</v>
      </c>
      <c r="I3" s="25">
        <f t="shared" ref="I3:I48" si="1">SUM(G3:H3)</f>
        <v>1</v>
      </c>
      <c r="J3" s="9">
        <v>0</v>
      </c>
      <c r="K3" s="9">
        <v>0</v>
      </c>
      <c r="L3" s="25">
        <f t="shared" ref="L3:L48" si="2">SUM(J3:K3)</f>
        <v>0</v>
      </c>
      <c r="M3" s="9">
        <v>0</v>
      </c>
      <c r="N3" s="9">
        <v>0</v>
      </c>
      <c r="O3" s="25">
        <f t="shared" ref="O3:O48" si="3">SUM(M3:N3)</f>
        <v>0</v>
      </c>
      <c r="P3" s="9">
        <v>0</v>
      </c>
      <c r="Q3" s="9">
        <v>0</v>
      </c>
      <c r="R3" s="25">
        <f t="shared" ref="R3:R48" si="4">SUM(P3:Q3)</f>
        <v>0</v>
      </c>
      <c r="S3" s="9">
        <f t="shared" ref="S3:S44" si="5">D3+G3+J3+M3+P3</f>
        <v>2</v>
      </c>
      <c r="T3" s="9">
        <f>E3+H3+K3+N3+Q3</f>
        <v>1</v>
      </c>
      <c r="U3" s="20">
        <f t="shared" ref="U3:U44" si="6">((S3+T3)*100)/120</f>
        <v>2.5</v>
      </c>
    </row>
    <row r="4" spans="1:21" x14ac:dyDescent="0.25">
      <c r="A4" s="5">
        <v>3</v>
      </c>
      <c r="B4" s="6">
        <v>201308003</v>
      </c>
      <c r="C4" s="8" t="s">
        <v>5</v>
      </c>
      <c r="D4" s="9">
        <v>5.5</v>
      </c>
      <c r="E4" s="9">
        <v>13.5</v>
      </c>
      <c r="F4" s="25">
        <f t="shared" si="0"/>
        <v>19</v>
      </c>
      <c r="G4" s="9">
        <v>6</v>
      </c>
      <c r="H4" s="9">
        <v>13.5</v>
      </c>
      <c r="I4" s="25">
        <f t="shared" si="1"/>
        <v>19.5</v>
      </c>
      <c r="J4" s="9">
        <v>6</v>
      </c>
      <c r="K4" s="9">
        <v>10.5</v>
      </c>
      <c r="L4" s="25">
        <f t="shared" si="2"/>
        <v>16.5</v>
      </c>
      <c r="M4" s="9">
        <v>7</v>
      </c>
      <c r="N4" s="9">
        <v>12.5</v>
      </c>
      <c r="O4" s="25">
        <f t="shared" si="3"/>
        <v>19.5</v>
      </c>
      <c r="P4" s="9">
        <v>7</v>
      </c>
      <c r="Q4" s="9">
        <v>9.5</v>
      </c>
      <c r="R4" s="25">
        <f t="shared" si="4"/>
        <v>16.5</v>
      </c>
      <c r="S4" s="9">
        <f t="shared" si="5"/>
        <v>31.5</v>
      </c>
      <c r="T4" s="9">
        <f>E4+H4+K4+N4+Q4</f>
        <v>59.5</v>
      </c>
      <c r="U4" s="20">
        <f t="shared" si="6"/>
        <v>75.833333333333329</v>
      </c>
    </row>
    <row r="5" spans="1:21" x14ac:dyDescent="0.25">
      <c r="A5" s="5">
        <v>4</v>
      </c>
      <c r="B5" s="6">
        <v>201308005</v>
      </c>
      <c r="C5" s="8" t="s">
        <v>6</v>
      </c>
      <c r="D5" s="9">
        <v>1.5</v>
      </c>
      <c r="E5" s="9">
        <v>8</v>
      </c>
      <c r="F5" s="25">
        <f t="shared" si="0"/>
        <v>9.5</v>
      </c>
      <c r="G5" s="9">
        <v>2.5</v>
      </c>
      <c r="H5" s="9">
        <v>7</v>
      </c>
      <c r="I5" s="25">
        <f t="shared" si="1"/>
        <v>9.5</v>
      </c>
      <c r="J5" s="9">
        <v>0.5</v>
      </c>
      <c r="K5" s="9">
        <v>0</v>
      </c>
      <c r="L5" s="25">
        <f t="shared" si="2"/>
        <v>0.5</v>
      </c>
      <c r="M5" s="9">
        <v>1.5</v>
      </c>
      <c r="N5" s="9">
        <v>0</v>
      </c>
      <c r="O5" s="25">
        <f t="shared" si="3"/>
        <v>1.5</v>
      </c>
      <c r="P5" s="9">
        <v>2</v>
      </c>
      <c r="Q5" s="9">
        <v>4</v>
      </c>
      <c r="R5" s="25">
        <f t="shared" si="4"/>
        <v>6</v>
      </c>
      <c r="S5" s="9">
        <f t="shared" si="5"/>
        <v>8</v>
      </c>
      <c r="T5" s="9">
        <f>E5+H5+K5+N5+Q5</f>
        <v>19</v>
      </c>
      <c r="U5" s="20">
        <f t="shared" si="6"/>
        <v>22.5</v>
      </c>
    </row>
    <row r="6" spans="1:21" x14ac:dyDescent="0.25">
      <c r="A6" s="5">
        <v>5</v>
      </c>
      <c r="B6" s="6">
        <v>201308004</v>
      </c>
      <c r="C6" s="8" t="s">
        <v>7</v>
      </c>
      <c r="D6" s="9">
        <v>5.5</v>
      </c>
      <c r="E6" s="9">
        <v>13</v>
      </c>
      <c r="F6" s="25">
        <f t="shared" si="0"/>
        <v>18.5</v>
      </c>
      <c r="G6" s="9">
        <v>7</v>
      </c>
      <c r="H6" s="9">
        <v>12.5</v>
      </c>
      <c r="I6" s="25">
        <f t="shared" si="1"/>
        <v>19.5</v>
      </c>
      <c r="J6" s="9">
        <v>7</v>
      </c>
      <c r="K6" s="9">
        <v>9.5</v>
      </c>
      <c r="L6" s="25">
        <f t="shared" si="2"/>
        <v>16.5</v>
      </c>
      <c r="M6" s="9">
        <v>6</v>
      </c>
      <c r="N6" s="9">
        <v>12.5</v>
      </c>
      <c r="O6" s="25">
        <f t="shared" si="3"/>
        <v>18.5</v>
      </c>
      <c r="P6" s="9">
        <v>6</v>
      </c>
      <c r="Q6" s="9">
        <v>1</v>
      </c>
      <c r="R6" s="25">
        <f t="shared" si="4"/>
        <v>7</v>
      </c>
      <c r="S6" s="9">
        <f t="shared" si="5"/>
        <v>31.5</v>
      </c>
      <c r="T6" s="9">
        <f>E6+H6+K6+N6+Q6</f>
        <v>48.5</v>
      </c>
      <c r="U6" s="20">
        <f t="shared" si="6"/>
        <v>66.666666666666671</v>
      </c>
    </row>
    <row r="7" spans="1:21" x14ac:dyDescent="0.25">
      <c r="A7" s="11">
        <v>6</v>
      </c>
      <c r="B7" s="12">
        <v>201308006</v>
      </c>
      <c r="C7" s="13" t="s">
        <v>8</v>
      </c>
      <c r="D7" s="14"/>
      <c r="E7" s="14"/>
      <c r="F7" s="26"/>
      <c r="G7" s="14"/>
      <c r="H7" s="14"/>
      <c r="I7" s="26"/>
      <c r="J7" s="14"/>
      <c r="K7" s="14"/>
      <c r="L7" s="26"/>
      <c r="M7" s="14"/>
      <c r="N7" s="14"/>
      <c r="O7" s="26"/>
      <c r="P7" s="14"/>
      <c r="Q7" s="14"/>
      <c r="R7" s="26"/>
      <c r="S7" s="14"/>
      <c r="T7" s="14"/>
      <c r="U7" s="21"/>
    </row>
    <row r="8" spans="1:21" x14ac:dyDescent="0.25">
      <c r="A8" s="5">
        <v>7</v>
      </c>
      <c r="B8" s="6">
        <v>201308007</v>
      </c>
      <c r="C8" s="8" t="s">
        <v>9</v>
      </c>
      <c r="D8" s="9">
        <v>5.5</v>
      </c>
      <c r="E8" s="9">
        <v>13.5</v>
      </c>
      <c r="F8" s="25">
        <f t="shared" si="0"/>
        <v>19</v>
      </c>
      <c r="G8" s="9">
        <v>6</v>
      </c>
      <c r="H8" s="9">
        <v>12.5</v>
      </c>
      <c r="I8" s="25">
        <f t="shared" si="1"/>
        <v>18.5</v>
      </c>
      <c r="J8" s="9">
        <v>4.5</v>
      </c>
      <c r="K8" s="9">
        <v>12</v>
      </c>
      <c r="L8" s="25">
        <f t="shared" si="2"/>
        <v>16.5</v>
      </c>
      <c r="M8" s="9">
        <v>6</v>
      </c>
      <c r="N8" s="9">
        <v>13.5</v>
      </c>
      <c r="O8" s="25">
        <f t="shared" si="3"/>
        <v>19.5</v>
      </c>
      <c r="P8" s="9">
        <v>6</v>
      </c>
      <c r="Q8" s="9">
        <v>4</v>
      </c>
      <c r="R8" s="25">
        <f t="shared" si="4"/>
        <v>10</v>
      </c>
      <c r="S8" s="9">
        <f t="shared" si="5"/>
        <v>28</v>
      </c>
      <c r="T8" s="9">
        <f t="shared" ref="T8:T20" si="7">E8+H8+K8+N8+Q8</f>
        <v>55.5</v>
      </c>
      <c r="U8" s="20">
        <f t="shared" si="6"/>
        <v>69.583333333333329</v>
      </c>
    </row>
    <row r="9" spans="1:21" x14ac:dyDescent="0.25">
      <c r="A9" s="5">
        <v>8</v>
      </c>
      <c r="B9" s="6">
        <v>201308008</v>
      </c>
      <c r="C9" s="8" t="s">
        <v>10</v>
      </c>
      <c r="D9" s="9">
        <v>4.5</v>
      </c>
      <c r="E9" s="9">
        <v>13.5</v>
      </c>
      <c r="F9" s="25">
        <f t="shared" si="0"/>
        <v>18</v>
      </c>
      <c r="G9" s="9">
        <v>5.5</v>
      </c>
      <c r="H9" s="9">
        <v>11.5</v>
      </c>
      <c r="I9" s="25">
        <f t="shared" si="1"/>
        <v>17</v>
      </c>
      <c r="J9" s="9">
        <v>4.5</v>
      </c>
      <c r="K9" s="9">
        <v>10.5</v>
      </c>
      <c r="L9" s="25">
        <f t="shared" si="2"/>
        <v>15</v>
      </c>
      <c r="M9" s="9">
        <v>6</v>
      </c>
      <c r="N9" s="9">
        <v>5.5</v>
      </c>
      <c r="O9" s="25">
        <f t="shared" si="3"/>
        <v>11.5</v>
      </c>
      <c r="P9" s="9">
        <v>3</v>
      </c>
      <c r="Q9" s="9">
        <v>7</v>
      </c>
      <c r="R9" s="25">
        <f t="shared" si="4"/>
        <v>10</v>
      </c>
      <c r="S9" s="9">
        <f t="shared" si="5"/>
        <v>23.5</v>
      </c>
      <c r="T9" s="9">
        <f t="shared" si="7"/>
        <v>48</v>
      </c>
      <c r="U9" s="20">
        <f t="shared" si="6"/>
        <v>59.583333333333336</v>
      </c>
    </row>
    <row r="10" spans="1:21" x14ac:dyDescent="0.25">
      <c r="A10" s="5">
        <v>9</v>
      </c>
      <c r="B10" s="6">
        <v>201308009</v>
      </c>
      <c r="C10" s="8" t="s">
        <v>11</v>
      </c>
      <c r="D10" s="9">
        <v>0</v>
      </c>
      <c r="E10" s="9">
        <v>8.5</v>
      </c>
      <c r="F10" s="25">
        <f t="shared" si="0"/>
        <v>8.5</v>
      </c>
      <c r="G10" s="9">
        <v>1.5</v>
      </c>
      <c r="H10" s="9">
        <v>1.5</v>
      </c>
      <c r="I10" s="25">
        <f t="shared" si="1"/>
        <v>3</v>
      </c>
      <c r="J10" s="9">
        <v>0</v>
      </c>
      <c r="K10" s="9">
        <v>0</v>
      </c>
      <c r="L10" s="25">
        <f t="shared" si="2"/>
        <v>0</v>
      </c>
      <c r="M10" s="9">
        <v>1</v>
      </c>
      <c r="N10" s="9">
        <v>0</v>
      </c>
      <c r="O10" s="25">
        <f t="shared" si="3"/>
        <v>1</v>
      </c>
      <c r="P10" s="9">
        <v>0</v>
      </c>
      <c r="Q10" s="9">
        <v>0</v>
      </c>
      <c r="R10" s="25">
        <f t="shared" si="4"/>
        <v>0</v>
      </c>
      <c r="S10" s="9">
        <f t="shared" si="5"/>
        <v>2.5</v>
      </c>
      <c r="T10" s="9">
        <f t="shared" si="7"/>
        <v>10</v>
      </c>
      <c r="U10" s="20">
        <f t="shared" si="6"/>
        <v>10.416666666666666</v>
      </c>
    </row>
    <row r="11" spans="1:21" x14ac:dyDescent="0.25">
      <c r="A11" s="5">
        <v>10</v>
      </c>
      <c r="B11" s="6">
        <v>201308010</v>
      </c>
      <c r="C11" s="8" t="s">
        <v>12</v>
      </c>
      <c r="D11" s="9">
        <v>6</v>
      </c>
      <c r="E11" s="9">
        <v>14</v>
      </c>
      <c r="F11" s="25">
        <f t="shared" si="0"/>
        <v>20</v>
      </c>
      <c r="G11" s="9">
        <v>7</v>
      </c>
      <c r="H11" s="9">
        <v>13.5</v>
      </c>
      <c r="I11" s="25">
        <f t="shared" si="1"/>
        <v>20.5</v>
      </c>
      <c r="J11" s="9">
        <v>6.5</v>
      </c>
      <c r="K11" s="9">
        <v>12.5</v>
      </c>
      <c r="L11" s="25">
        <f t="shared" si="2"/>
        <v>19</v>
      </c>
      <c r="M11" s="9">
        <v>6</v>
      </c>
      <c r="N11" s="9">
        <v>0</v>
      </c>
      <c r="O11" s="25">
        <f t="shared" si="3"/>
        <v>6</v>
      </c>
      <c r="P11" s="9">
        <v>5</v>
      </c>
      <c r="Q11" s="9">
        <v>1.5</v>
      </c>
      <c r="R11" s="25">
        <f t="shared" si="4"/>
        <v>6.5</v>
      </c>
      <c r="S11" s="9">
        <f t="shared" si="5"/>
        <v>30.5</v>
      </c>
      <c r="T11" s="9">
        <f t="shared" si="7"/>
        <v>41.5</v>
      </c>
      <c r="U11" s="20">
        <f t="shared" si="6"/>
        <v>60</v>
      </c>
    </row>
    <row r="12" spans="1:21" x14ac:dyDescent="0.25">
      <c r="A12" s="5">
        <v>11</v>
      </c>
      <c r="B12" s="6">
        <v>201308011</v>
      </c>
      <c r="C12" s="8" t="s">
        <v>13</v>
      </c>
      <c r="D12" s="9">
        <v>5.5</v>
      </c>
      <c r="E12" s="9">
        <v>12</v>
      </c>
      <c r="F12" s="25">
        <f t="shared" si="0"/>
        <v>17.5</v>
      </c>
      <c r="G12" s="9">
        <v>5.5</v>
      </c>
      <c r="H12" s="9">
        <v>12.5</v>
      </c>
      <c r="I12" s="25">
        <f t="shared" si="1"/>
        <v>18</v>
      </c>
      <c r="J12" s="9">
        <v>5</v>
      </c>
      <c r="K12" s="9">
        <v>8.5</v>
      </c>
      <c r="L12" s="25">
        <f t="shared" si="2"/>
        <v>13.5</v>
      </c>
      <c r="M12" s="9">
        <v>6</v>
      </c>
      <c r="N12" s="9">
        <v>8</v>
      </c>
      <c r="O12" s="25">
        <f t="shared" si="3"/>
        <v>14</v>
      </c>
      <c r="P12" s="9">
        <v>5</v>
      </c>
      <c r="Q12" s="9">
        <v>7</v>
      </c>
      <c r="R12" s="25">
        <f t="shared" si="4"/>
        <v>12</v>
      </c>
      <c r="S12" s="9">
        <f t="shared" si="5"/>
        <v>27</v>
      </c>
      <c r="T12" s="9">
        <f t="shared" si="7"/>
        <v>48</v>
      </c>
      <c r="U12" s="20">
        <f t="shared" si="6"/>
        <v>62.5</v>
      </c>
    </row>
    <row r="13" spans="1:21" x14ac:dyDescent="0.25">
      <c r="A13" s="5">
        <v>12</v>
      </c>
      <c r="B13" s="6">
        <v>201308012</v>
      </c>
      <c r="C13" s="8" t="s">
        <v>14</v>
      </c>
      <c r="D13" s="9">
        <v>2.5</v>
      </c>
      <c r="E13" s="9">
        <v>4.5</v>
      </c>
      <c r="F13" s="25">
        <f t="shared" si="0"/>
        <v>7</v>
      </c>
      <c r="G13" s="9">
        <v>4</v>
      </c>
      <c r="H13" s="9">
        <v>3.5</v>
      </c>
      <c r="I13" s="25">
        <f t="shared" si="1"/>
        <v>7.5</v>
      </c>
      <c r="J13" s="9">
        <v>3.5</v>
      </c>
      <c r="K13" s="9">
        <v>1</v>
      </c>
      <c r="L13" s="25">
        <f t="shared" si="2"/>
        <v>4.5</v>
      </c>
      <c r="M13" s="9">
        <v>2</v>
      </c>
      <c r="N13" s="9">
        <v>1</v>
      </c>
      <c r="O13" s="25">
        <f t="shared" si="3"/>
        <v>3</v>
      </c>
      <c r="P13" s="9">
        <v>5</v>
      </c>
      <c r="Q13" s="9">
        <v>1</v>
      </c>
      <c r="R13" s="25">
        <f t="shared" si="4"/>
        <v>6</v>
      </c>
      <c r="S13" s="9">
        <f t="shared" si="5"/>
        <v>17</v>
      </c>
      <c r="T13" s="9">
        <f t="shared" si="7"/>
        <v>11</v>
      </c>
      <c r="U13" s="20">
        <f t="shared" si="6"/>
        <v>23.333333333333332</v>
      </c>
    </row>
    <row r="14" spans="1:21" x14ac:dyDescent="0.25">
      <c r="A14" s="5">
        <v>13</v>
      </c>
      <c r="B14" s="6">
        <v>201308013</v>
      </c>
      <c r="C14" s="8" t="s">
        <v>15</v>
      </c>
      <c r="D14" s="9">
        <v>4</v>
      </c>
      <c r="E14" s="9">
        <v>12.5</v>
      </c>
      <c r="F14" s="25">
        <f t="shared" si="0"/>
        <v>16.5</v>
      </c>
      <c r="G14" s="9">
        <v>5.5</v>
      </c>
      <c r="H14" s="9">
        <v>11.5</v>
      </c>
      <c r="I14" s="25">
        <f t="shared" si="1"/>
        <v>17</v>
      </c>
      <c r="J14" s="9">
        <v>5.5</v>
      </c>
      <c r="K14" s="9">
        <v>12.5</v>
      </c>
      <c r="L14" s="25">
        <f t="shared" si="2"/>
        <v>18</v>
      </c>
      <c r="M14" s="9">
        <v>6</v>
      </c>
      <c r="N14" s="9">
        <v>11.5</v>
      </c>
      <c r="O14" s="25">
        <f t="shared" si="3"/>
        <v>17.5</v>
      </c>
      <c r="P14" s="9">
        <v>3.5</v>
      </c>
      <c r="Q14" s="9">
        <v>0</v>
      </c>
      <c r="R14" s="25">
        <f t="shared" si="4"/>
        <v>3.5</v>
      </c>
      <c r="S14" s="9">
        <f t="shared" si="5"/>
        <v>24.5</v>
      </c>
      <c r="T14" s="9">
        <f t="shared" si="7"/>
        <v>48</v>
      </c>
      <c r="U14" s="20">
        <f t="shared" si="6"/>
        <v>60.416666666666664</v>
      </c>
    </row>
    <row r="15" spans="1:21" x14ac:dyDescent="0.25">
      <c r="A15" s="5">
        <v>14</v>
      </c>
      <c r="B15" s="6">
        <v>201308014</v>
      </c>
      <c r="C15" s="15" t="s">
        <v>16</v>
      </c>
      <c r="D15" s="9">
        <v>3</v>
      </c>
      <c r="E15" s="9">
        <v>11.5</v>
      </c>
      <c r="F15" s="25">
        <f t="shared" si="0"/>
        <v>14.5</v>
      </c>
      <c r="G15" s="9">
        <v>1.5</v>
      </c>
      <c r="H15" s="9">
        <v>2</v>
      </c>
      <c r="I15" s="25">
        <f t="shared" si="1"/>
        <v>3.5</v>
      </c>
      <c r="J15" s="9">
        <v>2</v>
      </c>
      <c r="K15" s="9">
        <v>0</v>
      </c>
      <c r="L15" s="25">
        <f t="shared" si="2"/>
        <v>2</v>
      </c>
      <c r="M15" s="9">
        <v>3</v>
      </c>
      <c r="N15" s="9">
        <v>0</v>
      </c>
      <c r="O15" s="25">
        <f t="shared" si="3"/>
        <v>3</v>
      </c>
      <c r="P15" s="9">
        <v>0</v>
      </c>
      <c r="Q15" s="9">
        <v>0</v>
      </c>
      <c r="R15" s="25">
        <f t="shared" si="4"/>
        <v>0</v>
      </c>
      <c r="S15" s="9">
        <f t="shared" si="5"/>
        <v>9.5</v>
      </c>
      <c r="T15" s="9">
        <f t="shared" si="7"/>
        <v>13.5</v>
      </c>
      <c r="U15" s="20">
        <f t="shared" si="6"/>
        <v>19.166666666666668</v>
      </c>
    </row>
    <row r="16" spans="1:21" x14ac:dyDescent="0.25">
      <c r="A16" s="5">
        <v>15</v>
      </c>
      <c r="B16" s="6">
        <v>201308015</v>
      </c>
      <c r="C16" s="15" t="s">
        <v>17</v>
      </c>
      <c r="D16" s="9">
        <v>3</v>
      </c>
      <c r="E16" s="9">
        <v>10.5</v>
      </c>
      <c r="F16" s="25">
        <f t="shared" si="0"/>
        <v>13.5</v>
      </c>
      <c r="G16" s="9">
        <v>2</v>
      </c>
      <c r="H16" s="9">
        <v>8</v>
      </c>
      <c r="I16" s="25">
        <f t="shared" si="1"/>
        <v>10</v>
      </c>
      <c r="J16" s="9">
        <v>2</v>
      </c>
      <c r="K16" s="9">
        <v>0</v>
      </c>
      <c r="L16" s="25">
        <f t="shared" si="2"/>
        <v>2</v>
      </c>
      <c r="M16" s="9">
        <v>1</v>
      </c>
      <c r="N16" s="9">
        <v>0</v>
      </c>
      <c r="O16" s="25">
        <f t="shared" si="3"/>
        <v>1</v>
      </c>
      <c r="P16" s="9">
        <v>3</v>
      </c>
      <c r="Q16" s="9">
        <v>0</v>
      </c>
      <c r="R16" s="25">
        <f t="shared" si="4"/>
        <v>3</v>
      </c>
      <c r="S16" s="9">
        <f t="shared" si="5"/>
        <v>11</v>
      </c>
      <c r="T16" s="9">
        <f t="shared" si="7"/>
        <v>18.5</v>
      </c>
      <c r="U16" s="20">
        <f t="shared" si="6"/>
        <v>24.583333333333332</v>
      </c>
    </row>
    <row r="17" spans="1:21" x14ac:dyDescent="0.25">
      <c r="A17" s="5">
        <v>16</v>
      </c>
      <c r="B17" s="6">
        <v>201308016</v>
      </c>
      <c r="C17" s="15" t="s">
        <v>18</v>
      </c>
      <c r="D17" s="9">
        <v>7.5</v>
      </c>
      <c r="E17" s="9">
        <v>3.5</v>
      </c>
      <c r="F17" s="25">
        <f t="shared" si="0"/>
        <v>11</v>
      </c>
      <c r="G17" s="9">
        <v>5</v>
      </c>
      <c r="H17" s="9">
        <v>3.5</v>
      </c>
      <c r="I17" s="25">
        <f t="shared" si="1"/>
        <v>8.5</v>
      </c>
      <c r="J17" s="9">
        <v>0</v>
      </c>
      <c r="K17" s="9">
        <v>0</v>
      </c>
      <c r="L17" s="25">
        <f t="shared" si="2"/>
        <v>0</v>
      </c>
      <c r="M17" s="9">
        <v>1</v>
      </c>
      <c r="N17" s="9">
        <v>0</v>
      </c>
      <c r="O17" s="25">
        <f t="shared" si="3"/>
        <v>1</v>
      </c>
      <c r="P17" s="9">
        <v>0</v>
      </c>
      <c r="Q17" s="9">
        <v>0</v>
      </c>
      <c r="R17" s="25">
        <f t="shared" si="4"/>
        <v>0</v>
      </c>
      <c r="S17" s="9">
        <f t="shared" si="5"/>
        <v>13.5</v>
      </c>
      <c r="T17" s="9">
        <f t="shared" si="7"/>
        <v>7</v>
      </c>
      <c r="U17" s="20">
        <f t="shared" si="6"/>
        <v>17.083333333333332</v>
      </c>
    </row>
    <row r="18" spans="1:21" x14ac:dyDescent="0.25">
      <c r="A18" s="5">
        <v>17</v>
      </c>
      <c r="B18" s="6">
        <v>201308017</v>
      </c>
      <c r="C18" s="15" t="s">
        <v>19</v>
      </c>
      <c r="D18" s="9">
        <v>1.5</v>
      </c>
      <c r="E18" s="9">
        <v>9.5</v>
      </c>
      <c r="F18" s="25">
        <f t="shared" si="0"/>
        <v>11</v>
      </c>
      <c r="G18" s="9">
        <v>2</v>
      </c>
      <c r="H18" s="9">
        <v>10</v>
      </c>
      <c r="I18" s="25">
        <f t="shared" si="1"/>
        <v>12</v>
      </c>
      <c r="J18" s="9">
        <v>1.5</v>
      </c>
      <c r="K18" s="9">
        <v>5.5</v>
      </c>
      <c r="L18" s="25">
        <f t="shared" si="2"/>
        <v>7</v>
      </c>
      <c r="M18" s="9">
        <v>3</v>
      </c>
      <c r="N18" s="9">
        <v>4.5</v>
      </c>
      <c r="O18" s="25">
        <f t="shared" si="3"/>
        <v>7.5</v>
      </c>
      <c r="P18" s="9">
        <v>0</v>
      </c>
      <c r="Q18" s="9">
        <v>0</v>
      </c>
      <c r="R18" s="25">
        <f t="shared" si="4"/>
        <v>0</v>
      </c>
      <c r="S18" s="9">
        <f>D18+G18+J18+M18+P18</f>
        <v>8</v>
      </c>
      <c r="T18" s="9">
        <f t="shared" si="7"/>
        <v>29.5</v>
      </c>
      <c r="U18" s="20">
        <f t="shared" si="6"/>
        <v>31.25</v>
      </c>
    </row>
    <row r="19" spans="1:21" x14ac:dyDescent="0.25">
      <c r="A19" s="5">
        <v>18</v>
      </c>
      <c r="B19" s="6">
        <v>201308018</v>
      </c>
      <c r="C19" s="15" t="s">
        <v>20</v>
      </c>
      <c r="D19" s="9">
        <v>4</v>
      </c>
      <c r="E19" s="9">
        <v>13</v>
      </c>
      <c r="F19" s="25">
        <f t="shared" si="0"/>
        <v>17</v>
      </c>
      <c r="G19" s="9">
        <v>5.5</v>
      </c>
      <c r="H19" s="9">
        <v>12.5</v>
      </c>
      <c r="I19" s="25">
        <f t="shared" si="1"/>
        <v>18</v>
      </c>
      <c r="J19" s="9">
        <v>3.5</v>
      </c>
      <c r="K19" s="9">
        <v>10</v>
      </c>
      <c r="L19" s="25">
        <f t="shared" si="2"/>
        <v>13.5</v>
      </c>
      <c r="M19" s="9">
        <v>4.5</v>
      </c>
      <c r="N19" s="9">
        <v>8.5</v>
      </c>
      <c r="O19" s="25">
        <f t="shared" si="3"/>
        <v>13</v>
      </c>
      <c r="P19" s="9">
        <v>5.5</v>
      </c>
      <c r="Q19" s="9">
        <v>2.5</v>
      </c>
      <c r="R19" s="25">
        <f t="shared" si="4"/>
        <v>8</v>
      </c>
      <c r="S19" s="9">
        <f t="shared" si="5"/>
        <v>23</v>
      </c>
      <c r="T19" s="9">
        <f t="shared" si="7"/>
        <v>46.5</v>
      </c>
      <c r="U19" s="20">
        <f t="shared" si="6"/>
        <v>57.916666666666664</v>
      </c>
    </row>
    <row r="20" spans="1:21" x14ac:dyDescent="0.25">
      <c r="A20" s="5">
        <v>19</v>
      </c>
      <c r="B20" s="6">
        <v>201308019</v>
      </c>
      <c r="C20" s="15" t="s">
        <v>21</v>
      </c>
      <c r="D20" s="9">
        <v>3.5</v>
      </c>
      <c r="E20" s="9">
        <v>2</v>
      </c>
      <c r="F20" s="25">
        <f t="shared" si="0"/>
        <v>5.5</v>
      </c>
      <c r="G20" s="9">
        <v>1</v>
      </c>
      <c r="H20" s="9">
        <v>7</v>
      </c>
      <c r="I20" s="25">
        <f t="shared" si="1"/>
        <v>8</v>
      </c>
      <c r="J20" s="9">
        <v>1.5</v>
      </c>
      <c r="K20" s="9">
        <v>0</v>
      </c>
      <c r="L20" s="25">
        <f t="shared" si="2"/>
        <v>1.5</v>
      </c>
      <c r="M20" s="9">
        <v>0</v>
      </c>
      <c r="N20" s="9">
        <v>0</v>
      </c>
      <c r="O20" s="25">
        <f t="shared" si="3"/>
        <v>0</v>
      </c>
      <c r="P20" s="9">
        <v>1</v>
      </c>
      <c r="Q20" s="9">
        <v>0</v>
      </c>
      <c r="R20" s="25">
        <f t="shared" si="4"/>
        <v>1</v>
      </c>
      <c r="S20" s="9">
        <f t="shared" si="5"/>
        <v>7</v>
      </c>
      <c r="T20" s="9">
        <f t="shared" si="7"/>
        <v>9</v>
      </c>
      <c r="U20" s="20">
        <f t="shared" si="6"/>
        <v>13.333333333333334</v>
      </c>
    </row>
    <row r="21" spans="1:21" x14ac:dyDescent="0.25">
      <c r="A21" s="5">
        <v>20</v>
      </c>
      <c r="B21" s="6">
        <v>201308020</v>
      </c>
      <c r="C21" s="15" t="s">
        <v>22</v>
      </c>
      <c r="D21" s="9" t="s">
        <v>51</v>
      </c>
      <c r="E21" s="9" t="s">
        <v>51</v>
      </c>
      <c r="F21" s="25" t="s">
        <v>51</v>
      </c>
      <c r="G21" s="9" t="s">
        <v>51</v>
      </c>
      <c r="H21" s="9" t="s">
        <v>51</v>
      </c>
      <c r="I21" s="25" t="s">
        <v>51</v>
      </c>
      <c r="J21" s="9" t="s">
        <v>51</v>
      </c>
      <c r="K21" s="9" t="s">
        <v>51</v>
      </c>
      <c r="L21" s="25" t="s">
        <v>51</v>
      </c>
      <c r="M21" s="9" t="s">
        <v>51</v>
      </c>
      <c r="N21" s="9" t="s">
        <v>51</v>
      </c>
      <c r="O21" s="25" t="s">
        <v>51</v>
      </c>
      <c r="P21" s="9" t="s">
        <v>51</v>
      </c>
      <c r="Q21" s="9" t="s">
        <v>51</v>
      </c>
      <c r="R21" s="25" t="s">
        <v>51</v>
      </c>
      <c r="S21" s="9" t="s">
        <v>51</v>
      </c>
      <c r="T21" s="9" t="s">
        <v>51</v>
      </c>
      <c r="U21" s="9" t="s">
        <v>51</v>
      </c>
    </row>
    <row r="22" spans="1:21" x14ac:dyDescent="0.25">
      <c r="A22" s="5">
        <v>21</v>
      </c>
      <c r="B22" s="6">
        <v>201308021</v>
      </c>
      <c r="C22" s="15" t="s">
        <v>23</v>
      </c>
      <c r="D22" s="9">
        <v>3</v>
      </c>
      <c r="E22" s="9">
        <v>0</v>
      </c>
      <c r="F22" s="25">
        <f t="shared" si="0"/>
        <v>3</v>
      </c>
      <c r="G22" s="9">
        <v>1</v>
      </c>
      <c r="H22" s="9">
        <v>8</v>
      </c>
      <c r="I22" s="25">
        <f t="shared" si="1"/>
        <v>9</v>
      </c>
      <c r="J22" s="9">
        <v>0</v>
      </c>
      <c r="K22" s="9">
        <v>0</v>
      </c>
      <c r="L22" s="25">
        <f t="shared" si="2"/>
        <v>0</v>
      </c>
      <c r="M22" s="9">
        <v>1</v>
      </c>
      <c r="N22" s="9">
        <v>0</v>
      </c>
      <c r="O22" s="25">
        <f t="shared" si="3"/>
        <v>1</v>
      </c>
      <c r="P22" s="9">
        <v>0</v>
      </c>
      <c r="Q22" s="9">
        <v>0</v>
      </c>
      <c r="R22" s="25">
        <f t="shared" si="4"/>
        <v>0</v>
      </c>
      <c r="S22" s="9">
        <f t="shared" si="5"/>
        <v>5</v>
      </c>
      <c r="T22" s="9">
        <f t="shared" ref="T22:T28" si="8">E22+H22+K22+N22+Q22</f>
        <v>8</v>
      </c>
      <c r="U22" s="20">
        <f t="shared" si="6"/>
        <v>10.833333333333334</v>
      </c>
    </row>
    <row r="23" spans="1:21" x14ac:dyDescent="0.25">
      <c r="A23" s="5">
        <v>22</v>
      </c>
      <c r="B23" s="6">
        <v>201308022</v>
      </c>
      <c r="C23" s="15" t="s">
        <v>24</v>
      </c>
      <c r="D23" s="9">
        <v>0.5</v>
      </c>
      <c r="E23" s="9">
        <v>0</v>
      </c>
      <c r="F23" s="25">
        <f t="shared" si="0"/>
        <v>0.5</v>
      </c>
      <c r="G23" s="9">
        <v>2</v>
      </c>
      <c r="H23" s="9">
        <v>3</v>
      </c>
      <c r="I23" s="25">
        <f t="shared" si="1"/>
        <v>5</v>
      </c>
      <c r="J23" s="9">
        <v>0</v>
      </c>
      <c r="K23" s="9">
        <v>0</v>
      </c>
      <c r="L23" s="25">
        <f t="shared" si="2"/>
        <v>0</v>
      </c>
      <c r="M23" s="9">
        <v>0</v>
      </c>
      <c r="N23" s="9">
        <v>0</v>
      </c>
      <c r="O23" s="25">
        <f t="shared" si="3"/>
        <v>0</v>
      </c>
      <c r="P23" s="9">
        <v>0</v>
      </c>
      <c r="Q23" s="9">
        <v>0</v>
      </c>
      <c r="R23" s="25">
        <f t="shared" si="4"/>
        <v>0</v>
      </c>
      <c r="S23" s="9">
        <f t="shared" si="5"/>
        <v>2.5</v>
      </c>
      <c r="T23" s="9">
        <f t="shared" si="8"/>
        <v>3</v>
      </c>
      <c r="U23" s="20">
        <f t="shared" si="6"/>
        <v>4.583333333333333</v>
      </c>
    </row>
    <row r="24" spans="1:21" x14ac:dyDescent="0.25">
      <c r="A24" s="5">
        <v>23</v>
      </c>
      <c r="B24" s="6">
        <v>201308023</v>
      </c>
      <c r="C24" s="15" t="s">
        <v>25</v>
      </c>
      <c r="D24" s="9">
        <v>3</v>
      </c>
      <c r="E24" s="9">
        <v>1</v>
      </c>
      <c r="F24" s="25">
        <f t="shared" si="0"/>
        <v>4</v>
      </c>
      <c r="G24" s="9">
        <v>4</v>
      </c>
      <c r="H24" s="9">
        <v>10</v>
      </c>
      <c r="I24" s="25">
        <f t="shared" si="1"/>
        <v>14</v>
      </c>
      <c r="J24" s="9">
        <v>2</v>
      </c>
      <c r="K24" s="9">
        <v>0</v>
      </c>
      <c r="L24" s="25">
        <f t="shared" si="2"/>
        <v>2</v>
      </c>
      <c r="M24" s="9">
        <v>1</v>
      </c>
      <c r="N24" s="9">
        <v>0</v>
      </c>
      <c r="O24" s="25">
        <f t="shared" si="3"/>
        <v>1</v>
      </c>
      <c r="P24" s="9">
        <v>2.5</v>
      </c>
      <c r="Q24" s="9">
        <v>0</v>
      </c>
      <c r="R24" s="25">
        <f t="shared" si="4"/>
        <v>2.5</v>
      </c>
      <c r="S24" s="9">
        <f t="shared" si="5"/>
        <v>12.5</v>
      </c>
      <c r="T24" s="9">
        <f t="shared" si="8"/>
        <v>11</v>
      </c>
      <c r="U24" s="20">
        <f t="shared" si="6"/>
        <v>19.583333333333332</v>
      </c>
    </row>
    <row r="25" spans="1:21" x14ac:dyDescent="0.25">
      <c r="A25" s="5">
        <v>24</v>
      </c>
      <c r="B25" s="6">
        <v>201308024</v>
      </c>
      <c r="C25" s="15" t="s">
        <v>26</v>
      </c>
      <c r="D25" s="9">
        <v>2.5</v>
      </c>
      <c r="E25" s="9">
        <v>3</v>
      </c>
      <c r="F25" s="25">
        <f t="shared" si="0"/>
        <v>5.5</v>
      </c>
      <c r="G25" s="9">
        <v>1</v>
      </c>
      <c r="H25" s="9">
        <v>3</v>
      </c>
      <c r="I25" s="25">
        <f t="shared" si="1"/>
        <v>4</v>
      </c>
      <c r="J25" s="9">
        <v>1</v>
      </c>
      <c r="K25" s="9">
        <v>0</v>
      </c>
      <c r="L25" s="25">
        <f t="shared" si="2"/>
        <v>1</v>
      </c>
      <c r="M25" s="9">
        <v>0.5</v>
      </c>
      <c r="N25" s="9">
        <v>0</v>
      </c>
      <c r="O25" s="25">
        <f t="shared" si="3"/>
        <v>0.5</v>
      </c>
      <c r="P25" s="9">
        <v>1.5</v>
      </c>
      <c r="Q25" s="9">
        <v>0</v>
      </c>
      <c r="R25" s="25">
        <f t="shared" si="4"/>
        <v>1.5</v>
      </c>
      <c r="S25" s="9">
        <f t="shared" si="5"/>
        <v>6.5</v>
      </c>
      <c r="T25" s="9">
        <f t="shared" si="8"/>
        <v>6</v>
      </c>
      <c r="U25" s="20">
        <f t="shared" si="6"/>
        <v>10.416666666666666</v>
      </c>
    </row>
    <row r="26" spans="1:21" x14ac:dyDescent="0.25">
      <c r="A26" s="5">
        <v>25</v>
      </c>
      <c r="B26" s="6">
        <v>201308025</v>
      </c>
      <c r="C26" s="15" t="s">
        <v>27</v>
      </c>
      <c r="D26" s="9">
        <v>4</v>
      </c>
      <c r="E26" s="9">
        <v>3</v>
      </c>
      <c r="F26" s="25">
        <f t="shared" si="0"/>
        <v>7</v>
      </c>
      <c r="G26" s="9">
        <v>3.5</v>
      </c>
      <c r="H26" s="9">
        <v>2</v>
      </c>
      <c r="I26" s="25">
        <f t="shared" si="1"/>
        <v>5.5</v>
      </c>
      <c r="J26" s="9">
        <v>3</v>
      </c>
      <c r="K26" s="9">
        <v>0</v>
      </c>
      <c r="L26" s="25">
        <f t="shared" si="2"/>
        <v>3</v>
      </c>
      <c r="M26" s="9">
        <v>1.5</v>
      </c>
      <c r="N26" s="9">
        <v>0</v>
      </c>
      <c r="O26" s="25">
        <f t="shared" si="3"/>
        <v>1.5</v>
      </c>
      <c r="P26" s="9">
        <v>3</v>
      </c>
      <c r="Q26" s="9">
        <v>0</v>
      </c>
      <c r="R26" s="25">
        <f t="shared" si="4"/>
        <v>3</v>
      </c>
      <c r="S26" s="9">
        <f t="shared" si="5"/>
        <v>15</v>
      </c>
      <c r="T26" s="9">
        <f t="shared" si="8"/>
        <v>5</v>
      </c>
      <c r="U26" s="20">
        <f t="shared" si="6"/>
        <v>16.666666666666668</v>
      </c>
    </row>
    <row r="27" spans="1:21" x14ac:dyDescent="0.25">
      <c r="A27" s="5">
        <v>26</v>
      </c>
      <c r="B27" s="6">
        <v>201308026</v>
      </c>
      <c r="C27" s="15" t="s">
        <v>28</v>
      </c>
      <c r="D27" s="9">
        <v>2</v>
      </c>
      <c r="E27" s="9">
        <v>1</v>
      </c>
      <c r="F27" s="25">
        <f t="shared" si="0"/>
        <v>3</v>
      </c>
      <c r="G27" s="9">
        <v>1</v>
      </c>
      <c r="H27" s="9">
        <v>5</v>
      </c>
      <c r="I27" s="25">
        <f t="shared" si="1"/>
        <v>6</v>
      </c>
      <c r="J27" s="9">
        <v>1</v>
      </c>
      <c r="K27" s="9">
        <v>0</v>
      </c>
      <c r="L27" s="25">
        <f t="shared" si="2"/>
        <v>1</v>
      </c>
      <c r="M27" s="9">
        <v>1</v>
      </c>
      <c r="N27" s="9">
        <v>0</v>
      </c>
      <c r="O27" s="25">
        <f t="shared" si="3"/>
        <v>1</v>
      </c>
      <c r="P27" s="9">
        <v>1</v>
      </c>
      <c r="Q27" s="9">
        <v>1</v>
      </c>
      <c r="R27" s="25">
        <f t="shared" si="4"/>
        <v>2</v>
      </c>
      <c r="S27" s="9">
        <f t="shared" si="5"/>
        <v>6</v>
      </c>
      <c r="T27" s="9">
        <f t="shared" si="8"/>
        <v>7</v>
      </c>
      <c r="U27" s="20">
        <f t="shared" si="6"/>
        <v>10.833333333333334</v>
      </c>
    </row>
    <row r="28" spans="1:21" x14ac:dyDescent="0.25">
      <c r="A28" s="5">
        <v>27</v>
      </c>
      <c r="B28" s="6">
        <v>201308027</v>
      </c>
      <c r="C28" s="18" t="s">
        <v>29</v>
      </c>
      <c r="D28" s="9">
        <v>2.5</v>
      </c>
      <c r="E28" s="9">
        <v>12.5</v>
      </c>
      <c r="F28" s="25">
        <f t="shared" si="0"/>
        <v>15</v>
      </c>
      <c r="G28" s="9">
        <v>2</v>
      </c>
      <c r="H28" s="9">
        <v>12.5</v>
      </c>
      <c r="I28" s="25">
        <f t="shared" si="1"/>
        <v>14.5</v>
      </c>
      <c r="J28" s="9">
        <v>3.5</v>
      </c>
      <c r="K28" s="9">
        <v>8</v>
      </c>
      <c r="L28" s="25">
        <f t="shared" si="2"/>
        <v>11.5</v>
      </c>
      <c r="M28" s="9">
        <v>1.5</v>
      </c>
      <c r="N28" s="9">
        <v>4</v>
      </c>
      <c r="O28" s="25">
        <f t="shared" si="3"/>
        <v>5.5</v>
      </c>
      <c r="P28" s="9">
        <v>0.5</v>
      </c>
      <c r="Q28" s="9">
        <v>3</v>
      </c>
      <c r="R28" s="25">
        <f t="shared" si="4"/>
        <v>3.5</v>
      </c>
      <c r="S28" s="9">
        <f t="shared" si="5"/>
        <v>10</v>
      </c>
      <c r="T28" s="9">
        <f t="shared" si="8"/>
        <v>40</v>
      </c>
      <c r="U28" s="20">
        <f t="shared" si="6"/>
        <v>41.666666666666664</v>
      </c>
    </row>
    <row r="29" spans="1:21" x14ac:dyDescent="0.25">
      <c r="A29" s="11">
        <v>28</v>
      </c>
      <c r="B29" s="12">
        <v>201308028</v>
      </c>
      <c r="C29" s="19" t="s">
        <v>30</v>
      </c>
      <c r="D29" s="14"/>
      <c r="E29" s="14"/>
      <c r="F29" s="26"/>
      <c r="G29" s="14"/>
      <c r="H29" s="14"/>
      <c r="I29" s="26"/>
      <c r="J29" s="14"/>
      <c r="K29" s="14"/>
      <c r="L29" s="26"/>
      <c r="M29" s="14"/>
      <c r="N29" s="14"/>
      <c r="O29" s="26"/>
      <c r="P29" s="14"/>
      <c r="Q29" s="14"/>
      <c r="R29" s="26"/>
      <c r="S29" s="14"/>
      <c r="T29" s="14"/>
      <c r="U29" s="21"/>
    </row>
    <row r="30" spans="1:21" x14ac:dyDescent="0.25">
      <c r="A30" s="5">
        <v>29</v>
      </c>
      <c r="B30" s="6">
        <v>201308029</v>
      </c>
      <c r="C30" s="18" t="s">
        <v>31</v>
      </c>
      <c r="D30" s="9">
        <v>3.5</v>
      </c>
      <c r="E30" s="9">
        <v>8.5</v>
      </c>
      <c r="F30" s="25">
        <f t="shared" si="0"/>
        <v>12</v>
      </c>
      <c r="G30" s="9">
        <v>3</v>
      </c>
      <c r="H30" s="9">
        <v>8.5</v>
      </c>
      <c r="I30" s="25">
        <f t="shared" si="1"/>
        <v>11.5</v>
      </c>
      <c r="J30" s="9">
        <v>1.5</v>
      </c>
      <c r="K30" s="9">
        <v>0</v>
      </c>
      <c r="L30" s="25">
        <f t="shared" si="2"/>
        <v>1.5</v>
      </c>
      <c r="M30" s="9">
        <v>1.5</v>
      </c>
      <c r="N30" s="9">
        <v>3</v>
      </c>
      <c r="O30" s="25">
        <f t="shared" si="3"/>
        <v>4.5</v>
      </c>
      <c r="P30" s="9">
        <v>3</v>
      </c>
      <c r="Q30" s="9">
        <v>0</v>
      </c>
      <c r="R30" s="25">
        <f t="shared" si="4"/>
        <v>3</v>
      </c>
      <c r="S30" s="9">
        <f t="shared" si="5"/>
        <v>12.5</v>
      </c>
      <c r="T30" s="9">
        <f t="shared" ref="T30:T48" si="9">E30+H30+K30+N30+Q30</f>
        <v>20</v>
      </c>
      <c r="U30" s="20">
        <f t="shared" si="6"/>
        <v>27.083333333333332</v>
      </c>
    </row>
    <row r="31" spans="1:21" x14ac:dyDescent="0.25">
      <c r="A31" s="5">
        <v>30</v>
      </c>
      <c r="B31" s="6">
        <v>201308030</v>
      </c>
      <c r="C31" s="18" t="s">
        <v>32</v>
      </c>
      <c r="D31" s="9">
        <v>2.5</v>
      </c>
      <c r="E31" s="9">
        <v>10.5</v>
      </c>
      <c r="F31" s="25">
        <f t="shared" si="0"/>
        <v>13</v>
      </c>
      <c r="G31" s="9">
        <v>2.5</v>
      </c>
      <c r="H31" s="9">
        <v>9.5</v>
      </c>
      <c r="I31" s="25">
        <f t="shared" si="1"/>
        <v>12</v>
      </c>
      <c r="J31" s="9">
        <v>4.5</v>
      </c>
      <c r="K31" s="9">
        <v>6</v>
      </c>
      <c r="L31" s="25">
        <f t="shared" si="2"/>
        <v>10.5</v>
      </c>
      <c r="M31" s="9">
        <v>4.5</v>
      </c>
      <c r="N31" s="9">
        <v>5.5</v>
      </c>
      <c r="O31" s="25">
        <f t="shared" si="3"/>
        <v>10</v>
      </c>
      <c r="P31" s="9">
        <v>2</v>
      </c>
      <c r="Q31" s="9">
        <v>2</v>
      </c>
      <c r="R31" s="25">
        <f t="shared" si="4"/>
        <v>4</v>
      </c>
      <c r="S31" s="9">
        <f t="shared" si="5"/>
        <v>16</v>
      </c>
      <c r="T31" s="9">
        <f t="shared" si="9"/>
        <v>33.5</v>
      </c>
      <c r="U31" s="20">
        <f t="shared" si="6"/>
        <v>41.25</v>
      </c>
    </row>
    <row r="32" spans="1:21" x14ac:dyDescent="0.25">
      <c r="A32" s="5">
        <v>31</v>
      </c>
      <c r="B32" s="6">
        <v>201308031</v>
      </c>
      <c r="C32" s="18" t="s">
        <v>33</v>
      </c>
      <c r="D32" s="9">
        <v>1</v>
      </c>
      <c r="E32" s="9">
        <v>12</v>
      </c>
      <c r="F32" s="25">
        <f t="shared" si="0"/>
        <v>13</v>
      </c>
      <c r="G32" s="9">
        <v>2.5</v>
      </c>
      <c r="H32" s="9">
        <v>10</v>
      </c>
      <c r="I32" s="25">
        <f t="shared" si="1"/>
        <v>12.5</v>
      </c>
      <c r="J32" s="9">
        <v>1.5</v>
      </c>
      <c r="K32" s="9">
        <v>1.5</v>
      </c>
      <c r="L32" s="25">
        <f t="shared" si="2"/>
        <v>3</v>
      </c>
      <c r="M32" s="9">
        <v>2.5</v>
      </c>
      <c r="N32" s="9">
        <v>6</v>
      </c>
      <c r="O32" s="25">
        <f t="shared" si="3"/>
        <v>8.5</v>
      </c>
      <c r="P32" s="9">
        <v>1</v>
      </c>
      <c r="Q32" s="9">
        <v>2</v>
      </c>
      <c r="R32" s="25">
        <f t="shared" si="4"/>
        <v>3</v>
      </c>
      <c r="S32" s="9">
        <f t="shared" si="5"/>
        <v>8.5</v>
      </c>
      <c r="T32" s="9">
        <f t="shared" si="9"/>
        <v>31.5</v>
      </c>
      <c r="U32" s="20">
        <f t="shared" si="6"/>
        <v>33.333333333333336</v>
      </c>
    </row>
    <row r="33" spans="1:21" x14ac:dyDescent="0.25">
      <c r="A33" s="5">
        <v>32</v>
      </c>
      <c r="B33" s="6">
        <v>201308032</v>
      </c>
      <c r="C33" s="18" t="s">
        <v>34</v>
      </c>
      <c r="D33" s="9">
        <v>1.5</v>
      </c>
      <c r="E33" s="9">
        <v>3.5</v>
      </c>
      <c r="F33" s="25">
        <f t="shared" si="0"/>
        <v>5</v>
      </c>
      <c r="G33" s="9">
        <v>1</v>
      </c>
      <c r="H33" s="9">
        <v>4</v>
      </c>
      <c r="I33" s="25">
        <f t="shared" si="1"/>
        <v>5</v>
      </c>
      <c r="J33" s="9">
        <v>3</v>
      </c>
      <c r="K33" s="9">
        <v>0</v>
      </c>
      <c r="L33" s="25">
        <f t="shared" si="2"/>
        <v>3</v>
      </c>
      <c r="M33" s="9">
        <v>0</v>
      </c>
      <c r="N33" s="9">
        <v>0</v>
      </c>
      <c r="O33" s="25">
        <f t="shared" si="3"/>
        <v>0</v>
      </c>
      <c r="P33" s="9">
        <v>0</v>
      </c>
      <c r="Q33" s="9">
        <v>0</v>
      </c>
      <c r="R33" s="25">
        <f t="shared" si="4"/>
        <v>0</v>
      </c>
      <c r="S33" s="9">
        <f t="shared" si="5"/>
        <v>5.5</v>
      </c>
      <c r="T33" s="9">
        <f t="shared" si="9"/>
        <v>7.5</v>
      </c>
      <c r="U33" s="20">
        <f t="shared" si="6"/>
        <v>10.833333333333334</v>
      </c>
    </row>
    <row r="34" spans="1:21" x14ac:dyDescent="0.25">
      <c r="A34" s="5">
        <v>33</v>
      </c>
      <c r="B34" s="6">
        <v>201308033</v>
      </c>
      <c r="C34" s="18" t="s">
        <v>35</v>
      </c>
      <c r="D34" s="9">
        <v>1.5</v>
      </c>
      <c r="E34" s="9">
        <v>9.5</v>
      </c>
      <c r="F34" s="25">
        <f t="shared" si="0"/>
        <v>11</v>
      </c>
      <c r="G34" s="9">
        <v>1</v>
      </c>
      <c r="H34" s="9">
        <v>6</v>
      </c>
      <c r="I34" s="25">
        <f t="shared" si="1"/>
        <v>7</v>
      </c>
      <c r="J34" s="9">
        <v>1</v>
      </c>
      <c r="K34" s="9">
        <v>0</v>
      </c>
      <c r="L34" s="25">
        <f t="shared" si="2"/>
        <v>1</v>
      </c>
      <c r="M34" s="9">
        <v>4</v>
      </c>
      <c r="N34" s="9">
        <v>0</v>
      </c>
      <c r="O34" s="25">
        <f t="shared" si="3"/>
        <v>4</v>
      </c>
      <c r="P34" s="9">
        <v>2.5</v>
      </c>
      <c r="Q34" s="9">
        <v>2.5</v>
      </c>
      <c r="R34" s="25">
        <f t="shared" si="4"/>
        <v>5</v>
      </c>
      <c r="S34" s="9">
        <f t="shared" si="5"/>
        <v>10</v>
      </c>
      <c r="T34" s="9">
        <f t="shared" si="9"/>
        <v>18</v>
      </c>
      <c r="U34" s="20">
        <f t="shared" si="6"/>
        <v>23.333333333333332</v>
      </c>
    </row>
    <row r="35" spans="1:21" x14ac:dyDescent="0.25">
      <c r="A35" s="5">
        <v>34</v>
      </c>
      <c r="B35" s="6">
        <v>201308034</v>
      </c>
      <c r="C35" s="18" t="s">
        <v>36</v>
      </c>
      <c r="D35" s="9">
        <v>3.5</v>
      </c>
      <c r="E35" s="9">
        <v>12.5</v>
      </c>
      <c r="F35" s="25">
        <f t="shared" si="0"/>
        <v>16</v>
      </c>
      <c r="G35" s="9">
        <v>5</v>
      </c>
      <c r="H35" s="9">
        <v>12.5</v>
      </c>
      <c r="I35" s="25">
        <f t="shared" si="1"/>
        <v>17.5</v>
      </c>
      <c r="J35" s="9">
        <v>4.5</v>
      </c>
      <c r="K35" s="9">
        <v>9</v>
      </c>
      <c r="L35" s="25">
        <f t="shared" si="2"/>
        <v>13.5</v>
      </c>
      <c r="M35" s="9">
        <v>3</v>
      </c>
      <c r="N35" s="9">
        <v>9.5</v>
      </c>
      <c r="O35" s="25">
        <f t="shared" si="3"/>
        <v>12.5</v>
      </c>
      <c r="P35" s="9">
        <v>4</v>
      </c>
      <c r="Q35" s="9">
        <v>6.5</v>
      </c>
      <c r="R35" s="25">
        <f t="shared" si="4"/>
        <v>10.5</v>
      </c>
      <c r="S35" s="9">
        <f t="shared" si="5"/>
        <v>20</v>
      </c>
      <c r="T35" s="9">
        <f t="shared" si="9"/>
        <v>50</v>
      </c>
      <c r="U35" s="20">
        <f t="shared" si="6"/>
        <v>58.333333333333336</v>
      </c>
    </row>
    <row r="36" spans="1:21" x14ac:dyDescent="0.25">
      <c r="A36" s="5">
        <v>35</v>
      </c>
      <c r="B36" s="6">
        <v>201308035</v>
      </c>
      <c r="C36" s="18" t="s">
        <v>37</v>
      </c>
      <c r="D36" s="9">
        <v>3.5</v>
      </c>
      <c r="E36" s="9">
        <v>8.5</v>
      </c>
      <c r="F36" s="25">
        <f t="shared" si="0"/>
        <v>12</v>
      </c>
      <c r="G36" s="9">
        <v>4.5</v>
      </c>
      <c r="H36" s="9">
        <v>8.5</v>
      </c>
      <c r="I36" s="25">
        <f t="shared" si="1"/>
        <v>13</v>
      </c>
      <c r="J36" s="9">
        <v>3.5</v>
      </c>
      <c r="K36" s="9">
        <v>5</v>
      </c>
      <c r="L36" s="25">
        <f t="shared" si="2"/>
        <v>8.5</v>
      </c>
      <c r="M36" s="9">
        <v>5</v>
      </c>
      <c r="N36" s="9">
        <v>0</v>
      </c>
      <c r="O36" s="25">
        <f t="shared" si="3"/>
        <v>5</v>
      </c>
      <c r="P36" s="9">
        <v>4.5</v>
      </c>
      <c r="Q36" s="9">
        <v>5</v>
      </c>
      <c r="R36" s="25">
        <f t="shared" si="4"/>
        <v>9.5</v>
      </c>
      <c r="S36" s="9">
        <f t="shared" si="5"/>
        <v>21</v>
      </c>
      <c r="T36" s="9">
        <f t="shared" si="9"/>
        <v>27</v>
      </c>
      <c r="U36" s="20">
        <f t="shared" si="6"/>
        <v>40</v>
      </c>
    </row>
    <row r="37" spans="1:21" x14ac:dyDescent="0.25">
      <c r="A37" s="5">
        <v>36</v>
      </c>
      <c r="B37" s="6">
        <v>201308036</v>
      </c>
      <c r="C37" s="18" t="s">
        <v>38</v>
      </c>
      <c r="D37" s="9">
        <v>3</v>
      </c>
      <c r="E37" s="9">
        <v>8</v>
      </c>
      <c r="F37" s="25">
        <f t="shared" si="0"/>
        <v>11</v>
      </c>
      <c r="G37" s="9">
        <v>7.5</v>
      </c>
      <c r="H37" s="9">
        <v>8.5</v>
      </c>
      <c r="I37" s="25">
        <f t="shared" si="1"/>
        <v>16</v>
      </c>
      <c r="J37" s="9">
        <v>3</v>
      </c>
      <c r="K37" s="9">
        <v>2</v>
      </c>
      <c r="L37" s="25">
        <f t="shared" si="2"/>
        <v>5</v>
      </c>
      <c r="M37" s="9">
        <v>4</v>
      </c>
      <c r="N37" s="9">
        <v>5.5</v>
      </c>
      <c r="O37" s="25">
        <f t="shared" si="3"/>
        <v>9.5</v>
      </c>
      <c r="P37" s="9">
        <v>0</v>
      </c>
      <c r="Q37" s="9">
        <v>3</v>
      </c>
      <c r="R37" s="25">
        <f t="shared" si="4"/>
        <v>3</v>
      </c>
      <c r="S37" s="9">
        <f t="shared" si="5"/>
        <v>17.5</v>
      </c>
      <c r="T37" s="9">
        <f t="shared" si="9"/>
        <v>27</v>
      </c>
      <c r="U37" s="20">
        <f t="shared" si="6"/>
        <v>37.083333333333336</v>
      </c>
    </row>
    <row r="38" spans="1:21" x14ac:dyDescent="0.25">
      <c r="A38" s="5">
        <v>37</v>
      </c>
      <c r="B38" s="6">
        <v>201308037</v>
      </c>
      <c r="C38" s="18" t="s">
        <v>39</v>
      </c>
      <c r="D38" s="9">
        <v>3</v>
      </c>
      <c r="E38" s="9">
        <v>9.5</v>
      </c>
      <c r="F38" s="25">
        <f t="shared" si="0"/>
        <v>12.5</v>
      </c>
      <c r="G38" s="9">
        <v>3</v>
      </c>
      <c r="H38" s="9">
        <v>10.5</v>
      </c>
      <c r="I38" s="25">
        <f t="shared" si="1"/>
        <v>13.5</v>
      </c>
      <c r="J38" s="9">
        <v>3.5</v>
      </c>
      <c r="K38" s="9">
        <v>10</v>
      </c>
      <c r="L38" s="25">
        <f t="shared" si="2"/>
        <v>13.5</v>
      </c>
      <c r="M38" s="9">
        <v>3</v>
      </c>
      <c r="N38" s="9">
        <v>6</v>
      </c>
      <c r="O38" s="25">
        <f t="shared" si="3"/>
        <v>9</v>
      </c>
      <c r="P38" s="9">
        <v>1</v>
      </c>
      <c r="Q38" s="9">
        <v>3.5</v>
      </c>
      <c r="R38" s="25">
        <f t="shared" si="4"/>
        <v>4.5</v>
      </c>
      <c r="S38" s="9">
        <f t="shared" si="5"/>
        <v>13.5</v>
      </c>
      <c r="T38" s="9">
        <f t="shared" si="9"/>
        <v>39.5</v>
      </c>
      <c r="U38" s="20">
        <f t="shared" si="6"/>
        <v>44.166666666666664</v>
      </c>
    </row>
    <row r="39" spans="1:21" x14ac:dyDescent="0.25">
      <c r="A39" s="5">
        <v>38</v>
      </c>
      <c r="B39" s="6">
        <v>201308038</v>
      </c>
      <c r="C39" s="18" t="s">
        <v>40</v>
      </c>
      <c r="D39" s="9">
        <v>2</v>
      </c>
      <c r="E39" s="9">
        <v>8</v>
      </c>
      <c r="F39" s="25">
        <f t="shared" si="0"/>
        <v>10</v>
      </c>
      <c r="G39" s="9">
        <v>1.5</v>
      </c>
      <c r="H39" s="9">
        <v>10.5</v>
      </c>
      <c r="I39" s="25">
        <f t="shared" si="1"/>
        <v>12</v>
      </c>
      <c r="J39" s="9">
        <v>0</v>
      </c>
      <c r="K39" s="9">
        <v>3</v>
      </c>
      <c r="L39" s="25">
        <f t="shared" si="2"/>
        <v>3</v>
      </c>
      <c r="M39" s="9">
        <v>1</v>
      </c>
      <c r="N39" s="9">
        <v>2</v>
      </c>
      <c r="O39" s="25">
        <f t="shared" si="3"/>
        <v>3</v>
      </c>
      <c r="P39" s="9">
        <v>2</v>
      </c>
      <c r="Q39" s="9">
        <v>2</v>
      </c>
      <c r="R39" s="25">
        <f t="shared" si="4"/>
        <v>4</v>
      </c>
      <c r="S39" s="9">
        <f t="shared" si="5"/>
        <v>6.5</v>
      </c>
      <c r="T39" s="9">
        <f t="shared" si="9"/>
        <v>25.5</v>
      </c>
      <c r="U39" s="20">
        <f t="shared" si="6"/>
        <v>26.666666666666668</v>
      </c>
    </row>
    <row r="40" spans="1:21" x14ac:dyDescent="0.25">
      <c r="A40" s="5">
        <v>39</v>
      </c>
      <c r="B40" s="6">
        <v>201308039</v>
      </c>
      <c r="C40" s="18" t="s">
        <v>41</v>
      </c>
      <c r="D40" s="9">
        <v>1</v>
      </c>
      <c r="E40" s="9">
        <v>2.5</v>
      </c>
      <c r="F40" s="25">
        <f t="shared" si="0"/>
        <v>3.5</v>
      </c>
      <c r="G40" s="9">
        <v>0</v>
      </c>
      <c r="H40" s="9">
        <v>2</v>
      </c>
      <c r="I40" s="25">
        <f t="shared" si="1"/>
        <v>2</v>
      </c>
      <c r="J40" s="9">
        <v>0.5</v>
      </c>
      <c r="K40" s="9">
        <v>0</v>
      </c>
      <c r="L40" s="25">
        <f t="shared" si="2"/>
        <v>0.5</v>
      </c>
      <c r="M40" s="9">
        <v>0.5</v>
      </c>
      <c r="N40" s="9">
        <v>0</v>
      </c>
      <c r="O40" s="25">
        <f t="shared" si="3"/>
        <v>0.5</v>
      </c>
      <c r="P40" s="9">
        <v>0</v>
      </c>
      <c r="Q40" s="9">
        <v>0</v>
      </c>
      <c r="R40" s="25">
        <f t="shared" si="4"/>
        <v>0</v>
      </c>
      <c r="S40" s="9">
        <f t="shared" si="5"/>
        <v>2</v>
      </c>
      <c r="T40" s="9">
        <f t="shared" si="9"/>
        <v>4.5</v>
      </c>
      <c r="U40" s="20">
        <f t="shared" si="6"/>
        <v>5.416666666666667</v>
      </c>
    </row>
    <row r="41" spans="1:21" x14ac:dyDescent="0.25">
      <c r="A41" s="5">
        <v>40</v>
      </c>
      <c r="B41" s="6">
        <v>201308040</v>
      </c>
      <c r="C41" s="18" t="s">
        <v>42</v>
      </c>
      <c r="D41" s="9">
        <v>1</v>
      </c>
      <c r="E41" s="9">
        <v>8</v>
      </c>
      <c r="F41" s="25">
        <f t="shared" si="0"/>
        <v>9</v>
      </c>
      <c r="G41" s="9">
        <v>0</v>
      </c>
      <c r="H41" s="9">
        <v>7.5</v>
      </c>
      <c r="I41" s="25">
        <f t="shared" si="1"/>
        <v>7.5</v>
      </c>
      <c r="J41" s="9">
        <v>1</v>
      </c>
      <c r="K41" s="9">
        <v>7.5</v>
      </c>
      <c r="L41" s="25">
        <f t="shared" si="2"/>
        <v>8.5</v>
      </c>
      <c r="M41" s="9">
        <v>5.5</v>
      </c>
      <c r="N41" s="9">
        <v>7</v>
      </c>
      <c r="O41" s="25">
        <f t="shared" si="3"/>
        <v>12.5</v>
      </c>
      <c r="P41" s="9">
        <v>0</v>
      </c>
      <c r="Q41" s="9">
        <v>3.5</v>
      </c>
      <c r="R41" s="25">
        <f t="shared" si="4"/>
        <v>3.5</v>
      </c>
      <c r="S41" s="9">
        <f t="shared" si="5"/>
        <v>7.5</v>
      </c>
      <c r="T41" s="9">
        <f t="shared" si="9"/>
        <v>33.5</v>
      </c>
      <c r="U41" s="20">
        <f t="shared" si="6"/>
        <v>34.166666666666664</v>
      </c>
    </row>
    <row r="42" spans="1:21" x14ac:dyDescent="0.25">
      <c r="A42" s="5">
        <v>41</v>
      </c>
      <c r="B42" s="6">
        <v>201308041</v>
      </c>
      <c r="C42" s="18" t="s">
        <v>43</v>
      </c>
      <c r="D42" s="9">
        <v>5.5</v>
      </c>
      <c r="E42" s="9">
        <v>12.5</v>
      </c>
      <c r="F42" s="25">
        <f t="shared" si="0"/>
        <v>18</v>
      </c>
      <c r="G42" s="9">
        <v>6</v>
      </c>
      <c r="H42" s="9">
        <v>12</v>
      </c>
      <c r="I42" s="25">
        <f t="shared" si="1"/>
        <v>18</v>
      </c>
      <c r="J42" s="9">
        <v>6</v>
      </c>
      <c r="K42" s="9">
        <v>9</v>
      </c>
      <c r="L42" s="25">
        <f t="shared" si="2"/>
        <v>15</v>
      </c>
      <c r="M42" s="9">
        <v>6</v>
      </c>
      <c r="N42" s="9">
        <v>10</v>
      </c>
      <c r="O42" s="25">
        <f t="shared" si="3"/>
        <v>16</v>
      </c>
      <c r="P42" s="9">
        <v>5.5</v>
      </c>
      <c r="Q42" s="9">
        <v>5.5</v>
      </c>
      <c r="R42" s="25">
        <f t="shared" si="4"/>
        <v>11</v>
      </c>
      <c r="S42" s="9">
        <f t="shared" si="5"/>
        <v>29</v>
      </c>
      <c r="T42" s="9">
        <f t="shared" si="9"/>
        <v>49</v>
      </c>
      <c r="U42" s="20">
        <f t="shared" si="6"/>
        <v>65</v>
      </c>
    </row>
    <row r="43" spans="1:21" x14ac:dyDescent="0.25">
      <c r="A43" s="5">
        <v>42</v>
      </c>
      <c r="B43" s="6">
        <v>201308042</v>
      </c>
      <c r="C43" s="18" t="s">
        <v>44</v>
      </c>
      <c r="D43" s="9">
        <v>1.5</v>
      </c>
      <c r="E43" s="9">
        <v>12.5</v>
      </c>
      <c r="F43" s="25">
        <f t="shared" si="0"/>
        <v>14</v>
      </c>
      <c r="G43" s="9">
        <v>10</v>
      </c>
      <c r="H43" s="9">
        <v>12.5</v>
      </c>
      <c r="I43" s="25">
        <f t="shared" si="1"/>
        <v>22.5</v>
      </c>
      <c r="J43" s="9">
        <v>7.5</v>
      </c>
      <c r="K43" s="9">
        <v>7</v>
      </c>
      <c r="L43" s="25">
        <f t="shared" si="2"/>
        <v>14.5</v>
      </c>
      <c r="M43" s="9">
        <v>5.5</v>
      </c>
      <c r="N43" s="9">
        <v>5</v>
      </c>
      <c r="O43" s="25">
        <f t="shared" si="3"/>
        <v>10.5</v>
      </c>
      <c r="P43" s="9">
        <v>1</v>
      </c>
      <c r="Q43" s="9">
        <v>3</v>
      </c>
      <c r="R43" s="25">
        <f t="shared" si="4"/>
        <v>4</v>
      </c>
      <c r="S43" s="9">
        <f t="shared" si="5"/>
        <v>25.5</v>
      </c>
      <c r="T43" s="9">
        <f t="shared" si="9"/>
        <v>40</v>
      </c>
      <c r="U43" s="20">
        <f t="shared" si="6"/>
        <v>54.583333333333336</v>
      </c>
    </row>
    <row r="44" spans="1:21" x14ac:dyDescent="0.25">
      <c r="A44" s="5">
        <v>43</v>
      </c>
      <c r="B44" s="6">
        <v>201308043</v>
      </c>
      <c r="C44" s="18" t="s">
        <v>45</v>
      </c>
      <c r="D44" s="9">
        <v>2</v>
      </c>
      <c r="E44" s="9">
        <v>0</v>
      </c>
      <c r="F44" s="25">
        <f t="shared" si="0"/>
        <v>2</v>
      </c>
      <c r="G44" s="9">
        <v>2</v>
      </c>
      <c r="H44" s="9">
        <v>3</v>
      </c>
      <c r="I44" s="25">
        <f t="shared" si="1"/>
        <v>5</v>
      </c>
      <c r="J44" s="9">
        <v>1.5</v>
      </c>
      <c r="K44" s="9">
        <v>7.5</v>
      </c>
      <c r="L44" s="25">
        <f t="shared" si="2"/>
        <v>9</v>
      </c>
      <c r="M44" s="9">
        <v>2</v>
      </c>
      <c r="N44" s="9">
        <v>0</v>
      </c>
      <c r="O44" s="25">
        <f t="shared" si="3"/>
        <v>2</v>
      </c>
      <c r="P44" s="9">
        <v>2</v>
      </c>
      <c r="Q44" s="9">
        <v>4.5</v>
      </c>
      <c r="R44" s="25">
        <f t="shared" si="4"/>
        <v>6.5</v>
      </c>
      <c r="S44" s="9">
        <f t="shared" si="5"/>
        <v>9.5</v>
      </c>
      <c r="T44" s="9">
        <f t="shared" si="9"/>
        <v>15</v>
      </c>
      <c r="U44" s="20">
        <f t="shared" si="6"/>
        <v>20.416666666666668</v>
      </c>
    </row>
    <row r="45" spans="1:21" x14ac:dyDescent="0.25">
      <c r="A45" s="5">
        <v>44</v>
      </c>
      <c r="B45" s="6">
        <v>201308044</v>
      </c>
      <c r="C45" s="18" t="s">
        <v>46</v>
      </c>
      <c r="D45" s="9">
        <v>2.5</v>
      </c>
      <c r="E45" s="9">
        <v>2</v>
      </c>
      <c r="F45" s="25">
        <f t="shared" si="0"/>
        <v>4.5</v>
      </c>
      <c r="G45" s="9">
        <v>4</v>
      </c>
      <c r="H45" s="9">
        <v>7.5</v>
      </c>
      <c r="I45" s="25">
        <f t="shared" si="1"/>
        <v>11.5</v>
      </c>
      <c r="J45" s="9">
        <v>3.5</v>
      </c>
      <c r="K45" s="9">
        <v>0</v>
      </c>
      <c r="L45" s="25">
        <f t="shared" si="2"/>
        <v>3.5</v>
      </c>
      <c r="M45" s="9">
        <v>4.5</v>
      </c>
      <c r="N45" s="9">
        <v>0</v>
      </c>
      <c r="O45" s="25">
        <f t="shared" si="3"/>
        <v>4.5</v>
      </c>
      <c r="P45" s="9">
        <v>1</v>
      </c>
      <c r="Q45" s="9">
        <v>0</v>
      </c>
      <c r="R45" s="25">
        <f t="shared" si="4"/>
        <v>1</v>
      </c>
      <c r="S45" s="9">
        <f>D45+G45+J45+M45+P45</f>
        <v>15.5</v>
      </c>
      <c r="T45" s="9">
        <f t="shared" si="9"/>
        <v>9.5</v>
      </c>
      <c r="U45" s="20">
        <f>((S45+T45)*100)/120</f>
        <v>20.833333333333332</v>
      </c>
    </row>
    <row r="46" spans="1:21" x14ac:dyDescent="0.25">
      <c r="A46" s="5">
        <v>45</v>
      </c>
      <c r="B46" s="6">
        <v>201308045</v>
      </c>
      <c r="C46" s="18" t="s">
        <v>47</v>
      </c>
      <c r="D46" s="9">
        <v>3</v>
      </c>
      <c r="E46" s="9">
        <v>6.5</v>
      </c>
      <c r="F46" s="25">
        <f t="shared" si="0"/>
        <v>9.5</v>
      </c>
      <c r="G46" s="9">
        <v>4.5</v>
      </c>
      <c r="H46" s="9">
        <v>10.5</v>
      </c>
      <c r="I46" s="25">
        <f t="shared" si="1"/>
        <v>15</v>
      </c>
      <c r="J46" s="9">
        <v>4.5</v>
      </c>
      <c r="K46" s="9">
        <v>0.5</v>
      </c>
      <c r="L46" s="25">
        <f t="shared" si="2"/>
        <v>5</v>
      </c>
      <c r="M46" s="9">
        <v>4.5</v>
      </c>
      <c r="N46" s="9">
        <v>10.5</v>
      </c>
      <c r="O46" s="25">
        <f t="shared" si="3"/>
        <v>15</v>
      </c>
      <c r="P46" s="9">
        <v>2</v>
      </c>
      <c r="Q46" s="9">
        <v>0</v>
      </c>
      <c r="R46" s="25">
        <f t="shared" si="4"/>
        <v>2</v>
      </c>
      <c r="S46" s="9">
        <f t="shared" ref="S46:S48" si="10">D46+G46+J46+M46+P46</f>
        <v>18.5</v>
      </c>
      <c r="T46" s="9">
        <f t="shared" si="9"/>
        <v>28</v>
      </c>
      <c r="U46" s="20">
        <f t="shared" ref="U46:U48" si="11">((S46+T46)*100)/120</f>
        <v>38.75</v>
      </c>
    </row>
    <row r="47" spans="1:21" x14ac:dyDescent="0.25">
      <c r="A47" s="5">
        <v>46</v>
      </c>
      <c r="B47" s="6">
        <v>201308046</v>
      </c>
      <c r="C47" s="18" t="s">
        <v>48</v>
      </c>
      <c r="D47" s="9">
        <v>4.5</v>
      </c>
      <c r="E47" s="9">
        <v>9.5</v>
      </c>
      <c r="F47" s="25">
        <f t="shared" si="0"/>
        <v>14</v>
      </c>
      <c r="G47" s="9">
        <v>2.5</v>
      </c>
      <c r="H47" s="9">
        <v>10</v>
      </c>
      <c r="I47" s="25">
        <f t="shared" si="1"/>
        <v>12.5</v>
      </c>
      <c r="J47" s="9">
        <v>4.5</v>
      </c>
      <c r="K47" s="9">
        <v>7.5</v>
      </c>
      <c r="L47" s="25">
        <f t="shared" si="2"/>
        <v>12</v>
      </c>
      <c r="M47" s="9">
        <v>4.5</v>
      </c>
      <c r="N47" s="9">
        <v>8</v>
      </c>
      <c r="O47" s="25">
        <f t="shared" si="3"/>
        <v>12.5</v>
      </c>
      <c r="P47" s="9">
        <v>2.5</v>
      </c>
      <c r="Q47" s="9">
        <v>6</v>
      </c>
      <c r="R47" s="25">
        <f t="shared" si="4"/>
        <v>8.5</v>
      </c>
      <c r="S47" s="9">
        <f t="shared" si="10"/>
        <v>18.5</v>
      </c>
      <c r="T47" s="9">
        <f t="shared" si="9"/>
        <v>41</v>
      </c>
      <c r="U47" s="20">
        <f t="shared" si="11"/>
        <v>49.583333333333336</v>
      </c>
    </row>
    <row r="48" spans="1:21" x14ac:dyDescent="0.25">
      <c r="A48" s="16">
        <v>47</v>
      </c>
      <c r="B48" s="17">
        <v>201308047</v>
      </c>
      <c r="C48" s="18" t="s">
        <v>52</v>
      </c>
      <c r="D48" s="9">
        <v>0</v>
      </c>
      <c r="E48" s="9">
        <v>2</v>
      </c>
      <c r="F48" s="25">
        <f t="shared" si="0"/>
        <v>2</v>
      </c>
      <c r="G48" s="9">
        <v>0</v>
      </c>
      <c r="H48" s="9">
        <v>4</v>
      </c>
      <c r="I48" s="25">
        <f t="shared" si="1"/>
        <v>4</v>
      </c>
      <c r="J48" s="9">
        <v>0</v>
      </c>
      <c r="K48" s="9">
        <v>0</v>
      </c>
      <c r="L48" s="25">
        <f t="shared" si="2"/>
        <v>0</v>
      </c>
      <c r="M48" s="9">
        <v>0</v>
      </c>
      <c r="N48" s="9">
        <v>0</v>
      </c>
      <c r="O48" s="25">
        <f t="shared" si="3"/>
        <v>0</v>
      </c>
      <c r="P48" s="9">
        <v>0</v>
      </c>
      <c r="Q48" s="9">
        <v>1</v>
      </c>
      <c r="R48" s="25">
        <f t="shared" si="4"/>
        <v>1</v>
      </c>
      <c r="S48" s="9">
        <f t="shared" si="10"/>
        <v>0</v>
      </c>
      <c r="T48" s="9">
        <f t="shared" si="9"/>
        <v>7</v>
      </c>
      <c r="U48" s="20">
        <f t="shared" si="11"/>
        <v>5.833333333333333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Marks </vt:lpstr>
      <vt:lpstr>UT</vt:lpstr>
      <vt:lpstr>Model Marks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2016-03-14T07:28:57Z</dcterms:modified>
</cp:coreProperties>
</file>