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garant/balance_analytics_2023_03_16/BALANCE_Media_Preview/posts/pool-landscape-report-may-2023-week-2/data/"/>
    </mc:Choice>
  </mc:AlternateContent>
  <xr:revisionPtr revIDLastSave="0" documentId="13_ncr:1_{A35729D9-5CFD-2E45-91BE-F48C6E5173B0}" xr6:coauthVersionLast="47" xr6:coauthVersionMax="47" xr10:uidLastSave="{00000000-0000-0000-0000-000000000000}"/>
  <bookViews>
    <workbookView xWindow="21480" yWindow="500" windowWidth="16920" windowHeight="16340" xr2:uid="{7F35CA19-CA60-CA4D-A26C-1A79183480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B33" i="1"/>
  <c r="E20" i="1"/>
  <c r="E15" i="1"/>
  <c r="E10" i="1"/>
  <c r="C20" i="1"/>
  <c r="B20" i="1"/>
  <c r="C15" i="1"/>
  <c r="B15" i="1"/>
  <c r="C10" i="1"/>
  <c r="B10" i="1"/>
  <c r="E5" i="1"/>
  <c r="C5" i="1"/>
  <c r="B5" i="1"/>
  <c r="C25" i="1"/>
  <c r="D24" i="1" s="1"/>
  <c r="D26" i="1" s="1"/>
  <c r="D27" i="1" s="1"/>
  <c r="E22" i="1"/>
  <c r="D22" i="1"/>
  <c r="C22" i="1"/>
  <c r="B22" i="1"/>
  <c r="E19" i="1"/>
  <c r="D19" i="1"/>
  <c r="E18" i="1"/>
  <c r="D18" i="1"/>
  <c r="D20" i="1" s="1"/>
  <c r="D14" i="1"/>
  <c r="E13" i="1"/>
  <c r="D13" i="1"/>
  <c r="E9" i="1"/>
  <c r="D9" i="1"/>
  <c r="E8" i="1"/>
  <c r="D8" i="1"/>
  <c r="D5" i="1"/>
  <c r="E4" i="1"/>
  <c r="E3" i="1"/>
  <c r="D4" i="1"/>
  <c r="D3" i="1"/>
  <c r="D28" i="1" l="1"/>
  <c r="D15" i="1"/>
  <c r="D10" i="1"/>
</calcChain>
</file>

<file path=xl/sharedStrings.xml><?xml version="1.0" encoding="utf-8"?>
<sst xmlns="http://schemas.openxmlformats.org/spreadsheetml/2006/main" count="32" uniqueCount="15">
  <si>
    <t>NAME</t>
  </si>
  <si>
    <t>EPOCH</t>
  </si>
  <si>
    <t>BCSH</t>
  </si>
  <si>
    <t>STAKE</t>
  </si>
  <si>
    <t>PLEDGE</t>
  </si>
  <si>
    <t>DELTA</t>
  </si>
  <si>
    <t>% DELTA</t>
  </si>
  <si>
    <t>TOTAL</t>
  </si>
  <si>
    <t>BINANCE</t>
  </si>
  <si>
    <t>NEW GUY</t>
  </si>
  <si>
    <t>COINBASE</t>
  </si>
  <si>
    <t>Percent drop in Staked Ada from these pool groups decreasing</t>
  </si>
  <si>
    <t>Staked Ada</t>
  </si>
  <si>
    <t>DeFiLama Cardano TVL</t>
  </si>
  <si>
    <t>Percent of DeFi impacts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</si>
</sst>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43" fontId="0" fillId="0" borderId="0" xfId="1" applyFont="1"/>
    <xf numFmtId="43" fontId="0" fillId="0" borderId="0" xfId="0" applyNumberFormat="1"/>
    <xf numFmtId="9" fontId="0" fillId="0" borderId="0" xfId="2" applyFont="1"/>
    <xf numFmtId="0" fontId="3" fillId="0" borderId="0" xfId="0" applyFont="1"/>
    <xf numFmtId="43" fontId="3" fillId="0" borderId="0" xfId="0" applyNumberFormat="1" applyFont="1"/>
    <xf numFmtId="10" fontId="0" fillId="0" borderId="0" xfId="0" applyNumberFormat="1"/>
    <xf numFmtId="16" fontId="0" fillId="0" borderId="0" xfId="0" applyNumberFormat="1"/>
    <xf numFmtId="16" fontId="3" fillId="0" borderId="0" xfId="0" quotePrefix="1" applyNumberFormat="1" applyFont="1"/>
    <xf numFmtId="9" fontId="2" fillId="0" borderId="0" xfId="2" applyFon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43" fontId="2" fillId="3" borderId="0" xfId="0" applyNumberFormat="1" applyFont="1" applyFill="1"/>
    <xf numFmtId="9" fontId="2" fillId="3" borderId="0" xfId="2" applyFont="1" applyFill="1"/>
    <xf numFmtId="0" fontId="4" fillId="3" borderId="0" xfId="0" applyFont="1" applyFill="1"/>
    <xf numFmtId="0" fontId="2" fillId="3" borderId="0" xfId="0" applyFont="1" applyFill="1"/>
    <xf numFmtId="1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1AA6-91E2-ED48-BEB7-079EB2575420}">
  <dimension ref="A1:E33"/>
  <sheetViews>
    <sheetView tabSelected="1" workbookViewId="0">
      <selection activeCell="D26" sqref="D26"/>
    </sheetView>
  </sheetViews>
  <sheetFormatPr baseColWidth="10" defaultRowHeight="16" x14ac:dyDescent="0.2"/>
  <cols>
    <col min="1" max="1" width="10" bestFit="1" customWidth="1"/>
    <col min="2" max="3" width="16.6640625" bestFit="1" customWidth="1"/>
    <col min="4" max="4" width="17.6640625" bestFit="1" customWidth="1"/>
    <col min="5" max="5" width="9.6640625" customWidth="1"/>
  </cols>
  <sheetData>
    <row r="1" spans="1:5" x14ac:dyDescent="0.2">
      <c r="A1" s="10" t="s">
        <v>1</v>
      </c>
      <c r="B1" s="10">
        <v>390</v>
      </c>
      <c r="C1" s="10">
        <v>411</v>
      </c>
      <c r="D1" s="10" t="s">
        <v>5</v>
      </c>
      <c r="E1" s="10" t="s">
        <v>6</v>
      </c>
    </row>
    <row r="2" spans="1:5" s="11" customFormat="1" x14ac:dyDescent="0.2">
      <c r="A2" s="11" t="s">
        <v>0</v>
      </c>
      <c r="B2" s="11" t="s">
        <v>2</v>
      </c>
      <c r="C2" s="11" t="s">
        <v>2</v>
      </c>
    </row>
    <row r="3" spans="1:5" x14ac:dyDescent="0.2">
      <c r="A3" t="s">
        <v>3</v>
      </c>
      <c r="B3" s="1">
        <v>130992699</v>
      </c>
      <c r="C3" s="1">
        <v>112372940</v>
      </c>
      <c r="D3" s="2">
        <f>C3-B3</f>
        <v>-18619759</v>
      </c>
      <c r="E3" s="3">
        <f>(C3-B3)/B3</f>
        <v>-0.14214348694349752</v>
      </c>
    </row>
    <row r="4" spans="1:5" x14ac:dyDescent="0.2">
      <c r="A4" t="s">
        <v>4</v>
      </c>
      <c r="B4" s="1">
        <v>10690003</v>
      </c>
      <c r="C4" s="1">
        <v>4740003</v>
      </c>
      <c r="D4" s="2">
        <f>C4-B4</f>
        <v>-5950000</v>
      </c>
      <c r="E4" s="3">
        <f>(C4-B4)/B4</f>
        <v>-0.5565947923494502</v>
      </c>
    </row>
    <row r="5" spans="1:5" x14ac:dyDescent="0.2">
      <c r="A5" t="s">
        <v>7</v>
      </c>
      <c r="B5" s="2">
        <f>B4+B3</f>
        <v>141682702</v>
      </c>
      <c r="C5" s="2">
        <f>C4+C3</f>
        <v>117112943</v>
      </c>
      <c r="D5" s="2">
        <f>D3+D4</f>
        <v>-24569759</v>
      </c>
      <c r="E5" s="3">
        <f>(C5-B5)/B5</f>
        <v>-0.17341396411257035</v>
      </c>
    </row>
    <row r="7" spans="1:5" s="11" customFormat="1" x14ac:dyDescent="0.2">
      <c r="A7" s="11" t="s">
        <v>0</v>
      </c>
      <c r="B7" s="11" t="s">
        <v>8</v>
      </c>
      <c r="C7" s="11" t="s">
        <v>8</v>
      </c>
    </row>
    <row r="8" spans="1:5" x14ac:dyDescent="0.2">
      <c r="A8" t="s">
        <v>3</v>
      </c>
      <c r="B8" s="1">
        <v>2884453595</v>
      </c>
      <c r="C8" s="1">
        <v>1310712823</v>
      </c>
      <c r="D8" s="2">
        <f>C8-B8</f>
        <v>-1573740772</v>
      </c>
      <c r="E8" s="3">
        <f>(C8-B8)/B8</f>
        <v>-0.54559406839755387</v>
      </c>
    </row>
    <row r="9" spans="1:5" x14ac:dyDescent="0.2">
      <c r="A9" t="s">
        <v>4</v>
      </c>
      <c r="B9" s="1">
        <v>96</v>
      </c>
      <c r="C9" s="1">
        <v>96</v>
      </c>
      <c r="D9" s="2">
        <f>C9-B9</f>
        <v>0</v>
      </c>
      <c r="E9" s="3">
        <f>(C9-B9)/B9</f>
        <v>0</v>
      </c>
    </row>
    <row r="10" spans="1:5" x14ac:dyDescent="0.2">
      <c r="A10" t="s">
        <v>7</v>
      </c>
      <c r="B10" s="2">
        <f>B9+B8</f>
        <v>2884453691</v>
      </c>
      <c r="C10" s="2">
        <f>C9+C8</f>
        <v>1310712919</v>
      </c>
      <c r="D10" s="2">
        <f>D8+D9</f>
        <v>-1573740772</v>
      </c>
      <c r="E10" s="3">
        <f>(C10-B10)/B10</f>
        <v>-0.54559405023916541</v>
      </c>
    </row>
    <row r="12" spans="1:5" s="11" customFormat="1" x14ac:dyDescent="0.2">
      <c r="A12" s="11" t="s">
        <v>0</v>
      </c>
      <c r="B12" s="11" t="s">
        <v>9</v>
      </c>
      <c r="C12" s="11" t="s">
        <v>9</v>
      </c>
    </row>
    <row r="13" spans="1:5" x14ac:dyDescent="0.2">
      <c r="A13" t="s">
        <v>3</v>
      </c>
      <c r="B13" s="1">
        <v>365235217</v>
      </c>
      <c r="C13" s="1">
        <v>224609870</v>
      </c>
      <c r="D13" s="2">
        <f>C13-B13</f>
        <v>-140625347</v>
      </c>
      <c r="E13" s="3">
        <f>(C13-B13)/B13</f>
        <v>-0.38502680041393711</v>
      </c>
    </row>
    <row r="14" spans="1:5" x14ac:dyDescent="0.2">
      <c r="A14" t="s">
        <v>4</v>
      </c>
      <c r="B14" s="1">
        <v>0</v>
      </c>
      <c r="C14" s="1">
        <v>0</v>
      </c>
      <c r="D14" s="2">
        <f>C14-B14</f>
        <v>0</v>
      </c>
      <c r="E14" s="3">
        <v>0</v>
      </c>
    </row>
    <row r="15" spans="1:5" x14ac:dyDescent="0.2">
      <c r="A15" t="s">
        <v>7</v>
      </c>
      <c r="B15" s="2">
        <f>B14+B13</f>
        <v>365235217</v>
      </c>
      <c r="C15" s="2">
        <f>C14+C13</f>
        <v>224609870</v>
      </c>
      <c r="D15" s="2">
        <f>D13+D14</f>
        <v>-140625347</v>
      </c>
      <c r="E15" s="3">
        <f>(C15-B15)/B15</f>
        <v>-0.38502680041393711</v>
      </c>
    </row>
    <row r="17" spans="1:5" s="11" customFormat="1" x14ac:dyDescent="0.2">
      <c r="A17" s="12" t="s">
        <v>0</v>
      </c>
      <c r="B17" s="12" t="s">
        <v>10</v>
      </c>
      <c r="C17" s="12" t="s">
        <v>10</v>
      </c>
      <c r="D17" s="12"/>
      <c r="E17" s="12"/>
    </row>
    <row r="18" spans="1:5" x14ac:dyDescent="0.2">
      <c r="A18" s="4" t="s">
        <v>3</v>
      </c>
      <c r="B18" s="5">
        <v>2588823058</v>
      </c>
      <c r="C18" s="5">
        <v>2168378655</v>
      </c>
      <c r="D18" s="2">
        <f>C18-B18</f>
        <v>-420444403</v>
      </c>
      <c r="E18" s="3">
        <f>(C18-B18)/B18</f>
        <v>-0.16240754720595507</v>
      </c>
    </row>
    <row r="19" spans="1:5" x14ac:dyDescent="0.2">
      <c r="A19" s="4" t="s">
        <v>4</v>
      </c>
      <c r="B19" s="5">
        <v>2000</v>
      </c>
      <c r="C19" s="5">
        <v>2000</v>
      </c>
      <c r="D19" s="2">
        <f>C19-B19</f>
        <v>0</v>
      </c>
      <c r="E19" s="3">
        <f>(C19-B19)/B19</f>
        <v>0</v>
      </c>
    </row>
    <row r="20" spans="1:5" x14ac:dyDescent="0.2">
      <c r="A20" s="4" t="s">
        <v>7</v>
      </c>
      <c r="B20" s="2">
        <f>B19+B18</f>
        <v>2588825058</v>
      </c>
      <c r="C20" s="2">
        <f>C19+C18</f>
        <v>2168380655</v>
      </c>
      <c r="D20" s="2">
        <f>D18+D19</f>
        <v>-420444403</v>
      </c>
      <c r="E20" s="3">
        <f>(C20-B20)/B20</f>
        <v>-0.16240742173780365</v>
      </c>
    </row>
    <row r="22" spans="1:5" s="16" customFormat="1" x14ac:dyDescent="0.2">
      <c r="A22" s="15" t="s">
        <v>7</v>
      </c>
      <c r="B22" s="13">
        <f>B3+B8+B13+B18</f>
        <v>5969504569</v>
      </c>
      <c r="C22" s="13">
        <f>C3+C8+C13+C18</f>
        <v>3816074288</v>
      </c>
      <c r="D22" s="13">
        <f>C22-B22</f>
        <v>-2153430281</v>
      </c>
      <c r="E22" s="14">
        <f>(C22-B22)/B22</f>
        <v>-0.36073852630633607</v>
      </c>
    </row>
    <row r="23" spans="1:5" x14ac:dyDescent="0.2">
      <c r="B23" t="s">
        <v>12</v>
      </c>
    </row>
    <row r="24" spans="1:5" x14ac:dyDescent="0.2">
      <c r="A24" s="8">
        <v>45017</v>
      </c>
      <c r="B24" s="6">
        <v>0.68400000000000005</v>
      </c>
      <c r="D24" s="1">
        <f>D25/(1+C25)</f>
        <v>24786680541.10302</v>
      </c>
    </row>
    <row r="25" spans="1:5" x14ac:dyDescent="0.2">
      <c r="A25" s="7">
        <v>45058</v>
      </c>
      <c r="B25" s="6">
        <v>0.64500000000000002</v>
      </c>
      <c r="C25" s="6">
        <f>B25-B24</f>
        <v>-3.9000000000000035E-2</v>
      </c>
      <c r="D25" s="1">
        <v>23820000000</v>
      </c>
    </row>
    <row r="26" spans="1:5" x14ac:dyDescent="0.2">
      <c r="D26" s="1">
        <f>D25-D24</f>
        <v>-966680541.10301971</v>
      </c>
    </row>
    <row r="27" spans="1:5" x14ac:dyDescent="0.2">
      <c r="D27" s="3">
        <f>B33/D26</f>
        <v>-9.8088247325022943E-2</v>
      </c>
      <c r="E27" t="s">
        <v>14</v>
      </c>
    </row>
    <row r="28" spans="1:5" x14ac:dyDescent="0.2">
      <c r="D28" s="9">
        <f>D26/D22</f>
        <v>0.44890264134955743</v>
      </c>
      <c r="E28" s="10" t="s">
        <v>11</v>
      </c>
    </row>
    <row r="29" spans="1:5" x14ac:dyDescent="0.2">
      <c r="D29" s="1"/>
    </row>
    <row r="30" spans="1:5" x14ac:dyDescent="0.2">
      <c r="A30" t="s">
        <v>13</v>
      </c>
    </row>
    <row r="31" spans="1:5" x14ac:dyDescent="0.2">
      <c r="A31" s="17">
        <v>44927</v>
      </c>
      <c r="B31" s="1">
        <v>50000000</v>
      </c>
    </row>
    <row r="32" spans="1:5" x14ac:dyDescent="0.2">
      <c r="A32" s="17">
        <v>45061</v>
      </c>
      <c r="B32" s="1">
        <v>144820000</v>
      </c>
    </row>
    <row r="33" spans="2:3" x14ac:dyDescent="0.2">
      <c r="B33" s="2">
        <f>B32-B31</f>
        <v>94820000</v>
      </c>
      <c r="C33" s="3">
        <f>(B32-B31)/B31</f>
        <v>1.8964000000000001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Garant</dc:creator>
  <cp:lastModifiedBy>Christophe Garant</cp:lastModifiedBy>
  <dcterms:created xsi:type="dcterms:W3CDTF">2023-05-15T12:58:31Z</dcterms:created>
  <dcterms:modified xsi:type="dcterms:W3CDTF">2023-05-15T17:50:31Z</dcterms:modified>
</cp:coreProperties>
</file>