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yo\Desktop\Diplomamunka\"/>
    </mc:Choice>
  </mc:AlternateContent>
  <xr:revisionPtr revIDLastSave="0" documentId="13_ncr:1_{B5EFCDD6-93F8-4554-A516-59CB09A1C968}" xr6:coauthVersionLast="45" xr6:coauthVersionMax="45" xr10:uidLastSave="{00000000-0000-0000-0000-000000000000}"/>
  <bookViews>
    <workbookView xWindow="-120" yWindow="-120" windowWidth="29040" windowHeight="15840" xr2:uid="{3C12EFCF-A505-4ADA-98F2-77D2E71AD05B}"/>
  </bookViews>
  <sheets>
    <sheet name="adatok" sheetId="3" r:id="rId1"/>
    <sheet name="matrix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9" i="3" l="1"/>
  <c r="C2" i="4" a="1"/>
  <c r="G18" i="4" s="1"/>
  <c r="L47" i="3" a="1"/>
  <c r="L47" i="3" s="1"/>
  <c r="Q41" i="3"/>
  <c r="Q43" i="3" s="1"/>
  <c r="R41" i="3"/>
  <c r="R43" i="3" s="1"/>
  <c r="S41" i="3"/>
  <c r="S43" i="3" s="1"/>
  <c r="T41" i="3"/>
  <c r="T43" i="3" s="1"/>
  <c r="U41" i="3"/>
  <c r="U43" i="3" s="1"/>
  <c r="V41" i="3"/>
  <c r="V43" i="3" s="1"/>
  <c r="W41" i="3"/>
  <c r="W43" i="3" s="1"/>
  <c r="X41" i="3"/>
  <c r="X43" i="3" s="1"/>
  <c r="Y41" i="3"/>
  <c r="Y43" i="3" s="1"/>
  <c r="Z41" i="3"/>
  <c r="Z43" i="3" s="1"/>
  <c r="AA41" i="3"/>
  <c r="AA43" i="3" s="1"/>
  <c r="AB41" i="3"/>
  <c r="AB43" i="3" s="1"/>
  <c r="L21" i="3" a="1"/>
  <c r="L21" i="3" s="1"/>
  <c r="L2" i="3" a="1"/>
  <c r="AB18" i="3" s="1"/>
  <c r="A3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2" i="3"/>
  <c r="F9" i="4" l="1"/>
  <c r="E9" i="4"/>
  <c r="G12" i="4"/>
  <c r="D10" i="4"/>
  <c r="D6" i="4"/>
  <c r="G15" i="4"/>
  <c r="D3" i="4"/>
  <c r="E6" i="4"/>
  <c r="E3" i="4"/>
  <c r="G9" i="4"/>
  <c r="D16" i="4"/>
  <c r="F3" i="4"/>
  <c r="C10" i="4"/>
  <c r="E16" i="4"/>
  <c r="C7" i="4"/>
  <c r="F16" i="4"/>
  <c r="C4" i="4"/>
  <c r="E10" i="4"/>
  <c r="G16" i="4"/>
  <c r="D4" i="4"/>
  <c r="E7" i="4"/>
  <c r="F10" i="4"/>
  <c r="C17" i="4"/>
  <c r="F7" i="4"/>
  <c r="G10" i="4"/>
  <c r="C14" i="4"/>
  <c r="D17" i="4"/>
  <c r="F4" i="4"/>
  <c r="C11" i="4"/>
  <c r="E17" i="4"/>
  <c r="C8" i="4"/>
  <c r="E14" i="4"/>
  <c r="E11" i="4"/>
  <c r="F11" i="4"/>
  <c r="F5" i="4"/>
  <c r="G8" i="4"/>
  <c r="C12" i="4"/>
  <c r="D15" i="4"/>
  <c r="E18" i="4"/>
  <c r="C3" i="4"/>
  <c r="F12" i="4"/>
  <c r="C16" i="4"/>
  <c r="F6" i="4"/>
  <c r="C13" i="4"/>
  <c r="G6" i="4"/>
  <c r="D13" i="4"/>
  <c r="G3" i="4"/>
  <c r="E13" i="4"/>
  <c r="D7" i="4"/>
  <c r="F13" i="4"/>
  <c r="G13" i="4"/>
  <c r="E4" i="4"/>
  <c r="G7" i="4"/>
  <c r="D14" i="4"/>
  <c r="G4" i="4"/>
  <c r="D11" i="4"/>
  <c r="F17" i="4"/>
  <c r="C2" i="4"/>
  <c r="C5" i="4"/>
  <c r="D8" i="4"/>
  <c r="F14" i="4"/>
  <c r="G17" i="4"/>
  <c r="D5" i="4"/>
  <c r="C18" i="4"/>
  <c r="E5" i="4"/>
  <c r="C15" i="4"/>
  <c r="F2" i="4"/>
  <c r="G5" i="4"/>
  <c r="C9" i="4"/>
  <c r="D12" i="4"/>
  <c r="E15" i="4"/>
  <c r="F18" i="4"/>
  <c r="E8" i="4"/>
  <c r="G14" i="4"/>
  <c r="D2" i="4"/>
  <c r="F8" i="4"/>
  <c r="G11" i="4"/>
  <c r="D18" i="4"/>
  <c r="E2" i="4"/>
  <c r="G2" i="4"/>
  <c r="C6" i="4"/>
  <c r="D9" i="4"/>
  <c r="E12" i="4"/>
  <c r="F15" i="4"/>
  <c r="AA5" i="3"/>
  <c r="S13" i="3"/>
  <c r="Z6" i="3"/>
  <c r="R14" i="3"/>
  <c r="W8" i="3"/>
  <c r="O16" i="3"/>
  <c r="X8" i="3"/>
  <c r="P16" i="3"/>
  <c r="Q15" i="3"/>
  <c r="N2" i="3"/>
  <c r="W9" i="3"/>
  <c r="O17" i="3"/>
  <c r="L3" i="3"/>
  <c r="U10" i="3"/>
  <c r="M18" i="3"/>
  <c r="M2" i="3"/>
  <c r="M3" i="3"/>
  <c r="V10" i="3"/>
  <c r="N18" i="3"/>
  <c r="L4" i="3"/>
  <c r="U11" i="3"/>
  <c r="Y6" i="3"/>
  <c r="P15" i="3"/>
  <c r="Y7" i="3"/>
  <c r="V9" i="3"/>
  <c r="AB3" i="3"/>
  <c r="AA4" i="3"/>
  <c r="S12" i="3"/>
  <c r="Q14" i="3"/>
  <c r="X7" i="3"/>
  <c r="N17" i="3"/>
  <c r="T11" i="3"/>
  <c r="AB4" i="3"/>
  <c r="T12" i="3"/>
  <c r="Z5" i="3"/>
  <c r="R13" i="3"/>
  <c r="O57" i="3"/>
  <c r="Y63" i="3"/>
  <c r="L60" i="3"/>
  <c r="S55" i="3"/>
  <c r="V51" i="3"/>
  <c r="X63" i="3"/>
  <c r="AB59" i="3"/>
  <c r="R55" i="3"/>
  <c r="U51" i="3"/>
  <c r="X48" i="3"/>
  <c r="V52" i="3"/>
  <c r="AA60" i="3"/>
  <c r="N60" i="3"/>
  <c r="AA62" i="3"/>
  <c r="N59" i="3"/>
  <c r="T54" i="3"/>
  <c r="X50" i="3"/>
  <c r="AB60" i="3"/>
  <c r="AA63" i="3"/>
  <c r="S52" i="3"/>
  <c r="W51" i="3"/>
  <c r="Z62" i="3"/>
  <c r="M59" i="3"/>
  <c r="S54" i="3"/>
  <c r="W50" i="3"/>
  <c r="AA47" i="3"/>
  <c r="Z63" i="3"/>
  <c r="Y62" i="3"/>
  <c r="L59" i="3"/>
  <c r="R54" i="3"/>
  <c r="V50" i="3"/>
  <c r="Z47" i="3"/>
  <c r="AB62" i="3"/>
  <c r="L62" i="3"/>
  <c r="P58" i="3"/>
  <c r="Q54" i="3"/>
  <c r="Y49" i="3"/>
  <c r="L61" i="3"/>
  <c r="Y47" i="3"/>
  <c r="M60" i="3"/>
  <c r="T51" i="3"/>
  <c r="AB61" i="3"/>
  <c r="O58" i="3"/>
  <c r="U53" i="3"/>
  <c r="X49" i="3"/>
  <c r="U52" i="3"/>
  <c r="T52" i="3"/>
  <c r="Q55" i="3"/>
  <c r="AA61" i="3"/>
  <c r="N58" i="3"/>
  <c r="T53" i="3"/>
  <c r="W49" i="3"/>
  <c r="P57" i="3"/>
  <c r="R56" i="3"/>
  <c r="O59" i="3"/>
  <c r="Z61" i="3"/>
  <c r="M58" i="3"/>
  <c r="S53" i="3"/>
  <c r="Z48" i="3"/>
  <c r="Q56" i="3"/>
  <c r="P56" i="3"/>
  <c r="M61" i="3"/>
  <c r="Q57" i="3"/>
  <c r="R53" i="3"/>
  <c r="Y48" i="3"/>
  <c r="X47" i="3"/>
  <c r="U49" i="3"/>
  <c r="U50" i="3"/>
  <c r="O55" i="3"/>
  <c r="Y60" i="3"/>
  <c r="U48" i="3"/>
  <c r="N53" i="3"/>
  <c r="W63" i="3"/>
  <c r="Q53" i="3"/>
  <c r="V63" i="3"/>
  <c r="S50" i="3"/>
  <c r="Q49" i="3"/>
  <c r="N57" i="3"/>
  <c r="P55" i="3"/>
  <c r="V49" i="3"/>
  <c r="AA59" i="3"/>
  <c r="L58" i="3"/>
  <c r="P54" i="3"/>
  <c r="V48" i="3"/>
  <c r="X61" i="3"/>
  <c r="AA58" i="3"/>
  <c r="L57" i="3"/>
  <c r="N55" i="3"/>
  <c r="V47" i="3"/>
  <c r="W61" i="3"/>
  <c r="Z58" i="3"/>
  <c r="AB56" i="3"/>
  <c r="L56" i="3"/>
  <c r="N54" i="3"/>
  <c r="P52" i="3"/>
  <c r="T48" i="3"/>
  <c r="U62" i="3"/>
  <c r="AA56" i="3"/>
  <c r="R49" i="3"/>
  <c r="V60" i="3"/>
  <c r="R48" i="3"/>
  <c r="T60" i="3"/>
  <c r="W57" i="3"/>
  <c r="Y55" i="3"/>
  <c r="AA53" i="3"/>
  <c r="AB52" i="3"/>
  <c r="M51" i="3"/>
  <c r="O49" i="3"/>
  <c r="Q47" i="3"/>
  <c r="O56" i="3"/>
  <c r="W48" i="3"/>
  <c r="X62" i="3"/>
  <c r="Y61" i="3"/>
  <c r="Z60" i="3"/>
  <c r="AB58" i="3"/>
  <c r="M57" i="3"/>
  <c r="R52" i="3"/>
  <c r="W47" i="3"/>
  <c r="W62" i="3"/>
  <c r="Z59" i="3"/>
  <c r="AB57" i="3"/>
  <c r="M56" i="3"/>
  <c r="O54" i="3"/>
  <c r="T49" i="3"/>
  <c r="U63" i="3"/>
  <c r="X60" i="3"/>
  <c r="AA57" i="3"/>
  <c r="M55" i="3"/>
  <c r="O53" i="3"/>
  <c r="U47" i="3"/>
  <c r="V61" i="3"/>
  <c r="X59" i="3"/>
  <c r="Y58" i="3"/>
  <c r="Z57" i="3"/>
  <c r="AB55" i="3"/>
  <c r="L55" i="3"/>
  <c r="M54" i="3"/>
  <c r="O52" i="3"/>
  <c r="T47" i="3"/>
  <c r="S63" i="3"/>
  <c r="U61" i="3"/>
  <c r="X58" i="3"/>
  <c r="Y57" i="3"/>
  <c r="Z56" i="3"/>
  <c r="AA55" i="3"/>
  <c r="AB54" i="3"/>
  <c r="L54" i="3"/>
  <c r="M53" i="3"/>
  <c r="O51" i="3"/>
  <c r="P50" i="3"/>
  <c r="S47" i="3"/>
  <c r="R63" i="3"/>
  <c r="S62" i="3"/>
  <c r="T61" i="3"/>
  <c r="U60" i="3"/>
  <c r="V59" i="3"/>
  <c r="W58" i="3"/>
  <c r="X57" i="3"/>
  <c r="Y56" i="3"/>
  <c r="Z55" i="3"/>
  <c r="AA54" i="3"/>
  <c r="AB53" i="3"/>
  <c r="L53" i="3"/>
  <c r="M52" i="3"/>
  <c r="O50" i="3"/>
  <c r="R47" i="3"/>
  <c r="Q63" i="3"/>
  <c r="R62" i="3"/>
  <c r="S61" i="3"/>
  <c r="U59" i="3"/>
  <c r="V58" i="3"/>
  <c r="X56" i="3"/>
  <c r="Z54" i="3"/>
  <c r="L52" i="3"/>
  <c r="N50" i="3"/>
  <c r="P48" i="3"/>
  <c r="P63" i="3"/>
  <c r="Q62" i="3"/>
  <c r="R61" i="3"/>
  <c r="S60" i="3"/>
  <c r="T59" i="3"/>
  <c r="U58" i="3"/>
  <c r="V57" i="3"/>
  <c r="W56" i="3"/>
  <c r="X55" i="3"/>
  <c r="Y54" i="3"/>
  <c r="Z53" i="3"/>
  <c r="AA52" i="3"/>
  <c r="AB51" i="3"/>
  <c r="L51" i="3"/>
  <c r="M50" i="3"/>
  <c r="N49" i="3"/>
  <c r="O48" i="3"/>
  <c r="P47" i="3"/>
  <c r="T50" i="3"/>
  <c r="P53" i="3"/>
  <c r="Y59" i="3"/>
  <c r="S49" i="3"/>
  <c r="W60" i="3"/>
  <c r="S48" i="3"/>
  <c r="T62" i="3"/>
  <c r="Q48" i="3"/>
  <c r="O63" i="3"/>
  <c r="R60" i="3"/>
  <c r="U57" i="3"/>
  <c r="W55" i="3"/>
  <c r="Z52" i="3"/>
  <c r="AB50" i="3"/>
  <c r="L50" i="3"/>
  <c r="M49" i="3"/>
  <c r="N63" i="3"/>
  <c r="O62" i="3"/>
  <c r="P61" i="3"/>
  <c r="Q60" i="3"/>
  <c r="R59" i="3"/>
  <c r="S58" i="3"/>
  <c r="T57" i="3"/>
  <c r="U56" i="3"/>
  <c r="V55" i="3"/>
  <c r="W54" i="3"/>
  <c r="X53" i="3"/>
  <c r="Y52" i="3"/>
  <c r="Z51" i="3"/>
  <c r="AA50" i="3"/>
  <c r="AB49" i="3"/>
  <c r="L49" i="3"/>
  <c r="M48" i="3"/>
  <c r="N47" i="3"/>
  <c r="S51" i="3"/>
  <c r="R51" i="3"/>
  <c r="V62" i="3"/>
  <c r="Q51" i="3"/>
  <c r="P51" i="3"/>
  <c r="N52" i="3"/>
  <c r="N51" i="3"/>
  <c r="T58" i="3"/>
  <c r="Y53" i="3"/>
  <c r="O47" i="3"/>
  <c r="M63" i="3"/>
  <c r="N62" i="3"/>
  <c r="O61" i="3"/>
  <c r="P60" i="3"/>
  <c r="Q59" i="3"/>
  <c r="R58" i="3"/>
  <c r="S57" i="3"/>
  <c r="T56" i="3"/>
  <c r="U55" i="3"/>
  <c r="V54" i="3"/>
  <c r="W53" i="3"/>
  <c r="X52" i="3"/>
  <c r="Y51" i="3"/>
  <c r="Z50" i="3"/>
  <c r="AA49" i="3"/>
  <c r="AB48" i="3"/>
  <c r="L48" i="3"/>
  <c r="M47" i="3"/>
  <c r="N56" i="3"/>
  <c r="Q52" i="3"/>
  <c r="R50" i="3"/>
  <c r="T63" i="3"/>
  <c r="Q50" i="3"/>
  <c r="W59" i="3"/>
  <c r="P49" i="3"/>
  <c r="P62" i="3"/>
  <c r="Q61" i="3"/>
  <c r="S59" i="3"/>
  <c r="V56" i="3"/>
  <c r="X54" i="3"/>
  <c r="AA51" i="3"/>
  <c r="N48" i="3"/>
  <c r="AB63" i="3"/>
  <c r="L63" i="3"/>
  <c r="M62" i="3"/>
  <c r="N61" i="3"/>
  <c r="O60" i="3"/>
  <c r="P59" i="3"/>
  <c r="Q58" i="3"/>
  <c r="R57" i="3"/>
  <c r="S56" i="3"/>
  <c r="T55" i="3"/>
  <c r="U54" i="3"/>
  <c r="V53" i="3"/>
  <c r="W52" i="3"/>
  <c r="X51" i="3"/>
  <c r="Y50" i="3"/>
  <c r="Z49" i="3"/>
  <c r="AA48" i="3"/>
  <c r="AB47" i="3"/>
  <c r="N34" i="3"/>
  <c r="X24" i="3"/>
  <c r="Q30" i="3"/>
  <c r="O31" i="3"/>
  <c r="AA21" i="3"/>
  <c r="AB36" i="3"/>
  <c r="V26" i="3"/>
  <c r="AB35" i="3"/>
  <c r="AA35" i="3"/>
  <c r="R29" i="3"/>
  <c r="P32" i="3"/>
  <c r="Z22" i="3"/>
  <c r="L35" i="3"/>
  <c r="O32" i="3"/>
  <c r="Y22" i="3"/>
  <c r="L34" i="3"/>
  <c r="N32" i="3"/>
  <c r="R28" i="3"/>
  <c r="X22" i="3"/>
  <c r="X37" i="3"/>
  <c r="L32" i="3"/>
  <c r="Q31" i="3"/>
  <c r="Z37" i="3"/>
  <c r="W24" i="3"/>
  <c r="Q29" i="3"/>
  <c r="Y36" i="3"/>
  <c r="W22" i="3"/>
  <c r="Q27" i="3"/>
  <c r="W36" i="3"/>
  <c r="Q26" i="3"/>
  <c r="M29" i="3"/>
  <c r="V35" i="3"/>
  <c r="Y32" i="3"/>
  <c r="AB29" i="3"/>
  <c r="O26" i="3"/>
  <c r="P25" i="3"/>
  <c r="Q24" i="3"/>
  <c r="R23" i="3"/>
  <c r="S22" i="3"/>
  <c r="T21" i="3"/>
  <c r="S29" i="3"/>
  <c r="U26" i="3"/>
  <c r="T26" i="3"/>
  <c r="L33" i="3"/>
  <c r="V23" i="3"/>
  <c r="X36" i="3"/>
  <c r="R26" i="3"/>
  <c r="V37" i="3"/>
  <c r="P27" i="3"/>
  <c r="V36" i="3"/>
  <c r="L30" i="3"/>
  <c r="J30" i="3" s="1"/>
  <c r="U21" i="3"/>
  <c r="U35" i="3"/>
  <c r="Q23" i="3"/>
  <c r="O33" i="3"/>
  <c r="Y23" i="3"/>
  <c r="N33" i="3"/>
  <c r="P31" i="3"/>
  <c r="Z21" i="3"/>
  <c r="M33" i="3"/>
  <c r="P30" i="3"/>
  <c r="Y21" i="3"/>
  <c r="Z35" i="3"/>
  <c r="N31" i="3"/>
  <c r="O30" i="3"/>
  <c r="P29" i="3"/>
  <c r="Q28" i="3"/>
  <c r="X21" i="3"/>
  <c r="W37" i="3"/>
  <c r="AB32" i="3"/>
  <c r="M31" i="3"/>
  <c r="O29" i="3"/>
  <c r="P28" i="3"/>
  <c r="W21" i="3"/>
  <c r="Y34" i="3"/>
  <c r="AB31" i="3"/>
  <c r="M30" i="3"/>
  <c r="N29" i="3"/>
  <c r="O28" i="3"/>
  <c r="V21" i="3"/>
  <c r="W35" i="3"/>
  <c r="X34" i="3"/>
  <c r="AB30" i="3"/>
  <c r="N28" i="3"/>
  <c r="O27" i="3"/>
  <c r="T22" i="3"/>
  <c r="T37" i="3"/>
  <c r="X33" i="3"/>
  <c r="N27" i="3"/>
  <c r="V34" i="3"/>
  <c r="Z30" i="3"/>
  <c r="AB28" i="3"/>
  <c r="M27" i="3"/>
  <c r="R22" i="3"/>
  <c r="R37" i="3"/>
  <c r="W32" i="3"/>
  <c r="Y30" i="3"/>
  <c r="AB27" i="3"/>
  <c r="N25" i="3"/>
  <c r="R21" i="3"/>
  <c r="Q37" i="3"/>
  <c r="R36" i="3"/>
  <c r="S35" i="3"/>
  <c r="T34" i="3"/>
  <c r="U33" i="3"/>
  <c r="V32" i="3"/>
  <c r="W31" i="3"/>
  <c r="X30" i="3"/>
  <c r="Y29" i="3"/>
  <c r="Z28" i="3"/>
  <c r="AA27" i="3"/>
  <c r="AB26" i="3"/>
  <c r="L26" i="3"/>
  <c r="M25" i="3"/>
  <c r="N24" i="3"/>
  <c r="O23" i="3"/>
  <c r="P22" i="3"/>
  <c r="Q21" i="3"/>
  <c r="AA37" i="3"/>
  <c r="T28" i="3"/>
  <c r="T27" i="3"/>
  <c r="U25" i="3"/>
  <c r="AA34" i="3"/>
  <c r="S26" i="3"/>
  <c r="N30" i="3"/>
  <c r="V22" i="3"/>
  <c r="L31" i="3"/>
  <c r="U22" i="3"/>
  <c r="U37" i="3"/>
  <c r="AA31" i="3"/>
  <c r="R24" i="3"/>
  <c r="U36" i="3"/>
  <c r="L29" i="3"/>
  <c r="X32" i="3"/>
  <c r="O25" i="3"/>
  <c r="T35" i="3"/>
  <c r="AA28" i="3"/>
  <c r="P23" i="3"/>
  <c r="Q35" i="3"/>
  <c r="R34" i="3"/>
  <c r="T32" i="3"/>
  <c r="U31" i="3"/>
  <c r="W29" i="3"/>
  <c r="X28" i="3"/>
  <c r="Y27" i="3"/>
  <c r="Z26" i="3"/>
  <c r="AB24" i="3"/>
  <c r="L24" i="3"/>
  <c r="M23" i="3"/>
  <c r="N22" i="3"/>
  <c r="O21" i="3"/>
  <c r="M35" i="3"/>
  <c r="W25" i="3"/>
  <c r="M34" i="3"/>
  <c r="V25" i="3"/>
  <c r="AB34" i="3"/>
  <c r="W23" i="3"/>
  <c r="AB33" i="3"/>
  <c r="R27" i="3"/>
  <c r="Y35" i="3"/>
  <c r="U23" i="3"/>
  <c r="AA32" i="3"/>
  <c r="T23" i="3"/>
  <c r="Z32" i="3"/>
  <c r="S23" i="3"/>
  <c r="Z31" i="3"/>
  <c r="T36" i="3"/>
  <c r="N26" i="3"/>
  <c r="V33" i="3"/>
  <c r="O24" i="3"/>
  <c r="S34" i="3"/>
  <c r="W30" i="3"/>
  <c r="AA26" i="3"/>
  <c r="N23" i="3"/>
  <c r="N37" i="3"/>
  <c r="O36" i="3"/>
  <c r="P35" i="3"/>
  <c r="Q34" i="3"/>
  <c r="R33" i="3"/>
  <c r="S32" i="3"/>
  <c r="T31" i="3"/>
  <c r="U30" i="3"/>
  <c r="V29" i="3"/>
  <c r="W28" i="3"/>
  <c r="X27" i="3"/>
  <c r="Y26" i="3"/>
  <c r="Z25" i="3"/>
  <c r="AA24" i="3"/>
  <c r="AB23" i="3"/>
  <c r="L23" i="3"/>
  <c r="M22" i="3"/>
  <c r="N21" i="3"/>
  <c r="R30" i="3"/>
  <c r="X23" i="3"/>
  <c r="Y37" i="3"/>
  <c r="S27" i="3"/>
  <c r="M32" i="3"/>
  <c r="U24" i="3"/>
  <c r="AA33" i="3"/>
  <c r="T24" i="3"/>
  <c r="X35" i="3"/>
  <c r="R25" i="3"/>
  <c r="P26" i="3"/>
  <c r="W34" i="3"/>
  <c r="M28" i="3"/>
  <c r="S37" i="3"/>
  <c r="W33" i="3"/>
  <c r="AA29" i="3"/>
  <c r="L28" i="3"/>
  <c r="S21" i="3"/>
  <c r="U34" i="3"/>
  <c r="X31" i="3"/>
  <c r="Z29" i="3"/>
  <c r="L27" i="3"/>
  <c r="Q22" i="3"/>
  <c r="P37" i="3"/>
  <c r="R35" i="3"/>
  <c r="T33" i="3"/>
  <c r="V31" i="3"/>
  <c r="X29" i="3"/>
  <c r="Z27" i="3"/>
  <c r="AB25" i="3"/>
  <c r="M24" i="3"/>
  <c r="O22" i="3"/>
  <c r="P36" i="3"/>
  <c r="V30" i="3"/>
  <c r="N36" i="3"/>
  <c r="O35" i="3"/>
  <c r="P34" i="3"/>
  <c r="Q33" i="3"/>
  <c r="R32" i="3"/>
  <c r="S31" i="3"/>
  <c r="T30" i="3"/>
  <c r="U29" i="3"/>
  <c r="V28" i="3"/>
  <c r="W27" i="3"/>
  <c r="X26" i="3"/>
  <c r="Z24" i="3"/>
  <c r="AA23" i="3"/>
  <c r="AB22" i="3"/>
  <c r="L22" i="3"/>
  <c r="M21" i="3"/>
  <c r="L36" i="3"/>
  <c r="U27" i="3"/>
  <c r="AA36" i="3"/>
  <c r="S28" i="3"/>
  <c r="Z36" i="3"/>
  <c r="V24" i="3"/>
  <c r="T25" i="3"/>
  <c r="Z34" i="3"/>
  <c r="S25" i="3"/>
  <c r="Z33" i="3"/>
  <c r="S24" i="3"/>
  <c r="Y33" i="3"/>
  <c r="Q25" i="3"/>
  <c r="AA30" i="3"/>
  <c r="Y31" i="3"/>
  <c r="P24" i="3"/>
  <c r="S36" i="3"/>
  <c r="M26" i="3"/>
  <c r="Q36" i="3"/>
  <c r="U32" i="3"/>
  <c r="Y28" i="3"/>
  <c r="L25" i="3"/>
  <c r="J25" i="3" s="1"/>
  <c r="P21" i="3"/>
  <c r="O37" i="3"/>
  <c r="S33" i="3"/>
  <c r="AA25" i="3"/>
  <c r="M37" i="3"/>
  <c r="Y25" i="3"/>
  <c r="AB37" i="3"/>
  <c r="L37" i="3"/>
  <c r="M36" i="3"/>
  <c r="N35" i="3"/>
  <c r="O34" i="3"/>
  <c r="P33" i="3"/>
  <c r="Q32" i="3"/>
  <c r="R31" i="3"/>
  <c r="S30" i="3"/>
  <c r="T29" i="3"/>
  <c r="U28" i="3"/>
  <c r="V27" i="3"/>
  <c r="W26" i="3"/>
  <c r="X25" i="3"/>
  <c r="Y24" i="3"/>
  <c r="Z23" i="3"/>
  <c r="AA22" i="3"/>
  <c r="AB21" i="3"/>
  <c r="V11" i="3"/>
  <c r="P2" i="3"/>
  <c r="O2" i="3"/>
  <c r="AB5" i="3"/>
  <c r="W10" i="3"/>
  <c r="Q16" i="3"/>
  <c r="N4" i="3"/>
  <c r="Z8" i="3"/>
  <c r="X10" i="3"/>
  <c r="Q17" i="3"/>
  <c r="N6" i="3"/>
  <c r="S15" i="3"/>
  <c r="N3" i="3"/>
  <c r="Z7" i="3"/>
  <c r="U12" i="3"/>
  <c r="O18" i="3"/>
  <c r="O3" i="3"/>
  <c r="AA7" i="3"/>
  <c r="W11" i="3"/>
  <c r="P18" i="3"/>
  <c r="Q2" i="3"/>
  <c r="N5" i="3"/>
  <c r="AA8" i="3"/>
  <c r="W12" i="3"/>
  <c r="R17" i="3"/>
  <c r="P4" i="3"/>
  <c r="L8" i="3"/>
  <c r="Y11" i="3"/>
  <c r="U15" i="3"/>
  <c r="S17" i="3"/>
  <c r="Y13" i="3"/>
  <c r="M4" i="3"/>
  <c r="AA6" i="3"/>
  <c r="X9" i="3"/>
  <c r="T13" i="3"/>
  <c r="P17" i="3"/>
  <c r="M5" i="3"/>
  <c r="Y9" i="3"/>
  <c r="T14" i="3"/>
  <c r="P3" i="3"/>
  <c r="O4" i="3"/>
  <c r="M6" i="3"/>
  <c r="AB7" i="3"/>
  <c r="Z9" i="3"/>
  <c r="Y10" i="3"/>
  <c r="X11" i="3"/>
  <c r="U14" i="3"/>
  <c r="T15" i="3"/>
  <c r="Q18" i="3"/>
  <c r="Q3" i="3"/>
  <c r="O5" i="3"/>
  <c r="M7" i="3"/>
  <c r="AB8" i="3"/>
  <c r="AA9" i="3"/>
  <c r="Z10" i="3"/>
  <c r="W13" i="3"/>
  <c r="T16" i="3"/>
  <c r="R18" i="3"/>
  <c r="S2" i="3"/>
  <c r="R3" i="3"/>
  <c r="Q4" i="3"/>
  <c r="P5" i="3"/>
  <c r="M8" i="3"/>
  <c r="L9" i="3"/>
  <c r="AB9" i="3"/>
  <c r="AA10" i="3"/>
  <c r="Y12" i="3"/>
  <c r="X13" i="3"/>
  <c r="W14" i="3"/>
  <c r="V15" i="3"/>
  <c r="S18" i="3"/>
  <c r="S3" i="3"/>
  <c r="R4" i="3"/>
  <c r="Q5" i="3"/>
  <c r="O7" i="3"/>
  <c r="M9" i="3"/>
  <c r="L10" i="3"/>
  <c r="AB10" i="3"/>
  <c r="Z12" i="3"/>
  <c r="X14" i="3"/>
  <c r="W15" i="3"/>
  <c r="T18" i="3"/>
  <c r="T3" i="3"/>
  <c r="S4" i="3"/>
  <c r="Q6" i="3"/>
  <c r="P7" i="3"/>
  <c r="M10" i="3"/>
  <c r="AB11" i="3"/>
  <c r="Z13" i="3"/>
  <c r="Y14" i="3"/>
  <c r="X15" i="3"/>
  <c r="U18" i="3"/>
  <c r="U3" i="3"/>
  <c r="S5" i="3"/>
  <c r="R6" i="3"/>
  <c r="O9" i="3"/>
  <c r="M11" i="3"/>
  <c r="AA13" i="3"/>
  <c r="X16" i="3"/>
  <c r="W2" i="3"/>
  <c r="U4" i="3"/>
  <c r="T5" i="3"/>
  <c r="S6" i="3"/>
  <c r="R7" i="3"/>
  <c r="Q8" i="3"/>
  <c r="P9" i="3"/>
  <c r="O10" i="3"/>
  <c r="N11" i="3"/>
  <c r="M12" i="3"/>
  <c r="L13" i="3"/>
  <c r="AB13" i="3"/>
  <c r="AA14" i="3"/>
  <c r="Z15" i="3"/>
  <c r="Y16" i="3"/>
  <c r="X17" i="3"/>
  <c r="W18" i="3"/>
  <c r="R16" i="3"/>
  <c r="Y8" i="3"/>
  <c r="R15" i="3"/>
  <c r="AB6" i="3"/>
  <c r="V12" i="3"/>
  <c r="V13" i="3"/>
  <c r="R2" i="3"/>
  <c r="V14" i="3"/>
  <c r="O6" i="3"/>
  <c r="Z11" i="3"/>
  <c r="T17" i="3"/>
  <c r="T2" i="3"/>
  <c r="P6" i="3"/>
  <c r="AA11" i="3"/>
  <c r="U17" i="3"/>
  <c r="U2" i="3"/>
  <c r="R5" i="3"/>
  <c r="O8" i="3"/>
  <c r="L11" i="3"/>
  <c r="AA12" i="3"/>
  <c r="V17" i="3"/>
  <c r="T4" i="3"/>
  <c r="Q7" i="3"/>
  <c r="N10" i="3"/>
  <c r="AB12" i="3"/>
  <c r="Z14" i="3"/>
  <c r="W17" i="3"/>
  <c r="V3" i="3"/>
  <c r="X2" i="3"/>
  <c r="W3" i="3"/>
  <c r="V4" i="3"/>
  <c r="T6" i="3"/>
  <c r="R8" i="3"/>
  <c r="P10" i="3"/>
  <c r="O11" i="3"/>
  <c r="M13" i="3"/>
  <c r="AB14" i="3"/>
  <c r="Z16" i="3"/>
  <c r="Y17" i="3"/>
  <c r="Y2" i="3"/>
  <c r="W4" i="3"/>
  <c r="U6" i="3"/>
  <c r="S8" i="3"/>
  <c r="Q10" i="3"/>
  <c r="M14" i="3"/>
  <c r="AB15" i="3"/>
  <c r="Y18" i="3"/>
  <c r="Z2" i="3"/>
  <c r="Y3" i="3"/>
  <c r="X4" i="3"/>
  <c r="W5" i="3"/>
  <c r="V6" i="3"/>
  <c r="U7" i="3"/>
  <c r="T8" i="3"/>
  <c r="S9" i="3"/>
  <c r="R10" i="3"/>
  <c r="Q11" i="3"/>
  <c r="P12" i="3"/>
  <c r="O13" i="3"/>
  <c r="N14" i="3"/>
  <c r="M15" i="3"/>
  <c r="L16" i="3"/>
  <c r="AB16" i="3"/>
  <c r="AA17" i="3"/>
  <c r="Z18" i="3"/>
  <c r="L5" i="3"/>
  <c r="S14" i="3"/>
  <c r="L6" i="3"/>
  <c r="U13" i="3"/>
  <c r="L7" i="3"/>
  <c r="S16" i="3"/>
  <c r="X12" i="3"/>
  <c r="N7" i="3"/>
  <c r="U16" i="3"/>
  <c r="N8" i="3"/>
  <c r="V16" i="3"/>
  <c r="N9" i="3"/>
  <c r="W16" i="3"/>
  <c r="V2" i="3"/>
  <c r="P8" i="3"/>
  <c r="L12" i="3"/>
  <c r="Y15" i="3"/>
  <c r="V18" i="3"/>
  <c r="U5" i="3"/>
  <c r="S7" i="3"/>
  <c r="Q9" i="3"/>
  <c r="N12" i="3"/>
  <c r="L14" i="3"/>
  <c r="AA15" i="3"/>
  <c r="X18" i="3"/>
  <c r="X3" i="3"/>
  <c r="V5" i="3"/>
  <c r="T7" i="3"/>
  <c r="R9" i="3"/>
  <c r="P11" i="3"/>
  <c r="O12" i="3"/>
  <c r="N13" i="3"/>
  <c r="L15" i="3"/>
  <c r="AA16" i="3"/>
  <c r="Z17" i="3"/>
  <c r="L2" i="3"/>
  <c r="AA2" i="3"/>
  <c r="Z3" i="3"/>
  <c r="Y4" i="3"/>
  <c r="X5" i="3"/>
  <c r="W6" i="3"/>
  <c r="V7" i="3"/>
  <c r="U8" i="3"/>
  <c r="T9" i="3"/>
  <c r="S10" i="3"/>
  <c r="R11" i="3"/>
  <c r="Q12" i="3"/>
  <c r="P13" i="3"/>
  <c r="O14" i="3"/>
  <c r="N15" i="3"/>
  <c r="M16" i="3"/>
  <c r="L17" i="3"/>
  <c r="AB17" i="3"/>
  <c r="AA18" i="3"/>
  <c r="AB2" i="3"/>
  <c r="AA3" i="3"/>
  <c r="Z4" i="3"/>
  <c r="Y5" i="3"/>
  <c r="X6" i="3"/>
  <c r="W7" i="3"/>
  <c r="V8" i="3"/>
  <c r="U9" i="3"/>
  <c r="T10" i="3"/>
  <c r="S11" i="3"/>
  <c r="R12" i="3"/>
  <c r="Q13" i="3"/>
  <c r="P14" i="3"/>
  <c r="O15" i="3"/>
  <c r="N16" i="3"/>
  <c r="M17" i="3"/>
  <c r="L18" i="3"/>
  <c r="A2" i="4" l="1"/>
  <c r="A11" i="4"/>
  <c r="A9" i="4"/>
  <c r="J2" i="4" s="1" a="1"/>
  <c r="A17" i="4"/>
  <c r="A10" i="4"/>
  <c r="A13" i="4"/>
  <c r="A14" i="4"/>
  <c r="A12" i="4"/>
  <c r="A5" i="4"/>
  <c r="A4" i="4"/>
  <c r="A15" i="4"/>
  <c r="A3" i="4"/>
  <c r="A6" i="4"/>
  <c r="A8" i="4"/>
  <c r="A7" i="4"/>
  <c r="A16" i="4"/>
  <c r="A18" i="4"/>
  <c r="J27" i="3"/>
  <c r="J33" i="3"/>
  <c r="N39" i="3"/>
  <c r="N41" i="3" s="1"/>
  <c r="N43" i="3" s="1"/>
  <c r="J29" i="3"/>
  <c r="P39" i="3"/>
  <c r="P41" i="3" s="1"/>
  <c r="P43" i="3" s="1"/>
  <c r="J32" i="3"/>
  <c r="J24" i="3"/>
  <c r="J36" i="3"/>
  <c r="L39" i="3"/>
  <c r="L41" i="3" s="1"/>
  <c r="J22" i="3"/>
  <c r="J28" i="3"/>
  <c r="J26" i="3"/>
  <c r="J37" i="3"/>
  <c r="O39" i="3"/>
  <c r="O41" i="3" s="1"/>
  <c r="O43" i="3" s="1"/>
  <c r="J34" i="3"/>
  <c r="M39" i="3"/>
  <c r="M41" i="3" s="1"/>
  <c r="M43" i="3" s="1"/>
  <c r="J31" i="3"/>
  <c r="J23" i="3"/>
  <c r="J35" i="3"/>
  <c r="N18" i="4" l="1"/>
  <c r="K10" i="4"/>
  <c r="M3" i="4"/>
  <c r="N11" i="4"/>
  <c r="J17" i="4"/>
  <c r="K2" i="4"/>
  <c r="M16" i="4"/>
  <c r="K13" i="4"/>
  <c r="K18" i="4"/>
  <c r="M7" i="4"/>
  <c r="M8" i="4"/>
  <c r="J3" i="4"/>
  <c r="J4" i="4"/>
  <c r="N3" i="4"/>
  <c r="M2" i="4"/>
  <c r="N10" i="4"/>
  <c r="J15" i="4"/>
  <c r="N16" i="4"/>
  <c r="L13" i="4"/>
  <c r="N5" i="4"/>
  <c r="J14" i="4"/>
  <c r="N2" i="4"/>
  <c r="M12" i="4"/>
  <c r="M10" i="4"/>
  <c r="L10" i="4"/>
  <c r="J9" i="4"/>
  <c r="K17" i="4"/>
  <c r="J6" i="4"/>
  <c r="L9" i="4"/>
  <c r="L11" i="4"/>
  <c r="N13" i="4"/>
  <c r="K12" i="4"/>
  <c r="N7" i="4"/>
  <c r="K9" i="4"/>
  <c r="N15" i="4"/>
  <c r="N14" i="4"/>
  <c r="L4" i="4"/>
  <c r="L15" i="4"/>
  <c r="K14" i="4"/>
  <c r="L12" i="4"/>
  <c r="N6" i="4"/>
  <c r="K3" i="4"/>
  <c r="L2" i="4"/>
  <c r="M4" i="4"/>
  <c r="M18" i="4"/>
  <c r="N4" i="4"/>
  <c r="M15" i="4"/>
  <c r="L3" i="4"/>
  <c r="L8" i="4"/>
  <c r="L6" i="4"/>
  <c r="M5" i="4"/>
  <c r="J11" i="4"/>
  <c r="K6" i="4"/>
  <c r="K11" i="4"/>
  <c r="J16" i="4"/>
  <c r="N8" i="4"/>
  <c r="L17" i="4"/>
  <c r="N12" i="4"/>
  <c r="M17" i="4"/>
  <c r="J12" i="4"/>
  <c r="J8" i="4"/>
  <c r="N9" i="4"/>
  <c r="J2" i="4"/>
  <c r="Q2" i="4" s="1" a="1"/>
  <c r="M6" i="4"/>
  <c r="K15" i="4"/>
  <c r="L14" i="4"/>
  <c r="J10" i="4"/>
  <c r="J5" i="4"/>
  <c r="N17" i="4"/>
  <c r="K16" i="4"/>
  <c r="L18" i="4"/>
  <c r="K8" i="4"/>
  <c r="K7" i="4"/>
  <c r="M14" i="4"/>
  <c r="M13" i="4"/>
  <c r="L16" i="4"/>
  <c r="M9" i="4"/>
  <c r="J18" i="4"/>
  <c r="K4" i="4"/>
  <c r="K5" i="4"/>
  <c r="J7" i="4"/>
  <c r="J13" i="4"/>
  <c r="L5" i="4"/>
  <c r="L7" i="4"/>
  <c r="M11" i="4"/>
  <c r="U18" i="4" l="1"/>
  <c r="Q3" i="4"/>
  <c r="T16" i="4"/>
  <c r="R17" i="4"/>
  <c r="Q12" i="4"/>
  <c r="S13" i="4"/>
  <c r="Q6" i="4"/>
  <c r="T12" i="4"/>
  <c r="R7" i="4"/>
  <c r="T4" i="4"/>
  <c r="R15" i="4"/>
  <c r="S10" i="4"/>
  <c r="R9" i="4"/>
  <c r="S6" i="4"/>
  <c r="T13" i="4"/>
  <c r="U7" i="4"/>
  <c r="S18" i="4"/>
  <c r="T10" i="4"/>
  <c r="S12" i="4"/>
  <c r="Q13" i="4"/>
  <c r="S7" i="4"/>
  <c r="Q11" i="4"/>
  <c r="U14" i="4"/>
  <c r="S4" i="4"/>
  <c r="T15" i="4"/>
  <c r="Q4" i="4"/>
  <c r="Q17" i="4"/>
  <c r="S17" i="4"/>
  <c r="S5" i="4"/>
  <c r="R14" i="4"/>
  <c r="T9" i="4"/>
  <c r="R6" i="4"/>
  <c r="U17" i="4"/>
  <c r="Q8" i="4"/>
  <c r="U11" i="4"/>
  <c r="U4" i="4"/>
  <c r="U15" i="4"/>
  <c r="Q16" i="4"/>
  <c r="S14" i="4"/>
  <c r="T2" i="4"/>
  <c r="R11" i="4"/>
  <c r="R3" i="4"/>
  <c r="U9" i="4"/>
  <c r="Q5" i="4"/>
  <c r="U5" i="4"/>
  <c r="T17" i="4"/>
  <c r="U12" i="4"/>
  <c r="Q10" i="4"/>
  <c r="T14" i="4"/>
  <c r="Q9" i="4"/>
  <c r="Q2" i="4"/>
  <c r="T11" i="4"/>
  <c r="R2" i="4"/>
  <c r="S3" i="4"/>
  <c r="R10" i="4"/>
  <c r="S8" i="4"/>
  <c r="R12" i="4"/>
  <c r="R8" i="4"/>
  <c r="S15" i="4"/>
  <c r="R16" i="4"/>
  <c r="U16" i="4"/>
  <c r="S11" i="4"/>
  <c r="T3" i="4"/>
  <c r="R4" i="4"/>
  <c r="T8" i="4"/>
  <c r="T18" i="4"/>
  <c r="R5" i="4"/>
  <c r="U6" i="4"/>
  <c r="U13" i="4"/>
  <c r="R18" i="4"/>
  <c r="S9" i="4"/>
  <c r="Q18" i="4"/>
  <c r="S16" i="4"/>
  <c r="T7" i="4"/>
  <c r="S2" i="4"/>
  <c r="U3" i="4"/>
  <c r="U10" i="4"/>
  <c r="T5" i="4"/>
  <c r="T6" i="4"/>
  <c r="Q15" i="4"/>
  <c r="Q7" i="4"/>
  <c r="Q14" i="4"/>
  <c r="U8" i="4"/>
  <c r="R13" i="4"/>
  <c r="U2" i="4"/>
</calcChain>
</file>

<file path=xl/sharedStrings.xml><?xml version="1.0" encoding="utf-8"?>
<sst xmlns="http://schemas.openxmlformats.org/spreadsheetml/2006/main" count="23" uniqueCount="20">
  <si>
    <t>alfa</t>
  </si>
  <si>
    <t>I</t>
  </si>
  <si>
    <t>I_gamma</t>
  </si>
  <si>
    <t>E_j</t>
  </si>
  <si>
    <t>E_i</t>
  </si>
  <si>
    <t>Transition string</t>
  </si>
  <si>
    <t>Energies</t>
  </si>
  <si>
    <t>feeding</t>
  </si>
  <si>
    <t>incoming</t>
  </si>
  <si>
    <t>feed + in</t>
  </si>
  <si>
    <t>out</t>
  </si>
  <si>
    <t>X</t>
  </si>
  <si>
    <t>G</t>
  </si>
  <si>
    <t>https://www.nndc.bnl.gov/ensnds/208/Pb/beta_decay.pdf</t>
  </si>
  <si>
    <t>Feeding ratios:</t>
  </si>
  <si>
    <t>Source:</t>
  </si>
  <si>
    <t>Alpha</t>
  </si>
  <si>
    <t>error</t>
  </si>
  <si>
    <t>Row sum</t>
  </si>
  <si>
    <t>Outgoing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</si>
</sst>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0" xfId="0" applyFont="1"/>
    <xf numFmtId="0" fontId="4" fillId="0" borderId="0" xfId="0" applyFont="1"/>
    <xf numFmtId="0" fontId="4" fillId="0" borderId="0" xfId="1" applyNumberFormat="1" applyFont="1"/>
    <xf numFmtId="0" fontId="2" fillId="0" borderId="5" xfId="0" applyFont="1" applyBorder="1" applyAlignment="1">
      <alignment horizontal="right" wrapText="1"/>
    </xf>
    <xf numFmtId="0" fontId="2" fillId="0" borderId="5" xfId="0" applyFont="1" applyFill="1" applyBorder="1" applyAlignment="1">
      <alignment horizontal="right" wrapText="1"/>
    </xf>
    <xf numFmtId="0" fontId="2" fillId="0" borderId="7" xfId="0" applyFont="1" applyFill="1" applyBorder="1" applyAlignment="1">
      <alignment horizontal="right"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4" fillId="0" borderId="0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1" xfId="2" applyBorder="1" applyAlignment="1">
      <alignment horizontal="center"/>
    </xf>
  </cellXfs>
  <cellStyles count="3">
    <cellStyle name="Ezres" xfId="1" builtinId="3"/>
    <cellStyle name="Hivatkozás" xfId="2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ndc.bnl.gov/ensnds/208/Pb/beta_deca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4E46-7993-4C84-959B-BC2FE7E2CD3F}">
  <dimension ref="A1:AB63"/>
  <sheetViews>
    <sheetView tabSelected="1" workbookViewId="0">
      <selection activeCell="I19" sqref="I19"/>
    </sheetView>
  </sheetViews>
  <sheetFormatPr defaultRowHeight="15" x14ac:dyDescent="0.25"/>
  <cols>
    <col min="1" max="1" width="17.42578125" bestFit="1" customWidth="1"/>
    <col min="3" max="3" width="17.28515625" bestFit="1" customWidth="1"/>
    <col min="9" max="9" width="13.42578125" bestFit="1" customWidth="1"/>
    <col min="12" max="12" width="10.28515625" bestFit="1" customWidth="1"/>
  </cols>
  <sheetData>
    <row r="1" spans="1:28" ht="15.75" thickBot="1" x14ac:dyDescent="0.3">
      <c r="A1" s="10" t="s">
        <v>5</v>
      </c>
      <c r="B1" s="11" t="s">
        <v>0</v>
      </c>
      <c r="C1" s="11" t="s">
        <v>2</v>
      </c>
      <c r="D1" s="11" t="s">
        <v>1</v>
      </c>
      <c r="E1" s="11" t="s">
        <v>3</v>
      </c>
      <c r="F1" s="12" t="s">
        <v>4</v>
      </c>
      <c r="H1" s="19" t="s">
        <v>6</v>
      </c>
      <c r="I1" s="20" t="s">
        <v>14</v>
      </c>
      <c r="K1" s="21" t="s">
        <v>16</v>
      </c>
      <c r="L1" s="11">
        <v>0</v>
      </c>
      <c r="M1" s="11">
        <v>2614.529</v>
      </c>
      <c r="N1" s="11">
        <v>3197.7170000000001</v>
      </c>
      <c r="O1" s="11">
        <v>3475.0880000000002</v>
      </c>
      <c r="P1" s="12">
        <v>3708.41</v>
      </c>
      <c r="Q1">
        <v>3919.78</v>
      </c>
      <c r="R1">
        <v>3946.42</v>
      </c>
      <c r="S1">
        <v>3960.93</v>
      </c>
      <c r="T1">
        <v>3995.6</v>
      </c>
      <c r="U1">
        <v>4125.28</v>
      </c>
      <c r="V1">
        <v>4180.38</v>
      </c>
      <c r="W1">
        <v>4262</v>
      </c>
      <c r="X1">
        <v>4296.28</v>
      </c>
      <c r="Y1">
        <v>4323.3999999999996</v>
      </c>
      <c r="Z1">
        <v>4358.4399999999996</v>
      </c>
      <c r="AA1">
        <v>4382.8999999999996</v>
      </c>
      <c r="AB1">
        <v>4480.5</v>
      </c>
    </row>
    <row r="2" spans="1:28" x14ac:dyDescent="0.25">
      <c r="A2" s="5" t="str">
        <f>E2&amp;"_"&amp;F2</f>
        <v>3919.78_3708.41</v>
      </c>
      <c r="B2" s="1">
        <v>1.1259999999999999</v>
      </c>
      <c r="C2" s="1">
        <v>0.18</v>
      </c>
      <c r="D2" s="1">
        <f>C2*(1+B2)</f>
        <v>0.38267999999999996</v>
      </c>
      <c r="E2" s="1">
        <v>3919.78</v>
      </c>
      <c r="F2" s="6">
        <v>3708.41</v>
      </c>
      <c r="H2" s="16">
        <v>4480.5</v>
      </c>
      <c r="I2" s="6">
        <v>5.1999999999999998E-2</v>
      </c>
      <c r="K2" s="22">
        <v>0</v>
      </c>
      <c r="L2" s="1" t="str">
        <f t="array" ref="L2:AB18">_xlfn.IFNA(VLOOKUP($K2:$K18&amp;"_"&amp;L$1:AB$1,$A$2:$F$32,2,FALSE),"")</f>
        <v/>
      </c>
      <c r="M2" s="1" t="str">
        <v/>
      </c>
      <c r="N2" s="1" t="str">
        <v/>
      </c>
      <c r="O2" s="1" t="str">
        <v/>
      </c>
      <c r="P2" s="6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</row>
    <row r="3" spans="1:28" x14ac:dyDescent="0.25">
      <c r="A3" s="5" t="str">
        <f>E3&amp;"_"&amp;F3</f>
        <v>3708.41_3475.088</v>
      </c>
      <c r="B3" s="1">
        <v>0.7</v>
      </c>
      <c r="C3" s="1">
        <v>0.31</v>
      </c>
      <c r="D3" s="1">
        <f>C3*(1+B3)</f>
        <v>0.52700000000000002</v>
      </c>
      <c r="E3" s="1">
        <v>3708.41</v>
      </c>
      <c r="F3" s="6">
        <v>3475.0880000000002</v>
      </c>
      <c r="H3" s="16">
        <v>4382.8999999999996</v>
      </c>
      <c r="I3" s="6">
        <v>1.7000000000000001E-2</v>
      </c>
      <c r="K3" s="22">
        <v>2614.529</v>
      </c>
      <c r="L3" s="1">
        <v>2.47E-3</v>
      </c>
      <c r="M3" s="1" t="str">
        <v/>
      </c>
      <c r="N3" s="1" t="str">
        <v/>
      </c>
      <c r="O3" s="1" t="str">
        <v/>
      </c>
      <c r="P3" s="6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</row>
    <row r="4" spans="1:28" x14ac:dyDescent="0.25">
      <c r="A4" s="5" t="str">
        <f>E4&amp;"_"&amp;F4</f>
        <v>3960.93_3708.41</v>
      </c>
      <c r="B4" s="1">
        <v>0.63</v>
      </c>
      <c r="C4" s="1">
        <v>0.78</v>
      </c>
      <c r="D4" s="1">
        <f>C4*(1+B4)</f>
        <v>1.2713999999999999</v>
      </c>
      <c r="E4" s="1">
        <v>3960.93</v>
      </c>
      <c r="F4" s="6">
        <v>3708.41</v>
      </c>
      <c r="H4" s="5">
        <v>4358.3999999999996</v>
      </c>
      <c r="I4" s="6">
        <v>4.3999999999999997E-2</v>
      </c>
      <c r="K4" s="22">
        <v>3197.7170000000001</v>
      </c>
      <c r="L4" s="1">
        <v>3.3300000000000001E-3</v>
      </c>
      <c r="M4" s="1">
        <v>2.0500000000000001E-2</v>
      </c>
      <c r="N4" s="1" t="str">
        <v/>
      </c>
      <c r="O4" s="1" t="str">
        <v/>
      </c>
      <c r="P4" s="6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</row>
    <row r="5" spans="1:28" x14ac:dyDescent="0.25">
      <c r="A5" s="5" t="str">
        <f>E5&amp;"_"&amp;F5</f>
        <v>3475.088_3197.717</v>
      </c>
      <c r="B5" s="1">
        <v>0.53300000000000003</v>
      </c>
      <c r="C5" s="1">
        <v>6.6</v>
      </c>
      <c r="D5" s="1">
        <f>C5*(1+B5)</f>
        <v>10.117799999999999</v>
      </c>
      <c r="E5" s="1">
        <v>3475.0880000000002</v>
      </c>
      <c r="F5" s="6">
        <v>3197.7170000000001</v>
      </c>
      <c r="H5" s="16">
        <v>4323.3999999999996</v>
      </c>
      <c r="I5" s="6">
        <v>5.0000000000000001E-3</v>
      </c>
      <c r="K5" s="22">
        <v>3475.0880000000002</v>
      </c>
      <c r="L5" s="1">
        <v>0</v>
      </c>
      <c r="M5" s="1">
        <v>2.64E-2</v>
      </c>
      <c r="N5" s="1">
        <v>0.53300000000000003</v>
      </c>
      <c r="O5" s="1" t="str">
        <v/>
      </c>
      <c r="P5" s="6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</row>
    <row r="6" spans="1:28" x14ac:dyDescent="0.25">
      <c r="A6" s="5" t="str">
        <f>E6&amp;"_"&amp;F6</f>
        <v>3960.93_3475.088</v>
      </c>
      <c r="B6" s="1"/>
      <c r="C6" s="1">
        <v>4.9000000000000002E-2</v>
      </c>
      <c r="D6" s="1">
        <f>C6*(1+B6)</f>
        <v>4.9000000000000002E-2</v>
      </c>
      <c r="E6" s="1">
        <v>3960.93</v>
      </c>
      <c r="F6" s="6">
        <v>3475.0880000000002</v>
      </c>
      <c r="H6" s="16">
        <v>4296.3</v>
      </c>
      <c r="I6" s="6">
        <v>0.10100000000000001</v>
      </c>
      <c r="K6" s="22">
        <v>3708.41</v>
      </c>
      <c r="L6" s="1">
        <v>0</v>
      </c>
      <c r="M6" s="1">
        <v>0</v>
      </c>
      <c r="N6" s="1">
        <v>0.1027</v>
      </c>
      <c r="O6" s="1">
        <v>0.7</v>
      </c>
      <c r="P6" s="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</row>
    <row r="7" spans="1:28" x14ac:dyDescent="0.25">
      <c r="A7" s="5" t="str">
        <f>E7&amp;"_"&amp;F7</f>
        <v>3708.41_3197.717</v>
      </c>
      <c r="B7" s="1">
        <v>0.1027</v>
      </c>
      <c r="C7" s="1">
        <v>22.6</v>
      </c>
      <c r="D7" s="1">
        <f>C7*(1+B7)</f>
        <v>24.921020000000002</v>
      </c>
      <c r="E7" s="1">
        <v>3708.41</v>
      </c>
      <c r="F7" s="6">
        <v>3197.7170000000001</v>
      </c>
      <c r="H7" s="16">
        <v>4262</v>
      </c>
      <c r="I7" s="6">
        <v>2E-3</v>
      </c>
      <c r="K7" s="22">
        <v>3919.78</v>
      </c>
      <c r="L7" s="1" t="str">
        <v/>
      </c>
      <c r="M7" s="1" t="str">
        <v/>
      </c>
      <c r="N7" s="1">
        <v>3.9E-2</v>
      </c>
      <c r="O7" s="1" t="str">
        <v/>
      </c>
      <c r="P7" s="6">
        <v>1.1259999999999999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</row>
    <row r="8" spans="1:28" x14ac:dyDescent="0.25">
      <c r="A8" s="5" t="str">
        <f>E8&amp;"_"&amp;F8</f>
        <v>3197.717_2614.529</v>
      </c>
      <c r="B8" s="1">
        <v>2.0500000000000001E-2</v>
      </c>
      <c r="C8" s="1">
        <v>85</v>
      </c>
      <c r="D8" s="1">
        <f>C8*(1+B8)</f>
        <v>86.742499999999993</v>
      </c>
      <c r="E8" s="1">
        <v>3197.7170000000001</v>
      </c>
      <c r="F8" s="6">
        <v>2614.529</v>
      </c>
      <c r="H8" s="16">
        <v>4180.3999999999996</v>
      </c>
      <c r="I8" s="6">
        <v>0.22700000000000001</v>
      </c>
      <c r="K8" s="22">
        <v>3946.42</v>
      </c>
      <c r="L8" s="1" t="str">
        <v/>
      </c>
      <c r="M8" s="1" t="str">
        <v/>
      </c>
      <c r="N8" s="1">
        <v>0</v>
      </c>
      <c r="O8" s="1" t="str">
        <v/>
      </c>
      <c r="P8" s="6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</row>
    <row r="9" spans="1:28" x14ac:dyDescent="0.25">
      <c r="A9" s="5" t="str">
        <f>E9&amp;"_"&amp;F9</f>
        <v>4296.28_3708.41</v>
      </c>
      <c r="B9" s="1"/>
      <c r="C9" s="1">
        <v>0.06</v>
      </c>
      <c r="D9" s="1">
        <f>C9*(1+B9)</f>
        <v>0.06</v>
      </c>
      <c r="E9" s="1">
        <v>4296.28</v>
      </c>
      <c r="F9" s="6">
        <v>3708.41</v>
      </c>
      <c r="H9" s="16">
        <v>4125.3</v>
      </c>
      <c r="I9" s="6">
        <v>0.17499999999999999</v>
      </c>
      <c r="K9" s="22">
        <v>3960.93</v>
      </c>
      <c r="L9" s="1">
        <v>0</v>
      </c>
      <c r="M9" s="1" t="str">
        <v/>
      </c>
      <c r="N9" s="1">
        <v>3.56E-2</v>
      </c>
      <c r="O9" s="1">
        <v>0</v>
      </c>
      <c r="P9" s="6">
        <v>0.63</v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</row>
    <row r="10" spans="1:28" x14ac:dyDescent="0.25">
      <c r="A10" s="5" t="str">
        <f>E10&amp;"_"&amp;F10</f>
        <v>4125.28_3475.088</v>
      </c>
      <c r="B10" s="1"/>
      <c r="C10" s="1">
        <v>0.05</v>
      </c>
      <c r="D10" s="1">
        <f>C10*(1+B10)</f>
        <v>0.05</v>
      </c>
      <c r="E10" s="1">
        <v>4125.28</v>
      </c>
      <c r="F10" s="6">
        <v>3475.0880000000002</v>
      </c>
      <c r="H10" s="16">
        <v>3995.6</v>
      </c>
      <c r="I10" s="6">
        <v>7.0000000000000001E-3</v>
      </c>
      <c r="K10" s="22">
        <v>3995.6</v>
      </c>
      <c r="L10" s="1" t="str">
        <v/>
      </c>
      <c r="M10" s="1">
        <v>0</v>
      </c>
      <c r="N10" s="1" t="str">
        <v/>
      </c>
      <c r="O10" s="1" t="str">
        <v/>
      </c>
      <c r="P10" s="6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</row>
    <row r="11" spans="1:28" x14ac:dyDescent="0.25">
      <c r="A11" s="5" t="str">
        <f>E11&amp;"_"&amp;F11</f>
        <v>4180.38_3475.088</v>
      </c>
      <c r="B11" s="1"/>
      <c r="C11" s="1">
        <v>2.1999999999999999E-2</v>
      </c>
      <c r="D11" s="1">
        <f>C11*(1+B11)</f>
        <v>2.1999999999999999E-2</v>
      </c>
      <c r="E11" s="1">
        <v>4180.38</v>
      </c>
      <c r="F11" s="6">
        <v>3475.0880000000002</v>
      </c>
      <c r="H11" s="16">
        <v>3960.9</v>
      </c>
      <c r="I11" s="6">
        <v>3.18</v>
      </c>
      <c r="K11" s="22">
        <v>4125.28</v>
      </c>
      <c r="L11" s="1" t="str">
        <v/>
      </c>
      <c r="M11" s="1" t="str">
        <v/>
      </c>
      <c r="N11" s="1">
        <v>0</v>
      </c>
      <c r="O11" s="1">
        <v>0</v>
      </c>
      <c r="P11" s="6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</row>
    <row r="12" spans="1:28" x14ac:dyDescent="0.25">
      <c r="A12" s="5" t="str">
        <f>E12&amp;"_"&amp;F12</f>
        <v>3919.78_3197.717</v>
      </c>
      <c r="B12" s="1">
        <v>3.9E-2</v>
      </c>
      <c r="C12" s="1">
        <v>0.24</v>
      </c>
      <c r="D12" s="1">
        <f>C12*(1+B12)</f>
        <v>0.24935999999999997</v>
      </c>
      <c r="E12" s="1">
        <v>3919.78</v>
      </c>
      <c r="F12" s="6">
        <v>3197.7170000000001</v>
      </c>
      <c r="H12" s="17">
        <v>3946.4</v>
      </c>
      <c r="I12" s="6">
        <v>4.5999999999999999E-2</v>
      </c>
      <c r="K12" s="22">
        <v>4180.38</v>
      </c>
      <c r="L12" s="1" t="str">
        <v/>
      </c>
      <c r="M12" s="1" t="str">
        <v/>
      </c>
      <c r="N12" s="1">
        <v>0</v>
      </c>
      <c r="O12" s="1">
        <v>0</v>
      </c>
      <c r="P12" s="6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</row>
    <row r="13" spans="1:28" x14ac:dyDescent="0.25">
      <c r="A13" s="5" t="str">
        <f>E13&amp;"_"&amp;F13</f>
        <v>3946.42_3197.717</v>
      </c>
      <c r="B13" s="1"/>
      <c r="C13" s="1">
        <v>4.5999999999999999E-2</v>
      </c>
      <c r="D13" s="1">
        <f>C13*(1+B13)</f>
        <v>4.5999999999999999E-2</v>
      </c>
      <c r="E13" s="1">
        <v>3946.42</v>
      </c>
      <c r="F13" s="6">
        <v>3197.7170000000001</v>
      </c>
      <c r="H13" s="16">
        <v>3919.78</v>
      </c>
      <c r="I13" s="6">
        <v>0.63</v>
      </c>
      <c r="K13" s="22">
        <v>4262</v>
      </c>
      <c r="L13" s="1" t="str">
        <v/>
      </c>
      <c r="M13" s="1">
        <v>0</v>
      </c>
      <c r="N13" s="1" t="str">
        <v/>
      </c>
      <c r="O13" s="1" t="str">
        <v/>
      </c>
      <c r="P13" s="6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</row>
    <row r="14" spans="1:28" x14ac:dyDescent="0.25">
      <c r="A14" s="5" t="str">
        <f>E14&amp;"_"&amp;F14</f>
        <v>3960.93_3197.717</v>
      </c>
      <c r="B14" s="1">
        <v>3.56E-2</v>
      </c>
      <c r="C14" s="1">
        <v>1.79</v>
      </c>
      <c r="D14" s="1">
        <f>C14*(1+B14)</f>
        <v>1.8537240000000001</v>
      </c>
      <c r="E14" s="1">
        <v>3960.93</v>
      </c>
      <c r="F14" s="6">
        <v>3197.7170000000001</v>
      </c>
      <c r="H14" s="16">
        <v>3708.41</v>
      </c>
      <c r="I14" s="6">
        <v>24.2</v>
      </c>
      <c r="K14" s="22">
        <v>4296.28</v>
      </c>
      <c r="L14" s="1" t="str">
        <v/>
      </c>
      <c r="M14" s="1" t="str">
        <v/>
      </c>
      <c r="N14" s="1" t="str">
        <v/>
      </c>
      <c r="O14" s="1">
        <v>0</v>
      </c>
      <c r="P14" s="6">
        <v>0</v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</row>
    <row r="15" spans="1:28" x14ac:dyDescent="0.25">
      <c r="A15" s="5" t="str">
        <f>E15&amp;"_"&amp;F15</f>
        <v>4296.28_3475.088</v>
      </c>
      <c r="B15" s="1"/>
      <c r="C15" s="1">
        <v>4.1000000000000002E-2</v>
      </c>
      <c r="D15" s="1">
        <f>C15*(1+B15)</f>
        <v>4.1000000000000002E-2</v>
      </c>
      <c r="E15" s="1">
        <v>4296.28</v>
      </c>
      <c r="F15" s="6">
        <v>3475.0880000000002</v>
      </c>
      <c r="H15" s="16">
        <v>3475.0880000000002</v>
      </c>
      <c r="I15" s="6">
        <v>22.2</v>
      </c>
      <c r="K15" s="22">
        <v>4323.3999999999996</v>
      </c>
      <c r="L15" s="1" t="str">
        <v/>
      </c>
      <c r="M15" s="1" t="str">
        <v/>
      </c>
      <c r="N15" s="1">
        <v>0</v>
      </c>
      <c r="O15" s="1" t="str">
        <v/>
      </c>
      <c r="P15" s="6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</row>
    <row r="16" spans="1:28" x14ac:dyDescent="0.25">
      <c r="A16" s="5" t="str">
        <f>E16&amp;"_"&amp;F16</f>
        <v>3475.088_2614.529</v>
      </c>
      <c r="B16" s="1">
        <v>2.64E-2</v>
      </c>
      <c r="C16" s="1">
        <v>12.5</v>
      </c>
      <c r="D16" s="1">
        <f>C16*(1+B16)</f>
        <v>12.83</v>
      </c>
      <c r="E16" s="1">
        <v>3475.0880000000002</v>
      </c>
      <c r="F16" s="6">
        <v>2614.529</v>
      </c>
      <c r="H16" s="16">
        <v>3197.7</v>
      </c>
      <c r="I16" s="6">
        <v>49.1</v>
      </c>
      <c r="K16" s="22">
        <v>4358.4399999999996</v>
      </c>
      <c r="L16" s="1" t="str">
        <v/>
      </c>
      <c r="M16" s="1">
        <v>0</v>
      </c>
      <c r="N16" s="1">
        <v>0</v>
      </c>
      <c r="O16" s="1">
        <v>0</v>
      </c>
      <c r="P16" s="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</row>
    <row r="17" spans="1:28" x14ac:dyDescent="0.25">
      <c r="A17" s="5" t="str">
        <f>E17&amp;"_"&amp;F17</f>
        <v>4358.44_3475.088</v>
      </c>
      <c r="B17" s="1"/>
      <c r="C17" s="1">
        <v>3.1E-2</v>
      </c>
      <c r="D17" s="1">
        <f>C17*(1+B17)</f>
        <v>3.1E-2</v>
      </c>
      <c r="E17" s="1">
        <v>4358.4399999999996</v>
      </c>
      <c r="F17" s="6">
        <v>3475.0880000000002</v>
      </c>
      <c r="H17" s="17">
        <v>2614.5</v>
      </c>
      <c r="I17" s="6">
        <v>0</v>
      </c>
      <c r="K17" s="22">
        <v>4382.8999999999996</v>
      </c>
      <c r="L17" s="1" t="str">
        <v/>
      </c>
      <c r="M17" s="1" t="str">
        <v/>
      </c>
      <c r="N17" s="1">
        <v>0</v>
      </c>
      <c r="O17" s="1" t="str">
        <v/>
      </c>
      <c r="P17" s="6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</row>
    <row r="18" spans="1:28" ht="15.75" thickBot="1" x14ac:dyDescent="0.3">
      <c r="A18" s="5" t="str">
        <f>E18&amp;"_"&amp;F18</f>
        <v>4125.28_3197.717</v>
      </c>
      <c r="B18" s="1"/>
      <c r="C18" s="1">
        <v>0.125</v>
      </c>
      <c r="D18" s="1">
        <f>C18*(1+B18)</f>
        <v>0.125</v>
      </c>
      <c r="E18" s="1">
        <v>4125.28</v>
      </c>
      <c r="F18" s="6">
        <v>3197.7170000000001</v>
      </c>
      <c r="H18" s="18">
        <v>0</v>
      </c>
      <c r="I18" s="9">
        <v>0</v>
      </c>
      <c r="K18" s="23">
        <v>4480.5</v>
      </c>
      <c r="L18" s="8" t="str">
        <v/>
      </c>
      <c r="M18" s="8" t="str">
        <v/>
      </c>
      <c r="N18" s="8">
        <v>0</v>
      </c>
      <c r="O18" s="8" t="str">
        <v/>
      </c>
      <c r="P18" s="9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</row>
    <row r="19" spans="1:28" ht="15.75" thickBot="1" x14ac:dyDescent="0.3">
      <c r="A19" s="5" t="str">
        <f>E19&amp;"_"&amp;F19</f>
        <v>4180.38_3197.717</v>
      </c>
      <c r="B19" s="1"/>
      <c r="C19" s="1">
        <v>0.20499999999999999</v>
      </c>
      <c r="D19" s="1">
        <f>C19*(1+B19)</f>
        <v>0.20499999999999999</v>
      </c>
      <c r="E19" s="1">
        <v>4180.38</v>
      </c>
      <c r="F19" s="6">
        <v>3197.7170000000001</v>
      </c>
      <c r="I19" s="21">
        <f>SUM(I2:I18)</f>
        <v>99.98599999999999</v>
      </c>
    </row>
    <row r="20" spans="1:28" ht="15.75" thickBot="1" x14ac:dyDescent="0.3">
      <c r="A20" s="5" t="str">
        <f>E20&amp;"_"&amp;F20</f>
        <v>3708.41_2614.529</v>
      </c>
      <c r="B20" s="1"/>
      <c r="C20" s="1">
        <v>0.43</v>
      </c>
      <c r="D20" s="1">
        <f>C20*(1+B20)</f>
        <v>0.43</v>
      </c>
      <c r="E20" s="1">
        <v>3708.41</v>
      </c>
      <c r="F20" s="6">
        <v>2614.529</v>
      </c>
      <c r="K20" s="21" t="s">
        <v>1</v>
      </c>
      <c r="L20" s="11">
        <v>0</v>
      </c>
      <c r="M20" s="11">
        <v>2614.529</v>
      </c>
      <c r="N20" s="11">
        <v>3197.7170000000001</v>
      </c>
      <c r="O20" s="11">
        <v>3475.0880000000002</v>
      </c>
      <c r="P20" s="12">
        <v>3708.41</v>
      </c>
      <c r="Q20">
        <v>3919.78</v>
      </c>
      <c r="R20">
        <v>3946.42</v>
      </c>
      <c r="S20">
        <v>3960.93</v>
      </c>
      <c r="T20">
        <v>3995.6</v>
      </c>
      <c r="U20">
        <v>4125.28</v>
      </c>
      <c r="V20">
        <v>4180.38</v>
      </c>
      <c r="W20">
        <v>4262</v>
      </c>
      <c r="X20">
        <v>4296.28</v>
      </c>
      <c r="Y20">
        <v>4323.3999999999996</v>
      </c>
      <c r="Z20">
        <v>4358.4399999999996</v>
      </c>
      <c r="AA20">
        <v>4382.8999999999996</v>
      </c>
      <c r="AB20">
        <v>4480.5</v>
      </c>
    </row>
    <row r="21" spans="1:28" x14ac:dyDescent="0.25">
      <c r="A21" s="5" t="str">
        <f>E21&amp;"_"&amp;F21</f>
        <v>4323.4_3197.717</v>
      </c>
      <c r="B21" s="1"/>
      <c r="C21" s="1">
        <v>5.0000000000000001E-3</v>
      </c>
      <c r="D21" s="1">
        <f>C21*(1+B21)</f>
        <v>5.0000000000000001E-3</v>
      </c>
      <c r="E21" s="1">
        <v>4323.3999999999996</v>
      </c>
      <c r="F21" s="6">
        <v>3197.7170000000001</v>
      </c>
      <c r="J21" s="13" t="s">
        <v>19</v>
      </c>
      <c r="K21" s="22">
        <v>0</v>
      </c>
      <c r="L21" s="1" t="str">
        <f t="array" ref="L21:AB37">_xlfn.IFNA(VLOOKUP($K21:$K37&amp;"_"&amp;L$20:AB$20,$A$2:$F$32,4,FALSE),"")</f>
        <v/>
      </c>
      <c r="M21" s="1" t="str">
        <v/>
      </c>
      <c r="N21" s="1" t="str">
        <v/>
      </c>
      <c r="O21" s="1" t="str">
        <v/>
      </c>
      <c r="P21" s="6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</row>
    <row r="22" spans="1:28" x14ac:dyDescent="0.25">
      <c r="A22" s="5" t="str">
        <f>E22&amp;"_"&amp;F22</f>
        <v>4358.44_3197.717</v>
      </c>
      <c r="B22" s="1"/>
      <c r="C22" s="1">
        <v>1.0999999999999999E-2</v>
      </c>
      <c r="D22" s="1">
        <f>C22*(1+B22)</f>
        <v>1.0999999999999999E-2</v>
      </c>
      <c r="E22" s="1">
        <v>4358.4399999999996</v>
      </c>
      <c r="F22" s="6">
        <v>3197.7170000000001</v>
      </c>
      <c r="J22" s="13">
        <f>SUM(L22:P22)</f>
        <v>100.00039238000001</v>
      </c>
      <c r="K22" s="22">
        <v>2614.529</v>
      </c>
      <c r="L22" s="1">
        <v>100.00039238000001</v>
      </c>
      <c r="M22" s="1" t="str">
        <v/>
      </c>
      <c r="N22" s="1" t="str">
        <v/>
      </c>
      <c r="O22" s="1" t="str">
        <v/>
      </c>
      <c r="P22" s="6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</row>
    <row r="23" spans="1:28" x14ac:dyDescent="0.25">
      <c r="A23" s="5" t="str">
        <f>E23&amp;"_"&amp;F23</f>
        <v>4382.9_3197.717</v>
      </c>
      <c r="B23" s="1"/>
      <c r="C23" s="1">
        <v>1.7000000000000001E-2</v>
      </c>
      <c r="D23" s="1">
        <f>C23*(1+B23)</f>
        <v>1.7000000000000001E-2</v>
      </c>
      <c r="E23" s="1">
        <v>4382.8999999999996</v>
      </c>
      <c r="F23" s="6">
        <v>3197.7170000000001</v>
      </c>
      <c r="J23" s="13">
        <f>SUM(L23:P23)</f>
        <v>86.746513319999991</v>
      </c>
      <c r="K23" s="22">
        <v>3197.7170000000001</v>
      </c>
      <c r="L23" s="1">
        <v>4.0133199999999999E-3</v>
      </c>
      <c r="M23" s="1">
        <v>86.742499999999993</v>
      </c>
      <c r="N23" s="1" t="str">
        <v/>
      </c>
      <c r="O23" s="1" t="str">
        <v/>
      </c>
      <c r="P23" s="6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</row>
    <row r="24" spans="1:28" x14ac:dyDescent="0.25">
      <c r="A24" s="5" t="str">
        <f>E24&amp;"_"&amp;F24</f>
        <v>4480.5_3197.717</v>
      </c>
      <c r="B24" s="1"/>
      <c r="C24" s="1">
        <v>5.1999999999999998E-2</v>
      </c>
      <c r="D24" s="1">
        <f>C24*(1+B24)</f>
        <v>5.1999999999999998E-2</v>
      </c>
      <c r="E24" s="1">
        <v>4480.5</v>
      </c>
      <c r="F24" s="6">
        <v>3197.7170000000001</v>
      </c>
      <c r="J24" s="13">
        <f t="shared" ref="J23:J37" si="0">SUM(L24:P24)</f>
        <v>22.949300000000001</v>
      </c>
      <c r="K24" s="22">
        <v>3475.0880000000002</v>
      </c>
      <c r="L24" s="1">
        <v>1.5E-3</v>
      </c>
      <c r="M24" s="1">
        <v>12.83</v>
      </c>
      <c r="N24" s="1">
        <v>10.117799999999999</v>
      </c>
      <c r="O24" s="1" t="str">
        <v/>
      </c>
      <c r="P24" s="6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</row>
    <row r="25" spans="1:28" x14ac:dyDescent="0.25">
      <c r="A25" s="5" t="str">
        <f>E25&amp;"_"&amp;F25</f>
        <v>3995.6_2614.529</v>
      </c>
      <c r="B25" s="1"/>
      <c r="C25" s="1">
        <v>7.0000000000000001E-3</v>
      </c>
      <c r="D25" s="1">
        <f>C25*(1+B25)</f>
        <v>7.0000000000000001E-3</v>
      </c>
      <c r="E25" s="1">
        <v>3995.6</v>
      </c>
      <c r="F25" s="6">
        <v>2614.529</v>
      </c>
      <c r="J25" s="13">
        <f t="shared" si="0"/>
        <v>25.880020000000002</v>
      </c>
      <c r="K25" s="22">
        <v>3708.41</v>
      </c>
      <c r="L25" s="1">
        <v>2E-3</v>
      </c>
      <c r="M25" s="1">
        <v>0.43</v>
      </c>
      <c r="N25" s="1">
        <v>24.921020000000002</v>
      </c>
      <c r="O25" s="1">
        <v>0.52700000000000002</v>
      </c>
      <c r="P25" s="6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</row>
    <row r="26" spans="1:28" x14ac:dyDescent="0.25">
      <c r="A26" s="5" t="str">
        <f>E26&amp;"_"&amp;F26</f>
        <v>4262_2614.529</v>
      </c>
      <c r="B26" s="1"/>
      <c r="C26" s="1">
        <v>2E-3</v>
      </c>
      <c r="D26" s="1">
        <f>C26*(1+B26)</f>
        <v>2E-3</v>
      </c>
      <c r="E26" s="1">
        <v>4262</v>
      </c>
      <c r="F26" s="6">
        <v>2614.529</v>
      </c>
      <c r="J26" s="13">
        <f t="shared" si="0"/>
        <v>0.63203999999999994</v>
      </c>
      <c r="K26" s="22">
        <v>3919.78</v>
      </c>
      <c r="L26" s="1" t="str">
        <v/>
      </c>
      <c r="M26" s="1" t="str">
        <v/>
      </c>
      <c r="N26" s="1">
        <v>0.24935999999999997</v>
      </c>
      <c r="O26" s="1" t="str">
        <v/>
      </c>
      <c r="P26" s="6">
        <v>0.38267999999999996</v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</row>
    <row r="27" spans="1:28" x14ac:dyDescent="0.25">
      <c r="A27" s="5" t="str">
        <f>E27&amp;"_"&amp;F27</f>
        <v>4358.44_2614.529</v>
      </c>
      <c r="B27" s="1"/>
      <c r="C27" s="1">
        <v>2E-3</v>
      </c>
      <c r="D27" s="1">
        <f>C27*(1+B27)</f>
        <v>2E-3</v>
      </c>
      <c r="E27" s="1">
        <v>4358.4399999999996</v>
      </c>
      <c r="F27" s="6">
        <v>2614.529</v>
      </c>
      <c r="J27" s="13">
        <f t="shared" si="0"/>
        <v>4.5999999999999999E-2</v>
      </c>
      <c r="K27" s="22">
        <v>3946.42</v>
      </c>
      <c r="L27" s="1" t="str">
        <v/>
      </c>
      <c r="M27" s="1" t="str">
        <v/>
      </c>
      <c r="N27" s="1">
        <v>4.5999999999999999E-2</v>
      </c>
      <c r="O27" s="1" t="str">
        <v/>
      </c>
      <c r="P27" s="6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</row>
    <row r="28" spans="1:28" x14ac:dyDescent="0.25">
      <c r="A28" s="5" t="str">
        <f>E28&amp;"_"&amp;F28</f>
        <v>2614.529_0</v>
      </c>
      <c r="B28" s="1">
        <v>2.47E-3</v>
      </c>
      <c r="C28" s="1">
        <v>99.754000000000005</v>
      </c>
      <c r="D28" s="1">
        <f>C28*(1+B28)</f>
        <v>100.00039238000001</v>
      </c>
      <c r="E28" s="1">
        <v>2614.529</v>
      </c>
      <c r="F28" s="6">
        <v>0</v>
      </c>
      <c r="J28" s="13">
        <f t="shared" si="0"/>
        <v>3.175624</v>
      </c>
      <c r="K28" s="22">
        <v>3960.93</v>
      </c>
      <c r="L28" s="1">
        <v>1.5E-3</v>
      </c>
      <c r="M28" s="1" t="str">
        <v/>
      </c>
      <c r="N28" s="1">
        <v>1.8537240000000001</v>
      </c>
      <c r="O28" s="1">
        <v>4.9000000000000002E-2</v>
      </c>
      <c r="P28" s="6">
        <v>1.2713999999999999</v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</row>
    <row r="29" spans="1:28" x14ac:dyDescent="0.25">
      <c r="A29" s="5" t="str">
        <f>E29&amp;"_"&amp;F29</f>
        <v>3197.717_0</v>
      </c>
      <c r="B29" s="1">
        <v>3.3300000000000001E-3</v>
      </c>
      <c r="C29" s="1">
        <v>4.0000000000000001E-3</v>
      </c>
      <c r="D29" s="1">
        <f>C29*(1+B29)</f>
        <v>4.0133199999999999E-3</v>
      </c>
      <c r="E29" s="1">
        <v>3197.7170000000001</v>
      </c>
      <c r="F29" s="6">
        <v>0</v>
      </c>
      <c r="J29" s="13">
        <f t="shared" si="0"/>
        <v>7.0000000000000001E-3</v>
      </c>
      <c r="K29" s="22">
        <v>3995.6</v>
      </c>
      <c r="L29" s="1" t="str">
        <v/>
      </c>
      <c r="M29" s="1">
        <v>7.0000000000000001E-3</v>
      </c>
      <c r="N29" s="1" t="str">
        <v/>
      </c>
      <c r="O29" s="1" t="str">
        <v/>
      </c>
      <c r="P29" s="6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</row>
    <row r="30" spans="1:28" x14ac:dyDescent="0.25">
      <c r="A30" s="5" t="str">
        <f>E30&amp;"_"&amp;F30</f>
        <v>3475.088_0</v>
      </c>
      <c r="B30" s="1"/>
      <c r="C30" s="1">
        <v>1.5E-3</v>
      </c>
      <c r="D30" s="1">
        <f>C30*(1+B30)</f>
        <v>1.5E-3</v>
      </c>
      <c r="E30" s="1">
        <v>3475.0880000000002</v>
      </c>
      <c r="F30" s="6">
        <v>0</v>
      </c>
      <c r="J30" s="13">
        <f t="shared" si="0"/>
        <v>0.17499999999999999</v>
      </c>
      <c r="K30" s="22">
        <v>4125.28</v>
      </c>
      <c r="L30" s="1" t="str">
        <v/>
      </c>
      <c r="M30" s="1" t="str">
        <v/>
      </c>
      <c r="N30" s="1">
        <v>0.125</v>
      </c>
      <c r="O30" s="1">
        <v>0.05</v>
      </c>
      <c r="P30" s="6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</row>
    <row r="31" spans="1:28" x14ac:dyDescent="0.25">
      <c r="A31" s="5" t="str">
        <f>E31&amp;"_"&amp;F31</f>
        <v>3708.41_0</v>
      </c>
      <c r="B31" s="1"/>
      <c r="C31" s="1">
        <v>2E-3</v>
      </c>
      <c r="D31" s="1">
        <f>C31*(1+B31)</f>
        <v>2E-3</v>
      </c>
      <c r="E31" s="1">
        <v>3708.41</v>
      </c>
      <c r="F31" s="6">
        <v>0</v>
      </c>
      <c r="J31" s="13">
        <f t="shared" si="0"/>
        <v>0.22699999999999998</v>
      </c>
      <c r="K31" s="22">
        <v>4180.38</v>
      </c>
      <c r="L31" s="1" t="str">
        <v/>
      </c>
      <c r="M31" s="1" t="str">
        <v/>
      </c>
      <c r="N31" s="1">
        <v>0.20499999999999999</v>
      </c>
      <c r="O31" s="1">
        <v>2.1999999999999999E-2</v>
      </c>
      <c r="P31" s="6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</row>
    <row r="32" spans="1:28" ht="15.75" thickBot="1" x14ac:dyDescent="0.3">
      <c r="A32" s="7" t="str">
        <f>E32&amp;"_"&amp;F32</f>
        <v>3960.93_0</v>
      </c>
      <c r="B32" s="8"/>
      <c r="C32" s="8">
        <v>1.5E-3</v>
      </c>
      <c r="D32" s="8">
        <f>C32*(1+B32)</f>
        <v>1.5E-3</v>
      </c>
      <c r="E32" s="8">
        <v>3960.93</v>
      </c>
      <c r="F32" s="9">
        <v>0</v>
      </c>
      <c r="J32" s="13">
        <f t="shared" si="0"/>
        <v>2E-3</v>
      </c>
      <c r="K32" s="22">
        <v>4262</v>
      </c>
      <c r="L32" s="1" t="str">
        <v/>
      </c>
      <c r="M32" s="1">
        <v>2E-3</v>
      </c>
      <c r="N32" s="1" t="str">
        <v/>
      </c>
      <c r="O32" s="1" t="str">
        <v/>
      </c>
      <c r="P32" s="6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</row>
    <row r="33" spans="1:28" ht="15.75" thickBot="1" x14ac:dyDescent="0.3">
      <c r="J33" s="13">
        <f t="shared" si="0"/>
        <v>0.10100000000000001</v>
      </c>
      <c r="K33" s="22">
        <v>4296.28</v>
      </c>
      <c r="L33" s="1" t="str">
        <v/>
      </c>
      <c r="M33" s="1" t="str">
        <v/>
      </c>
      <c r="N33" s="1" t="str">
        <v/>
      </c>
      <c r="O33" s="1">
        <v>4.1000000000000002E-2</v>
      </c>
      <c r="P33" s="6">
        <v>0.06</v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</row>
    <row r="34" spans="1:28" ht="15.75" thickBot="1" x14ac:dyDescent="0.3">
      <c r="A34" s="10" t="s">
        <v>15</v>
      </c>
      <c r="B34" s="27" t="s">
        <v>13</v>
      </c>
      <c r="C34" s="25"/>
      <c r="D34" s="25"/>
      <c r="E34" s="25"/>
      <c r="F34" s="26"/>
      <c r="J34" s="13">
        <f t="shared" si="0"/>
        <v>5.0000000000000001E-3</v>
      </c>
      <c r="K34" s="22">
        <v>4323.3999999999996</v>
      </c>
      <c r="L34" s="1" t="str">
        <v/>
      </c>
      <c r="M34" s="1" t="str">
        <v/>
      </c>
      <c r="N34" s="1">
        <v>5.0000000000000001E-3</v>
      </c>
      <c r="O34" s="1" t="str">
        <v/>
      </c>
      <c r="P34" s="6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</row>
    <row r="35" spans="1:28" x14ac:dyDescent="0.25">
      <c r="J35" s="13">
        <f t="shared" si="0"/>
        <v>4.3999999999999997E-2</v>
      </c>
      <c r="K35" s="22">
        <v>4358.4399999999996</v>
      </c>
      <c r="L35" s="1" t="str">
        <v/>
      </c>
      <c r="M35" s="1">
        <v>2E-3</v>
      </c>
      <c r="N35" s="1">
        <v>1.0999999999999999E-2</v>
      </c>
      <c r="O35" s="1">
        <v>3.1E-2</v>
      </c>
      <c r="P35" s="6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</row>
    <row r="36" spans="1:28" x14ac:dyDescent="0.25">
      <c r="J36" s="13">
        <f t="shared" si="0"/>
        <v>1.7000000000000001E-2</v>
      </c>
      <c r="K36" s="22">
        <v>4382.8999999999996</v>
      </c>
      <c r="L36" s="1" t="str">
        <v/>
      </c>
      <c r="M36" s="1" t="str">
        <v/>
      </c>
      <c r="N36" s="1">
        <v>1.7000000000000001E-2</v>
      </c>
      <c r="O36" s="1" t="str">
        <v/>
      </c>
      <c r="P36" s="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</row>
    <row r="37" spans="1:28" ht="15.75" thickBot="1" x14ac:dyDescent="0.3">
      <c r="J37" s="13">
        <f>SUM(L37:P37)</f>
        <v>5.1999999999999998E-2</v>
      </c>
      <c r="K37" s="23">
        <v>4480.5</v>
      </c>
      <c r="L37" s="8" t="str">
        <v/>
      </c>
      <c r="M37" s="8" t="str">
        <v/>
      </c>
      <c r="N37" s="8">
        <v>5.1999999999999998E-2</v>
      </c>
      <c r="O37" s="8" t="str">
        <v/>
      </c>
      <c r="P37" s="9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</row>
    <row r="39" spans="1:28" x14ac:dyDescent="0.25">
      <c r="K39" s="14" t="s">
        <v>8</v>
      </c>
      <c r="L39" s="14">
        <f>SUM(L22:L37)</f>
        <v>100.00940569999999</v>
      </c>
      <c r="M39" s="14">
        <f>SUM(M22:M37)</f>
        <v>100.01349999999999</v>
      </c>
      <c r="N39" s="14">
        <f t="shared" ref="N39:P39" si="1">SUM(N22:N37)</f>
        <v>37.602904000000009</v>
      </c>
      <c r="O39" s="14">
        <f t="shared" si="1"/>
        <v>0.7200000000000002</v>
      </c>
      <c r="P39" s="14">
        <f t="shared" si="1"/>
        <v>1.7140799999999998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x14ac:dyDescent="0.25">
      <c r="K40" s="14" t="s">
        <v>7</v>
      </c>
      <c r="L40" s="15">
        <v>0</v>
      </c>
      <c r="M40" s="15">
        <v>0</v>
      </c>
      <c r="N40" s="15">
        <v>49.1</v>
      </c>
      <c r="O40" s="15">
        <v>22.2</v>
      </c>
      <c r="P40" s="15">
        <v>24.2</v>
      </c>
      <c r="Q40" s="15">
        <v>0.63</v>
      </c>
      <c r="R40" s="15">
        <v>4.5999999999999999E-2</v>
      </c>
      <c r="S40" s="15">
        <v>3.18</v>
      </c>
      <c r="T40" s="15">
        <v>7.0000000000000001E-3</v>
      </c>
      <c r="U40" s="15">
        <v>0.17499999999999999</v>
      </c>
      <c r="V40" s="15">
        <v>0.22700000000000001</v>
      </c>
      <c r="W40" s="15">
        <v>2E-3</v>
      </c>
      <c r="X40" s="15">
        <v>0.10100000000000001</v>
      </c>
      <c r="Y40" s="15">
        <v>5.0000000000000001E-3</v>
      </c>
      <c r="Z40" s="15">
        <v>4.3999999999999997E-2</v>
      </c>
      <c r="AA40" s="15">
        <v>1.7000000000000001E-2</v>
      </c>
      <c r="AB40" s="15">
        <v>5.1999999999999998E-2</v>
      </c>
    </row>
    <row r="41" spans="1:28" x14ac:dyDescent="0.25">
      <c r="K41" s="14" t="s">
        <v>9</v>
      </c>
      <c r="L41" s="14">
        <f>L40+L39</f>
        <v>100.00940569999999</v>
      </c>
      <c r="M41" s="14">
        <f>M40+M39</f>
        <v>100.01349999999999</v>
      </c>
      <c r="N41" s="14">
        <f>N40+N39</f>
        <v>86.702904000000018</v>
      </c>
      <c r="O41" s="14">
        <f>O40+O39</f>
        <v>22.919999999999998</v>
      </c>
      <c r="P41" s="14">
        <f>P40+P39</f>
        <v>25.914079999999998</v>
      </c>
      <c r="Q41" s="14">
        <f>Q40+Q39</f>
        <v>0.63</v>
      </c>
      <c r="R41" s="14">
        <f>R40+R39</f>
        <v>4.5999999999999999E-2</v>
      </c>
      <c r="S41" s="14">
        <f>S40+S39</f>
        <v>3.18</v>
      </c>
      <c r="T41" s="14">
        <f>T40+T39</f>
        <v>7.0000000000000001E-3</v>
      </c>
      <c r="U41" s="14">
        <f>U40+U39</f>
        <v>0.17499999999999999</v>
      </c>
      <c r="V41" s="14">
        <f>V40+V39</f>
        <v>0.22700000000000001</v>
      </c>
      <c r="W41" s="14">
        <f>W40+W39</f>
        <v>2E-3</v>
      </c>
      <c r="X41" s="14">
        <f>X40+X39</f>
        <v>0.10100000000000001</v>
      </c>
      <c r="Y41" s="14">
        <f>Y40+Y39</f>
        <v>5.0000000000000001E-3</v>
      </c>
      <c r="Z41" s="14">
        <f>Z40+Z39</f>
        <v>4.3999999999999997E-2</v>
      </c>
      <c r="AA41" s="14">
        <f>AA40+AA39</f>
        <v>1.7000000000000001E-2</v>
      </c>
      <c r="AB41" s="14">
        <f>AB40+AB39</f>
        <v>5.1999999999999998E-2</v>
      </c>
    </row>
    <row r="42" spans="1:28" x14ac:dyDescent="0.25">
      <c r="K42" s="14" t="s">
        <v>10</v>
      </c>
      <c r="L42" s="14"/>
      <c r="M42" s="14">
        <v>100.00039238000001</v>
      </c>
      <c r="N42" s="14">
        <v>86.746513320000005</v>
      </c>
      <c r="O42" s="14">
        <v>22.949300000000001</v>
      </c>
      <c r="P42" s="14">
        <v>25.880020000000002</v>
      </c>
      <c r="Q42" s="14">
        <v>0.63203999999999994</v>
      </c>
      <c r="R42" s="14">
        <v>4.5999999999999999E-2</v>
      </c>
      <c r="S42" s="14">
        <v>3.175624</v>
      </c>
      <c r="T42" s="14">
        <v>7.0000000000000001E-3</v>
      </c>
      <c r="U42" s="14">
        <v>0.17499999999999999</v>
      </c>
      <c r="V42" s="14">
        <v>0.22699999999999998</v>
      </c>
      <c r="W42" s="14">
        <v>2E-3</v>
      </c>
      <c r="X42" s="14">
        <v>0.10100000000000001</v>
      </c>
      <c r="Y42" s="14">
        <v>5.0000000000000001E-3</v>
      </c>
      <c r="Z42" s="14">
        <v>4.3999999999999997E-2</v>
      </c>
      <c r="AA42" s="14">
        <v>1.7000000000000001E-2</v>
      </c>
      <c r="AB42" s="14">
        <v>5.1999999999999998E-2</v>
      </c>
    </row>
    <row r="43" spans="1:28" x14ac:dyDescent="0.25">
      <c r="K43" s="14" t="s">
        <v>17</v>
      </c>
      <c r="L43" s="14"/>
      <c r="M43" s="14">
        <f>M41-M42</f>
        <v>1.3107619999985332E-2</v>
      </c>
      <c r="N43" s="14">
        <f t="shared" ref="N43:AB43" si="2">N41-N42</f>
        <v>-4.3609319999987406E-2</v>
      </c>
      <c r="O43" s="14">
        <f t="shared" si="2"/>
        <v>-2.9300000000002768E-2</v>
      </c>
      <c r="P43" s="14">
        <f t="shared" si="2"/>
        <v>3.4059999999996649E-2</v>
      </c>
      <c r="Q43" s="14">
        <f t="shared" si="2"/>
        <v>-2.0399999999999308E-3</v>
      </c>
      <c r="R43" s="14">
        <f t="shared" si="2"/>
        <v>0</v>
      </c>
      <c r="S43" s="14">
        <f t="shared" si="2"/>
        <v>4.3760000000001575E-3</v>
      </c>
      <c r="T43" s="14">
        <f t="shared" si="2"/>
        <v>0</v>
      </c>
      <c r="U43" s="14">
        <f t="shared" si="2"/>
        <v>0</v>
      </c>
      <c r="V43" s="14">
        <f t="shared" si="2"/>
        <v>0</v>
      </c>
      <c r="W43" s="14">
        <f t="shared" si="2"/>
        <v>0</v>
      </c>
      <c r="X43" s="14">
        <f t="shared" si="2"/>
        <v>0</v>
      </c>
      <c r="Y43" s="14">
        <f t="shared" si="2"/>
        <v>0</v>
      </c>
      <c r="Z43" s="14">
        <f t="shared" si="2"/>
        <v>0</v>
      </c>
      <c r="AA43" s="14">
        <f t="shared" si="2"/>
        <v>0</v>
      </c>
      <c r="AB43" s="14">
        <f t="shared" si="2"/>
        <v>0</v>
      </c>
    </row>
    <row r="45" spans="1:28" ht="15.75" thickBot="1" x14ac:dyDescent="0.3"/>
    <row r="46" spans="1:28" ht="15.75" thickBot="1" x14ac:dyDescent="0.3">
      <c r="K46" s="21" t="s">
        <v>2</v>
      </c>
      <c r="L46" s="11">
        <v>0</v>
      </c>
      <c r="M46" s="11">
        <v>2614.529</v>
      </c>
      <c r="N46" s="11">
        <v>3197.7170000000001</v>
      </c>
      <c r="O46" s="11">
        <v>3475.0880000000002</v>
      </c>
      <c r="P46" s="12">
        <v>3708.41</v>
      </c>
      <c r="Q46">
        <v>3919.78</v>
      </c>
      <c r="R46">
        <v>3946.42</v>
      </c>
      <c r="S46">
        <v>3960.93</v>
      </c>
      <c r="T46">
        <v>3995.6</v>
      </c>
      <c r="U46">
        <v>4125.28</v>
      </c>
      <c r="V46">
        <v>4180.38</v>
      </c>
      <c r="W46">
        <v>4262</v>
      </c>
      <c r="X46">
        <v>4296.28</v>
      </c>
      <c r="Y46">
        <v>4323.3999999999996</v>
      </c>
      <c r="Z46">
        <v>4358.4399999999996</v>
      </c>
      <c r="AA46">
        <v>4382.8999999999996</v>
      </c>
      <c r="AB46">
        <v>4480.5</v>
      </c>
    </row>
    <row r="47" spans="1:28" x14ac:dyDescent="0.25">
      <c r="K47" s="22">
        <v>0</v>
      </c>
      <c r="L47" s="1" t="str">
        <f t="array" ref="L47:AB63">_xlfn.IFNA(VLOOKUP($K47:$K63&amp;"_"&amp;L$20:AB$20,$A$2:$F$32,3,FALSE),"")</f>
        <v/>
      </c>
      <c r="M47" s="1" t="str">
        <v/>
      </c>
      <c r="N47" s="1" t="str">
        <v/>
      </c>
      <c r="O47" s="1" t="str">
        <v/>
      </c>
      <c r="P47" s="6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</row>
    <row r="48" spans="1:28" x14ac:dyDescent="0.25">
      <c r="K48" s="22">
        <v>2614.529</v>
      </c>
      <c r="L48" s="1">
        <v>99.754000000000005</v>
      </c>
      <c r="M48" s="1" t="str">
        <v/>
      </c>
      <c r="N48" s="1" t="str">
        <v/>
      </c>
      <c r="O48" s="1" t="str">
        <v/>
      </c>
      <c r="P48" s="6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</row>
    <row r="49" spans="11:28" x14ac:dyDescent="0.25">
      <c r="K49" s="22">
        <v>3197.7170000000001</v>
      </c>
      <c r="L49" s="1">
        <v>4.0000000000000001E-3</v>
      </c>
      <c r="M49" s="1">
        <v>85</v>
      </c>
      <c r="N49" s="1" t="str">
        <v/>
      </c>
      <c r="O49" s="1" t="str">
        <v/>
      </c>
      <c r="P49" s="6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</row>
    <row r="50" spans="11:28" x14ac:dyDescent="0.25">
      <c r="K50" s="22">
        <v>3475.0880000000002</v>
      </c>
      <c r="L50" s="1">
        <v>1.5E-3</v>
      </c>
      <c r="M50" s="1">
        <v>12.5</v>
      </c>
      <c r="N50" s="1">
        <v>6.6</v>
      </c>
      <c r="O50" s="1" t="str">
        <v/>
      </c>
      <c r="P50" s="6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</row>
    <row r="51" spans="11:28" x14ac:dyDescent="0.25">
      <c r="K51" s="22">
        <v>3708.41</v>
      </c>
      <c r="L51" s="1">
        <v>2E-3</v>
      </c>
      <c r="M51" s="1">
        <v>0.43</v>
      </c>
      <c r="N51" s="1">
        <v>22.6</v>
      </c>
      <c r="O51" s="1">
        <v>0.31</v>
      </c>
      <c r="P51" s="6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</row>
    <row r="52" spans="11:28" x14ac:dyDescent="0.25">
      <c r="K52" s="22">
        <v>3919.78</v>
      </c>
      <c r="L52" s="1" t="str">
        <v/>
      </c>
      <c r="M52" s="1" t="str">
        <v/>
      </c>
      <c r="N52" s="1">
        <v>0.24</v>
      </c>
      <c r="O52" s="1" t="str">
        <v/>
      </c>
      <c r="P52" s="6">
        <v>0.18</v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</row>
    <row r="53" spans="11:28" x14ac:dyDescent="0.25">
      <c r="K53" s="22">
        <v>3946.42</v>
      </c>
      <c r="L53" s="1" t="str">
        <v/>
      </c>
      <c r="M53" s="1" t="str">
        <v/>
      </c>
      <c r="N53" s="1">
        <v>4.5999999999999999E-2</v>
      </c>
      <c r="O53" s="1" t="str">
        <v/>
      </c>
      <c r="P53" s="6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</row>
    <row r="54" spans="11:28" x14ac:dyDescent="0.25">
      <c r="K54" s="22">
        <v>3960.93</v>
      </c>
      <c r="L54" s="1">
        <v>1.5E-3</v>
      </c>
      <c r="M54" s="1" t="str">
        <v/>
      </c>
      <c r="N54" s="1">
        <v>1.79</v>
      </c>
      <c r="O54" s="1">
        <v>4.9000000000000002E-2</v>
      </c>
      <c r="P54" s="6">
        <v>0.78</v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</row>
    <row r="55" spans="11:28" x14ac:dyDescent="0.25">
      <c r="K55" s="22">
        <v>3995.6</v>
      </c>
      <c r="L55" s="1" t="str">
        <v/>
      </c>
      <c r="M55" s="1">
        <v>7.0000000000000001E-3</v>
      </c>
      <c r="N55" s="1" t="str">
        <v/>
      </c>
      <c r="O55" s="1" t="str">
        <v/>
      </c>
      <c r="P55" s="6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</row>
    <row r="56" spans="11:28" x14ac:dyDescent="0.25">
      <c r="K56" s="22">
        <v>4125.28</v>
      </c>
      <c r="L56" s="1" t="str">
        <v/>
      </c>
      <c r="M56" s="1" t="str">
        <v/>
      </c>
      <c r="N56" s="1">
        <v>0.125</v>
      </c>
      <c r="O56" s="1">
        <v>0.05</v>
      </c>
      <c r="P56" s="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</row>
    <row r="57" spans="11:28" x14ac:dyDescent="0.25">
      <c r="K57" s="22">
        <v>4180.38</v>
      </c>
      <c r="L57" s="1" t="str">
        <v/>
      </c>
      <c r="M57" s="1" t="str">
        <v/>
      </c>
      <c r="N57" s="1">
        <v>0.20499999999999999</v>
      </c>
      <c r="O57" s="1">
        <v>2.1999999999999999E-2</v>
      </c>
      <c r="P57" s="6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</row>
    <row r="58" spans="11:28" x14ac:dyDescent="0.25">
      <c r="K58" s="22">
        <v>4262</v>
      </c>
      <c r="L58" s="1" t="str">
        <v/>
      </c>
      <c r="M58" s="1">
        <v>2E-3</v>
      </c>
      <c r="N58" s="1" t="str">
        <v/>
      </c>
      <c r="O58" s="1" t="str">
        <v/>
      </c>
      <c r="P58" s="6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</row>
    <row r="59" spans="11:28" x14ac:dyDescent="0.25">
      <c r="K59" s="22">
        <v>4296.28</v>
      </c>
      <c r="L59" s="1" t="str">
        <v/>
      </c>
      <c r="M59" s="1" t="str">
        <v/>
      </c>
      <c r="N59" s="1" t="str">
        <v/>
      </c>
      <c r="O59" s="1">
        <v>4.1000000000000002E-2</v>
      </c>
      <c r="P59" s="6">
        <v>0.06</v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</row>
    <row r="60" spans="11:28" x14ac:dyDescent="0.25">
      <c r="K60" s="22">
        <v>4323.3999999999996</v>
      </c>
      <c r="L60" s="1" t="str">
        <v/>
      </c>
      <c r="M60" s="1" t="str">
        <v/>
      </c>
      <c r="N60" s="1">
        <v>5.0000000000000001E-3</v>
      </c>
      <c r="O60" s="1" t="str">
        <v/>
      </c>
      <c r="P60" s="6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</row>
    <row r="61" spans="11:28" x14ac:dyDescent="0.25">
      <c r="K61" s="22">
        <v>4358.4399999999996</v>
      </c>
      <c r="L61" s="1" t="str">
        <v/>
      </c>
      <c r="M61" s="1">
        <v>2E-3</v>
      </c>
      <c r="N61" s="1">
        <v>1.0999999999999999E-2</v>
      </c>
      <c r="O61" s="1">
        <v>3.1E-2</v>
      </c>
      <c r="P61" s="6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</row>
    <row r="62" spans="11:28" x14ac:dyDescent="0.25">
      <c r="K62" s="22">
        <v>4382.8999999999996</v>
      </c>
      <c r="L62" s="1" t="str">
        <v/>
      </c>
      <c r="M62" s="1" t="str">
        <v/>
      </c>
      <c r="N62" s="1">
        <v>1.7000000000000001E-2</v>
      </c>
      <c r="O62" s="1" t="str">
        <v/>
      </c>
      <c r="P62" s="6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</row>
    <row r="63" spans="11:28" ht="15.75" thickBot="1" x14ac:dyDescent="0.3">
      <c r="K63" s="23">
        <v>4480.5</v>
      </c>
      <c r="L63" s="8" t="str">
        <v/>
      </c>
      <c r="M63" s="8" t="str">
        <v/>
      </c>
      <c r="N63" s="8">
        <v>5.1999999999999998E-2</v>
      </c>
      <c r="O63" s="8" t="str">
        <v/>
      </c>
      <c r="P63" s="9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</row>
  </sheetData>
  <sortState xmlns:xlrd2="http://schemas.microsoft.com/office/spreadsheetml/2017/richdata2" ref="K1:K32">
    <sortCondition ref="K1:K32"/>
  </sortState>
  <mergeCells count="1">
    <mergeCell ref="B34:F34"/>
  </mergeCells>
  <hyperlinks>
    <hyperlink ref="B34" r:id="rId1" xr:uid="{A439623E-1F1D-446D-9DD3-5584FE08AB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35F3-507E-45A6-860B-FB4C4B43C70D}">
  <dimension ref="A1:U18"/>
  <sheetViews>
    <sheetView workbookViewId="0">
      <selection activeCell="D21" sqref="D21"/>
    </sheetView>
  </sheetViews>
  <sheetFormatPr defaultRowHeight="15" x14ac:dyDescent="0.25"/>
  <cols>
    <col min="1" max="1" width="12.42578125" customWidth="1"/>
  </cols>
  <sheetData>
    <row r="1" spans="1:21" ht="15.75" thickBot="1" x14ac:dyDescent="0.3">
      <c r="A1" s="24" t="s">
        <v>18</v>
      </c>
      <c r="B1" s="10" t="s">
        <v>1</v>
      </c>
      <c r="C1" s="10">
        <v>0</v>
      </c>
      <c r="D1" s="11">
        <v>2614.529</v>
      </c>
      <c r="E1" s="11">
        <v>3197.7170000000001</v>
      </c>
      <c r="F1" s="11">
        <v>3475.0880000000002</v>
      </c>
      <c r="G1" s="12">
        <v>3708.41</v>
      </c>
      <c r="I1" s="10" t="s">
        <v>11</v>
      </c>
      <c r="J1" s="10">
        <v>0</v>
      </c>
      <c r="K1" s="11">
        <v>2614.529</v>
      </c>
      <c r="L1" s="11">
        <v>3197.7170000000001</v>
      </c>
      <c r="M1" s="11">
        <v>3475.0880000000002</v>
      </c>
      <c r="N1" s="12">
        <v>3708.41</v>
      </c>
      <c r="P1" s="10" t="s">
        <v>12</v>
      </c>
      <c r="Q1" s="10">
        <v>0</v>
      </c>
      <c r="R1" s="11">
        <v>2614.529</v>
      </c>
      <c r="S1" s="11">
        <v>3197.7170000000001</v>
      </c>
      <c r="T1" s="11">
        <v>3475.0880000000002</v>
      </c>
      <c r="U1" s="12">
        <v>3708.41</v>
      </c>
    </row>
    <row r="2" spans="1:21" x14ac:dyDescent="0.25">
      <c r="A2" s="24">
        <f>SUM(C2:G2)</f>
        <v>0</v>
      </c>
      <c r="B2" s="5">
        <v>0</v>
      </c>
      <c r="C2" s="5" t="str">
        <f t="array" ref="C2:G18">adatok!L21:P37</f>
        <v/>
      </c>
      <c r="D2" s="1" t="str">
        <v/>
      </c>
      <c r="E2" s="1" t="str">
        <v/>
      </c>
      <c r="F2" s="1" t="str">
        <v/>
      </c>
      <c r="G2" s="6" t="str">
        <v/>
      </c>
      <c r="I2" s="5">
        <v>0</v>
      </c>
      <c r="J2" s="2" t="str">
        <f t="array" ref="J2:N18">IFERROR(C2:G18/A2:A18, "")</f>
        <v/>
      </c>
      <c r="K2" s="3" t="str">
        <v/>
      </c>
      <c r="L2" s="3" t="str">
        <v/>
      </c>
      <c r="M2" s="3" t="str">
        <v/>
      </c>
      <c r="N2" s="4" t="str">
        <v/>
      </c>
      <c r="P2" s="5">
        <v>0</v>
      </c>
      <c r="Q2" s="2" t="str">
        <f t="array" ref="Q2:U18">IFERROR(J2:N18/(1+adatok!L2:P18), "")</f>
        <v/>
      </c>
      <c r="R2" s="3" t="str">
        <v/>
      </c>
      <c r="S2" s="3" t="str">
        <v/>
      </c>
      <c r="T2" s="3" t="str">
        <v/>
      </c>
      <c r="U2" s="4" t="str">
        <v/>
      </c>
    </row>
    <row r="3" spans="1:21" x14ac:dyDescent="0.25">
      <c r="A3" s="24">
        <f t="shared" ref="A3:A18" si="0">SUM(C3:G3)</f>
        <v>100.00039238000001</v>
      </c>
      <c r="B3" s="5">
        <v>2614.529</v>
      </c>
      <c r="C3" s="5">
        <v>100.00039238000001</v>
      </c>
      <c r="D3" s="1" t="str">
        <v/>
      </c>
      <c r="E3" s="1" t="str">
        <v/>
      </c>
      <c r="F3" s="1" t="str">
        <v/>
      </c>
      <c r="G3" s="6" t="str">
        <v/>
      </c>
      <c r="I3" s="5">
        <v>2614.529</v>
      </c>
      <c r="J3" s="5">
        <v>1</v>
      </c>
      <c r="K3" s="1" t="str">
        <v/>
      </c>
      <c r="L3" s="1" t="str">
        <v/>
      </c>
      <c r="M3" s="1" t="str">
        <v/>
      </c>
      <c r="N3" s="6" t="str">
        <v/>
      </c>
      <c r="P3" s="5">
        <v>2614.529</v>
      </c>
      <c r="Q3" s="5">
        <v>0.99753608586790632</v>
      </c>
      <c r="R3" s="1" t="str">
        <v/>
      </c>
      <c r="S3" s="1" t="str">
        <v/>
      </c>
      <c r="T3" s="1" t="str">
        <v/>
      </c>
      <c r="U3" s="6" t="str">
        <v/>
      </c>
    </row>
    <row r="4" spans="1:21" x14ac:dyDescent="0.25">
      <c r="A4" s="24">
        <f t="shared" si="0"/>
        <v>86.746513319999991</v>
      </c>
      <c r="B4" s="5">
        <v>3197.7170000000001</v>
      </c>
      <c r="C4" s="5">
        <v>4.0133199999999999E-3</v>
      </c>
      <c r="D4" s="1">
        <v>86.742499999999993</v>
      </c>
      <c r="E4" s="1" t="str">
        <v/>
      </c>
      <c r="F4" s="1" t="str">
        <v/>
      </c>
      <c r="G4" s="6" t="str">
        <v/>
      </c>
      <c r="I4" s="5">
        <v>3197.7170000000001</v>
      </c>
      <c r="J4" s="5">
        <v>4.6264914247276175E-5</v>
      </c>
      <c r="K4" s="1">
        <v>0.99995373508575269</v>
      </c>
      <c r="L4" s="1" t="str">
        <v/>
      </c>
      <c r="M4" s="1" t="str">
        <v/>
      </c>
      <c r="N4" s="6" t="str">
        <v/>
      </c>
      <c r="P4" s="5">
        <v>3197.7170000000001</v>
      </c>
      <c r="Q4" s="5">
        <v>4.6111363407130431E-5</v>
      </c>
      <c r="R4" s="1">
        <v>0.97986647240152158</v>
      </c>
      <c r="S4" s="1" t="str">
        <v/>
      </c>
      <c r="T4" s="1" t="str">
        <v/>
      </c>
      <c r="U4" s="6" t="str">
        <v/>
      </c>
    </row>
    <row r="5" spans="1:21" x14ac:dyDescent="0.25">
      <c r="A5" s="24">
        <f t="shared" si="0"/>
        <v>22.949300000000001</v>
      </c>
      <c r="B5" s="5">
        <v>3475.0880000000002</v>
      </c>
      <c r="C5" s="5">
        <v>1.5E-3</v>
      </c>
      <c r="D5" s="1">
        <v>12.83</v>
      </c>
      <c r="E5" s="1">
        <v>10.117799999999999</v>
      </c>
      <c r="F5" s="1" t="str">
        <v/>
      </c>
      <c r="G5" s="6" t="str">
        <v/>
      </c>
      <c r="I5" s="5">
        <v>3475.0880000000002</v>
      </c>
      <c r="J5" s="5">
        <v>6.5361470720239832E-5</v>
      </c>
      <c r="K5" s="1">
        <v>0.55905844622711798</v>
      </c>
      <c r="L5" s="1">
        <v>0.44087619230216168</v>
      </c>
      <c r="M5" s="1" t="str">
        <v/>
      </c>
      <c r="N5" s="6" t="str">
        <v/>
      </c>
      <c r="P5" s="5">
        <v>3475.0880000000002</v>
      </c>
      <c r="Q5" s="5">
        <v>6.5361470720239832E-5</v>
      </c>
      <c r="R5" s="1">
        <v>0.54467892266866524</v>
      </c>
      <c r="S5" s="1">
        <v>0.28759047116905528</v>
      </c>
      <c r="T5" s="1" t="str">
        <v/>
      </c>
      <c r="U5" s="6" t="str">
        <v/>
      </c>
    </row>
    <row r="6" spans="1:21" x14ac:dyDescent="0.25">
      <c r="A6" s="24">
        <f t="shared" si="0"/>
        <v>25.880020000000002</v>
      </c>
      <c r="B6" s="5">
        <v>3708.41</v>
      </c>
      <c r="C6" s="5">
        <v>2E-3</v>
      </c>
      <c r="D6" s="1">
        <v>0.43</v>
      </c>
      <c r="E6" s="1">
        <v>24.921020000000002</v>
      </c>
      <c r="F6" s="1">
        <v>0.52700000000000002</v>
      </c>
      <c r="G6" s="6" t="str">
        <v/>
      </c>
      <c r="I6" s="5">
        <v>3708.41</v>
      </c>
      <c r="J6" s="5">
        <v>7.7279692983235713E-5</v>
      </c>
      <c r="K6" s="1">
        <v>1.6615133991395678E-2</v>
      </c>
      <c r="L6" s="1">
        <v>0.96294438721453846</v>
      </c>
      <c r="M6" s="1">
        <v>2.036319910108261E-2</v>
      </c>
      <c r="N6" s="6" t="str">
        <v/>
      </c>
      <c r="P6" s="5">
        <v>3708.41</v>
      </c>
      <c r="Q6" s="5">
        <v>7.7279692983235713E-5</v>
      </c>
      <c r="R6" s="1">
        <v>1.6615133991395678E-2</v>
      </c>
      <c r="S6" s="1">
        <v>0.87326053071056353</v>
      </c>
      <c r="T6" s="1">
        <v>1.1978352412401536E-2</v>
      </c>
      <c r="U6" s="6" t="str">
        <v/>
      </c>
    </row>
    <row r="7" spans="1:21" x14ac:dyDescent="0.25">
      <c r="A7" s="24">
        <f t="shared" si="0"/>
        <v>0.63203999999999994</v>
      </c>
      <c r="B7" s="5">
        <v>3919.78</v>
      </c>
      <c r="C7" s="5" t="str">
        <v/>
      </c>
      <c r="D7" s="1" t="str">
        <v/>
      </c>
      <c r="E7" s="1">
        <v>0.24935999999999997</v>
      </c>
      <c r="F7" s="1" t="str">
        <v/>
      </c>
      <c r="G7" s="6">
        <v>0.38267999999999996</v>
      </c>
      <c r="I7" s="5">
        <v>3919.78</v>
      </c>
      <c r="J7" s="5" t="str">
        <v/>
      </c>
      <c r="K7" s="1" t="str">
        <v/>
      </c>
      <c r="L7" s="1">
        <v>0.39453199164609837</v>
      </c>
      <c r="M7" s="1" t="str">
        <v/>
      </c>
      <c r="N7" s="6">
        <v>0.60546800835390169</v>
      </c>
      <c r="P7" s="5">
        <v>3919.78</v>
      </c>
      <c r="Q7" s="5" t="str">
        <v/>
      </c>
      <c r="R7" s="1" t="str">
        <v/>
      </c>
      <c r="S7" s="1">
        <v>0.37972280235428141</v>
      </c>
      <c r="T7" s="1" t="str">
        <v/>
      </c>
      <c r="U7" s="6">
        <v>0.28479210176571107</v>
      </c>
    </row>
    <row r="8" spans="1:21" x14ac:dyDescent="0.25">
      <c r="A8" s="24">
        <f t="shared" si="0"/>
        <v>4.5999999999999999E-2</v>
      </c>
      <c r="B8" s="5">
        <v>3946.42</v>
      </c>
      <c r="C8" s="5" t="str">
        <v/>
      </c>
      <c r="D8" s="1" t="str">
        <v/>
      </c>
      <c r="E8" s="1">
        <v>4.5999999999999999E-2</v>
      </c>
      <c r="F8" s="1" t="str">
        <v/>
      </c>
      <c r="G8" s="6" t="str">
        <v/>
      </c>
      <c r="I8" s="5">
        <v>3946.42</v>
      </c>
      <c r="J8" s="5" t="str">
        <v/>
      </c>
      <c r="K8" s="1" t="str">
        <v/>
      </c>
      <c r="L8" s="1">
        <v>1</v>
      </c>
      <c r="M8" s="1" t="str">
        <v/>
      </c>
      <c r="N8" s="6" t="str">
        <v/>
      </c>
      <c r="P8" s="5">
        <v>3946.42</v>
      </c>
      <c r="Q8" s="5" t="str">
        <v/>
      </c>
      <c r="R8" s="1" t="str">
        <v/>
      </c>
      <c r="S8" s="1">
        <v>1</v>
      </c>
      <c r="T8" s="1" t="str">
        <v/>
      </c>
      <c r="U8" s="6" t="str">
        <v/>
      </c>
    </row>
    <row r="9" spans="1:21" x14ac:dyDescent="0.25">
      <c r="A9" s="24">
        <f t="shared" si="0"/>
        <v>3.175624</v>
      </c>
      <c r="B9" s="5">
        <v>3960.93</v>
      </c>
      <c r="C9" s="5">
        <v>1.5E-3</v>
      </c>
      <c r="D9" s="1" t="str">
        <v/>
      </c>
      <c r="E9" s="1">
        <v>1.8537240000000001</v>
      </c>
      <c r="F9" s="1">
        <v>4.9000000000000002E-2</v>
      </c>
      <c r="G9" s="6">
        <v>1.2713999999999999</v>
      </c>
      <c r="I9" s="5">
        <v>3960.93</v>
      </c>
      <c r="J9" s="5">
        <v>4.723481117411885E-4</v>
      </c>
      <c r="K9" s="1" t="str">
        <v/>
      </c>
      <c r="L9" s="1">
        <v>0.58373535405954868</v>
      </c>
      <c r="M9" s="1">
        <v>1.5430038316878825E-2</v>
      </c>
      <c r="N9" s="6">
        <v>0.40036225951183135</v>
      </c>
      <c r="P9" s="5">
        <v>3960.93</v>
      </c>
      <c r="Q9" s="5">
        <v>4.723481117411885E-4</v>
      </c>
      <c r="R9" s="1" t="str">
        <v/>
      </c>
      <c r="S9" s="1">
        <v>0.5636687466778183</v>
      </c>
      <c r="T9" s="1">
        <v>1.5430038316878825E-2</v>
      </c>
      <c r="U9" s="6">
        <v>0.24562101810541803</v>
      </c>
    </row>
    <row r="10" spans="1:21" x14ac:dyDescent="0.25">
      <c r="A10" s="24">
        <f t="shared" si="0"/>
        <v>7.0000000000000001E-3</v>
      </c>
      <c r="B10" s="5">
        <v>3995.6</v>
      </c>
      <c r="C10" s="5" t="str">
        <v/>
      </c>
      <c r="D10" s="1">
        <v>7.0000000000000001E-3</v>
      </c>
      <c r="E10" s="1" t="str">
        <v/>
      </c>
      <c r="F10" s="1" t="str">
        <v/>
      </c>
      <c r="G10" s="6" t="str">
        <v/>
      </c>
      <c r="I10" s="5">
        <v>3995.6</v>
      </c>
      <c r="J10" s="5" t="str">
        <v/>
      </c>
      <c r="K10" s="1">
        <v>1</v>
      </c>
      <c r="L10" s="1" t="str">
        <v/>
      </c>
      <c r="M10" s="1" t="str">
        <v/>
      </c>
      <c r="N10" s="6" t="str">
        <v/>
      </c>
      <c r="P10" s="5">
        <v>3995.6</v>
      </c>
      <c r="Q10" s="5" t="str">
        <v/>
      </c>
      <c r="R10" s="1">
        <v>1</v>
      </c>
      <c r="S10" s="1" t="str">
        <v/>
      </c>
      <c r="T10" s="1" t="str">
        <v/>
      </c>
      <c r="U10" s="6" t="str">
        <v/>
      </c>
    </row>
    <row r="11" spans="1:21" x14ac:dyDescent="0.25">
      <c r="A11" s="24">
        <f t="shared" si="0"/>
        <v>0.17499999999999999</v>
      </c>
      <c r="B11" s="5">
        <v>4125.28</v>
      </c>
      <c r="C11" s="5" t="str">
        <v/>
      </c>
      <c r="D11" s="1" t="str">
        <v/>
      </c>
      <c r="E11" s="1">
        <v>0.125</v>
      </c>
      <c r="F11" s="1">
        <v>0.05</v>
      </c>
      <c r="G11" s="6" t="str">
        <v/>
      </c>
      <c r="I11" s="5">
        <v>4125.28</v>
      </c>
      <c r="J11" s="5" t="str">
        <v/>
      </c>
      <c r="K11" s="1" t="str">
        <v/>
      </c>
      <c r="L11" s="1">
        <v>0.7142857142857143</v>
      </c>
      <c r="M11" s="1">
        <v>0.28571428571428575</v>
      </c>
      <c r="N11" s="6" t="str">
        <v/>
      </c>
      <c r="P11" s="5">
        <v>4125.28</v>
      </c>
      <c r="Q11" s="5" t="str">
        <v/>
      </c>
      <c r="R11" s="1" t="str">
        <v/>
      </c>
      <c r="S11" s="1">
        <v>0.7142857142857143</v>
      </c>
      <c r="T11" s="1">
        <v>0.28571428571428575</v>
      </c>
      <c r="U11" s="6" t="str">
        <v/>
      </c>
    </row>
    <row r="12" spans="1:21" x14ac:dyDescent="0.25">
      <c r="A12" s="24">
        <f t="shared" si="0"/>
        <v>0.22699999999999998</v>
      </c>
      <c r="B12" s="5">
        <v>4180.38</v>
      </c>
      <c r="C12" s="5" t="str">
        <v/>
      </c>
      <c r="D12" s="1" t="str">
        <v/>
      </c>
      <c r="E12" s="1">
        <v>0.20499999999999999</v>
      </c>
      <c r="F12" s="1">
        <v>2.1999999999999999E-2</v>
      </c>
      <c r="G12" s="6" t="str">
        <v/>
      </c>
      <c r="I12" s="5">
        <v>4180.38</v>
      </c>
      <c r="J12" s="5" t="str">
        <v/>
      </c>
      <c r="K12" s="1" t="str">
        <v/>
      </c>
      <c r="L12" s="1">
        <v>0.90308370044052866</v>
      </c>
      <c r="M12" s="1">
        <v>9.6916299559471369E-2</v>
      </c>
      <c r="N12" s="6" t="str">
        <v/>
      </c>
      <c r="P12" s="5">
        <v>4180.38</v>
      </c>
      <c r="Q12" s="5" t="str">
        <v/>
      </c>
      <c r="R12" s="1" t="str">
        <v/>
      </c>
      <c r="S12" s="1">
        <v>0.90308370044052866</v>
      </c>
      <c r="T12" s="1">
        <v>9.6916299559471369E-2</v>
      </c>
      <c r="U12" s="6" t="str">
        <v/>
      </c>
    </row>
    <row r="13" spans="1:21" x14ac:dyDescent="0.25">
      <c r="A13" s="24">
        <f t="shared" si="0"/>
        <v>2E-3</v>
      </c>
      <c r="B13" s="5">
        <v>4262</v>
      </c>
      <c r="C13" s="5" t="str">
        <v/>
      </c>
      <c r="D13" s="1">
        <v>2E-3</v>
      </c>
      <c r="E13" s="1" t="str">
        <v/>
      </c>
      <c r="F13" s="1" t="str">
        <v/>
      </c>
      <c r="G13" s="6" t="str">
        <v/>
      </c>
      <c r="I13" s="5">
        <v>4262</v>
      </c>
      <c r="J13" s="5" t="str">
        <v/>
      </c>
      <c r="K13" s="1">
        <v>1</v>
      </c>
      <c r="L13" s="1" t="str">
        <v/>
      </c>
      <c r="M13" s="1" t="str">
        <v/>
      </c>
      <c r="N13" s="6" t="str">
        <v/>
      </c>
      <c r="P13" s="5">
        <v>4262</v>
      </c>
      <c r="Q13" s="5" t="str">
        <v/>
      </c>
      <c r="R13" s="1">
        <v>1</v>
      </c>
      <c r="S13" s="1" t="str">
        <v/>
      </c>
      <c r="T13" s="1" t="str">
        <v/>
      </c>
      <c r="U13" s="6" t="str">
        <v/>
      </c>
    </row>
    <row r="14" spans="1:21" x14ac:dyDescent="0.25">
      <c r="A14" s="24">
        <f t="shared" si="0"/>
        <v>0.10100000000000001</v>
      </c>
      <c r="B14" s="5">
        <v>4296.28</v>
      </c>
      <c r="C14" s="5" t="str">
        <v/>
      </c>
      <c r="D14" s="1" t="str">
        <v/>
      </c>
      <c r="E14" s="1" t="str">
        <v/>
      </c>
      <c r="F14" s="1">
        <v>4.1000000000000002E-2</v>
      </c>
      <c r="G14" s="6">
        <v>0.06</v>
      </c>
      <c r="I14" s="5">
        <v>4296.28</v>
      </c>
      <c r="J14" s="5" t="str">
        <v/>
      </c>
      <c r="K14" s="1" t="str">
        <v/>
      </c>
      <c r="L14" s="1" t="str">
        <v/>
      </c>
      <c r="M14" s="1">
        <v>0.40594059405940591</v>
      </c>
      <c r="N14" s="6">
        <v>0.59405940594059403</v>
      </c>
      <c r="P14" s="5">
        <v>4296.28</v>
      </c>
      <c r="Q14" s="5" t="str">
        <v/>
      </c>
      <c r="R14" s="1" t="str">
        <v/>
      </c>
      <c r="S14" s="1" t="str">
        <v/>
      </c>
      <c r="T14" s="1">
        <v>0.40594059405940591</v>
      </c>
      <c r="U14" s="6">
        <v>0.59405940594059403</v>
      </c>
    </row>
    <row r="15" spans="1:21" x14ac:dyDescent="0.25">
      <c r="A15" s="24">
        <f t="shared" si="0"/>
        <v>5.0000000000000001E-3</v>
      </c>
      <c r="B15" s="5">
        <v>4323.3999999999996</v>
      </c>
      <c r="C15" s="5" t="str">
        <v/>
      </c>
      <c r="D15" s="1" t="str">
        <v/>
      </c>
      <c r="E15" s="1">
        <v>5.0000000000000001E-3</v>
      </c>
      <c r="F15" s="1" t="str">
        <v/>
      </c>
      <c r="G15" s="6" t="str">
        <v/>
      </c>
      <c r="I15" s="5">
        <v>4323.3999999999996</v>
      </c>
      <c r="J15" s="5" t="str">
        <v/>
      </c>
      <c r="K15" s="1" t="str">
        <v/>
      </c>
      <c r="L15" s="1">
        <v>1</v>
      </c>
      <c r="M15" s="1" t="str">
        <v/>
      </c>
      <c r="N15" s="6" t="str">
        <v/>
      </c>
      <c r="P15" s="5">
        <v>4323.3999999999996</v>
      </c>
      <c r="Q15" s="5" t="str">
        <v/>
      </c>
      <c r="R15" s="1" t="str">
        <v/>
      </c>
      <c r="S15" s="1">
        <v>1</v>
      </c>
      <c r="T15" s="1" t="str">
        <v/>
      </c>
      <c r="U15" s="6" t="str">
        <v/>
      </c>
    </row>
    <row r="16" spans="1:21" x14ac:dyDescent="0.25">
      <c r="A16" s="24">
        <f t="shared" si="0"/>
        <v>4.3999999999999997E-2</v>
      </c>
      <c r="B16" s="5">
        <v>4358.4399999999996</v>
      </c>
      <c r="C16" s="5" t="str">
        <v/>
      </c>
      <c r="D16" s="1">
        <v>2E-3</v>
      </c>
      <c r="E16" s="1">
        <v>1.0999999999999999E-2</v>
      </c>
      <c r="F16" s="1">
        <v>3.1E-2</v>
      </c>
      <c r="G16" s="6" t="str">
        <v/>
      </c>
      <c r="I16" s="5">
        <v>4358.4399999999996</v>
      </c>
      <c r="J16" s="5" t="str">
        <v/>
      </c>
      <c r="K16" s="1">
        <v>4.5454545454545456E-2</v>
      </c>
      <c r="L16" s="1">
        <v>0.25</v>
      </c>
      <c r="M16" s="1">
        <v>0.70454545454545459</v>
      </c>
      <c r="N16" s="6" t="str">
        <v/>
      </c>
      <c r="P16" s="5">
        <v>4358.4399999999996</v>
      </c>
      <c r="Q16" s="5" t="str">
        <v/>
      </c>
      <c r="R16" s="1">
        <v>4.5454545454545456E-2</v>
      </c>
      <c r="S16" s="1">
        <v>0.25</v>
      </c>
      <c r="T16" s="1">
        <v>0.70454545454545459</v>
      </c>
      <c r="U16" s="6" t="str">
        <v/>
      </c>
    </row>
    <row r="17" spans="1:21" x14ac:dyDescent="0.25">
      <c r="A17" s="24">
        <f t="shared" si="0"/>
        <v>1.7000000000000001E-2</v>
      </c>
      <c r="B17" s="5">
        <v>4382.8999999999996</v>
      </c>
      <c r="C17" s="5" t="str">
        <v/>
      </c>
      <c r="D17" s="1" t="str">
        <v/>
      </c>
      <c r="E17" s="1">
        <v>1.7000000000000001E-2</v>
      </c>
      <c r="F17" s="1" t="str">
        <v/>
      </c>
      <c r="G17" s="6" t="str">
        <v/>
      </c>
      <c r="I17" s="5">
        <v>4382.8999999999996</v>
      </c>
      <c r="J17" s="5" t="str">
        <v/>
      </c>
      <c r="K17" s="1" t="str">
        <v/>
      </c>
      <c r="L17" s="1">
        <v>1</v>
      </c>
      <c r="M17" s="1" t="str">
        <v/>
      </c>
      <c r="N17" s="6" t="str">
        <v/>
      </c>
      <c r="P17" s="5">
        <v>4382.8999999999996</v>
      </c>
      <c r="Q17" s="5" t="str">
        <v/>
      </c>
      <c r="R17" s="1" t="str">
        <v/>
      </c>
      <c r="S17" s="1">
        <v>1</v>
      </c>
      <c r="T17" s="1" t="str">
        <v/>
      </c>
      <c r="U17" s="6" t="str">
        <v/>
      </c>
    </row>
    <row r="18" spans="1:21" ht="15.75" thickBot="1" x14ac:dyDescent="0.3">
      <c r="A18" s="24">
        <f t="shared" si="0"/>
        <v>5.1999999999999998E-2</v>
      </c>
      <c r="B18" s="7">
        <v>4480.5</v>
      </c>
      <c r="C18" s="7" t="str">
        <v/>
      </c>
      <c r="D18" s="8" t="str">
        <v/>
      </c>
      <c r="E18" s="8">
        <v>5.1999999999999998E-2</v>
      </c>
      <c r="F18" s="8" t="str">
        <v/>
      </c>
      <c r="G18" s="9" t="str">
        <v/>
      </c>
      <c r="I18" s="7">
        <v>4480.5</v>
      </c>
      <c r="J18" s="7" t="str">
        <v/>
      </c>
      <c r="K18" s="8" t="str">
        <v/>
      </c>
      <c r="L18" s="8">
        <v>1</v>
      </c>
      <c r="M18" s="8" t="str">
        <v/>
      </c>
      <c r="N18" s="9" t="str">
        <v/>
      </c>
      <c r="P18" s="7">
        <v>4480.5</v>
      </c>
      <c r="Q18" s="7" t="str">
        <v/>
      </c>
      <c r="R18" s="8" t="str">
        <v/>
      </c>
      <c r="S18" s="8">
        <v>1</v>
      </c>
      <c r="T18" s="8" t="str">
        <v/>
      </c>
      <c r="U18" s="9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adatok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Bogye</dc:creator>
  <cp:lastModifiedBy>Balázs Bogye</cp:lastModifiedBy>
  <dcterms:created xsi:type="dcterms:W3CDTF">2021-05-21T23:41:27Z</dcterms:created>
  <dcterms:modified xsi:type="dcterms:W3CDTF">2021-05-22T01:54:17Z</dcterms:modified>
</cp:coreProperties>
</file>