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bi\Documents\"/>
    </mc:Choice>
  </mc:AlternateContent>
  <xr:revisionPtr revIDLastSave="0" documentId="13_ncr:1_{7859BADD-CB18-4FBD-BCDA-0EF6D5EE6F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stions" sheetId="1" r:id="rId1"/>
    <sheet name="Manufacturing country" sheetId="2" r:id="rId2"/>
  </sheets>
  <definedNames>
    <definedName name="_xlnm._FilterDatabase" localSheetId="0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53" i="1"/>
  <c r="C53" i="1"/>
  <c r="B53" i="1"/>
  <c r="C42" i="1"/>
  <c r="B42" i="1"/>
  <c r="C15" i="1"/>
  <c r="E4" i="1"/>
  <c r="E5" i="1"/>
  <c r="E6" i="1"/>
  <c r="E10" i="1"/>
  <c r="E7" i="1"/>
  <c r="E9" i="1"/>
  <c r="E11" i="1"/>
  <c r="E8" i="1"/>
  <c r="C4" i="1"/>
  <c r="B49" i="1" l="1" a="1"/>
  <c r="B49" i="1" s="1"/>
  <c r="B37" i="1" a="1"/>
  <c r="B37" i="1" s="1"/>
  <c r="C37" i="1" s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58" i="1"/>
  <c r="D49" i="1" l="1"/>
  <c r="K76" i="1"/>
  <c r="C52" i="1"/>
  <c r="C50" i="1"/>
  <c r="D52" i="1"/>
  <c r="D51" i="1"/>
  <c r="D50" i="1"/>
  <c r="C49" i="1"/>
  <c r="C51" i="1"/>
  <c r="C41" i="1"/>
  <c r="C40" i="1"/>
  <c r="C39" i="1"/>
  <c r="C38" i="1"/>
  <c r="I58" i="1" a="1"/>
  <c r="I58" i="1" l="1"/>
  <c r="L58" i="1" s="1"/>
  <c r="B21" i="1"/>
  <c r="B25" i="1"/>
  <c r="B16" i="1"/>
  <c r="B29" i="1"/>
  <c r="B30" i="1"/>
  <c r="B22" i="1"/>
  <c r="B23" i="1"/>
  <c r="B24" i="1"/>
  <c r="B28" i="1"/>
  <c r="B17" i="1"/>
  <c r="B18" i="1"/>
  <c r="B19" i="1"/>
  <c r="B32" i="1"/>
  <c r="B26" i="1"/>
  <c r="B27" i="1"/>
  <c r="B31" i="1"/>
  <c r="B20" i="1"/>
  <c r="L62" i="1"/>
  <c r="L69" i="1"/>
  <c r="L75" i="1"/>
  <c r="L60" i="1"/>
  <c r="L59" i="1"/>
  <c r="L70" i="1"/>
  <c r="L66" i="1"/>
  <c r="L68" i="1"/>
  <c r="L61" i="1"/>
  <c r="L63" i="1"/>
  <c r="L73" i="1"/>
  <c r="L65" i="1"/>
  <c r="L71" i="1"/>
  <c r="L64" i="1"/>
  <c r="L74" i="1"/>
  <c r="L72" i="1"/>
  <c r="L67" i="1"/>
  <c r="B15" i="1" l="1"/>
  <c r="B4" i="1" a="1"/>
  <c r="E16" i="1" a="1"/>
  <c r="B4" i="1" l="1"/>
  <c r="D4" i="1" s="1"/>
  <c r="E16" i="1"/>
  <c r="F16" i="1" s="1"/>
  <c r="F17" i="1"/>
  <c r="F18" i="1"/>
  <c r="F19" i="1"/>
  <c r="F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<sst xmlns="http://schemas.openxmlformats.org/spreadsheetml/2006/main" count="126" uniqueCount="74">
  <si>
    <t>You are the data analyst of a luxury car dealership. You were assigned with the following tasks:</t>
  </si>
  <si>
    <t>What's the most popular car manufacturer?</t>
  </si>
  <si>
    <t>What's the most popular manufacturing country (Refer to "Manufacturing country" sheet)?</t>
  </si>
  <si>
    <t>What's the least popular color for cars?</t>
  </si>
  <si>
    <t>Car</t>
  </si>
  <si>
    <t>Year</t>
  </si>
  <si>
    <t>KM Driven</t>
  </si>
  <si>
    <t>Color</t>
  </si>
  <si>
    <t>Transimission</t>
  </si>
  <si>
    <t>Owner</t>
  </si>
  <si>
    <t>Price (USD)</t>
  </si>
  <si>
    <t>BMW X5</t>
  </si>
  <si>
    <t>White</t>
  </si>
  <si>
    <t>Automatic</t>
  </si>
  <si>
    <t>1st owner</t>
  </si>
  <si>
    <t>$15400</t>
  </si>
  <si>
    <t>Audi A3</t>
  </si>
  <si>
    <t>Red</t>
  </si>
  <si>
    <t>Manual</t>
  </si>
  <si>
    <t>2nd owner</t>
  </si>
  <si>
    <t>$24321</t>
  </si>
  <si>
    <t>Mercedes S-Class</t>
  </si>
  <si>
    <t>Black</t>
  </si>
  <si>
    <t>3rd owner</t>
  </si>
  <si>
    <t>$102342</t>
  </si>
  <si>
    <t>$55272</t>
  </si>
  <si>
    <t>BMW X3</t>
  </si>
  <si>
    <t>$42000</t>
  </si>
  <si>
    <t>Lexus RX350</t>
  </si>
  <si>
    <t>$51292</t>
  </si>
  <si>
    <t>Blue</t>
  </si>
  <si>
    <t>$37605</t>
  </si>
  <si>
    <t>$45000</t>
  </si>
  <si>
    <t>BMW 3 Series</t>
  </si>
  <si>
    <t>$13241</t>
  </si>
  <si>
    <t>$49344</t>
  </si>
  <si>
    <t>Tesla Model 3</t>
  </si>
  <si>
    <t>Yellow</t>
  </si>
  <si>
    <t>$52432</t>
  </si>
  <si>
    <t>Volvo XC90</t>
  </si>
  <si>
    <t>$17452</t>
  </si>
  <si>
    <t>Audi Q7</t>
  </si>
  <si>
    <t>$23250</t>
  </si>
  <si>
    <t>Cadillac XT5</t>
  </si>
  <si>
    <t>$32420</t>
  </si>
  <si>
    <t>Jaguar XF</t>
  </si>
  <si>
    <t>$18454</t>
  </si>
  <si>
    <t>$41000</t>
  </si>
  <si>
    <t>BMW 428i</t>
  </si>
  <si>
    <t>$35240</t>
  </si>
  <si>
    <t>4th owner</t>
  </si>
  <si>
    <t>$22520</t>
  </si>
  <si>
    <t>Company</t>
  </si>
  <si>
    <t>Country</t>
  </si>
  <si>
    <t>BMW</t>
  </si>
  <si>
    <t>Germany</t>
  </si>
  <si>
    <t>Audi</t>
  </si>
  <si>
    <t>Tesla</t>
  </si>
  <si>
    <t>USA</t>
  </si>
  <si>
    <t>Jaguar</t>
  </si>
  <si>
    <t>UK</t>
  </si>
  <si>
    <t>Mercedes</t>
  </si>
  <si>
    <t>Volvo</t>
  </si>
  <si>
    <t>Sweden</t>
  </si>
  <si>
    <t>Cadillac</t>
  </si>
  <si>
    <t>Lexus</t>
  </si>
  <si>
    <t>Japan</t>
  </si>
  <si>
    <t>colour trimmed</t>
  </si>
  <si>
    <t>manufacturing country)</t>
  </si>
  <si>
    <t>price trimmed</t>
  </si>
  <si>
    <t>What's the average price per owner type?</t>
  </si>
  <si>
    <t>Avg Price:</t>
  </si>
  <si>
    <t>Use Xlookup to create a new column for manufacturing country from 'Manufacturing country' sheet:</t>
  </si>
  <si>
    <t>Use Unique to make a list of all manufacturers and countif to 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</si>
</sst>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wrapText="1"/>
    </xf>
    <xf numFmtId="1" fontId="0" fillId="0" borderId="0" xfId="0" applyNumberFormat="1"/>
    <xf numFmtId="1" fontId="1" fillId="0" borderId="0" xfId="1" applyNumberFormat="1"/>
    <xf numFmtId="1" fontId="2" fillId="0" borderId="0" xfId="0" applyNumberFormat="1" applyFont="1"/>
    <xf numFmtId="0" fontId="0" fillId="0" borderId="1" xfId="0" applyBorder="1"/>
    <xf numFmtId="0" fontId="0" fillId="0" borderId="2" xfId="0" applyBorder="1"/>
    <xf numFmtId="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3" xfId="0" applyFill="1" applyBorder="1"/>
    <xf numFmtId="0" fontId="0" fillId="0" borderId="12" xfId="0" applyBorder="1"/>
    <xf numFmtId="0" fontId="0" fillId="2" borderId="5" xfId="0" applyFill="1" applyBorder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Medium9">
    <tableStyle name="Invisible" pivot="0" table="0" count="0" xr9:uid="{1B94207C-CAC0-48D3-9850-1E868A9A58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G65" sqref="G65"/>
    </sheetView>
  </sheetViews>
  <sheetFormatPr defaultRowHeight="15" x14ac:dyDescent="0.25"/>
  <cols>
    <col min="1" max="1" width="3.85546875" customWidth="1"/>
    <col min="2" max="2" width="20.28515625" customWidth="1"/>
    <col min="3" max="3" width="26.85546875" customWidth="1"/>
    <col min="4" max="4" width="12.5703125" customWidth="1"/>
    <col min="6" max="6" width="13" bestFit="1" customWidth="1"/>
    <col min="7" max="7" width="10.5703125" bestFit="1" customWidth="1"/>
    <col min="8" max="8" width="15" customWidth="1"/>
    <col min="11" max="11" width="16.5703125" style="4" customWidth="1"/>
    <col min="12" max="12" width="21.7109375" customWidth="1"/>
    <col min="17" max="17" width="10.85546875" customWidth="1"/>
    <col min="19" max="19" width="24.42578125" customWidth="1"/>
    <col min="20" max="20" width="9.140625" customWidth="1"/>
  </cols>
  <sheetData>
    <row r="1" spans="1:11" x14ac:dyDescent="0.25">
      <c r="B1" s="1" t="s">
        <v>0</v>
      </c>
    </row>
    <row r="2" spans="1:11" x14ac:dyDescent="0.25">
      <c r="A2" s="1">
        <v>1</v>
      </c>
      <c r="B2" s="1" t="s">
        <v>1</v>
      </c>
      <c r="C2" s="1"/>
      <c r="D2" s="1"/>
      <c r="K2" s="5"/>
    </row>
    <row r="3" spans="1:11" x14ac:dyDescent="0.25">
      <c r="A3" s="1"/>
      <c r="B3" s="1" t="s">
        <v>73</v>
      </c>
      <c r="C3" s="1"/>
      <c r="D3" s="1"/>
      <c r="K3" s="5"/>
    </row>
    <row r="4" spans="1:11" x14ac:dyDescent="0.25">
      <c r="B4" s="7" t="str" cm="1">
        <f t="array" ref="B4:B11">_xlfn.UNIQUE($I$58:$I$75)</f>
        <v>BMW</v>
      </c>
      <c r="C4" s="22" t="str">
        <f ca="1">_xlfn.FORMULATEXT($B4)</f>
        <v>=UNIQUE($I$58:$I$75)</v>
      </c>
      <c r="D4" s="10">
        <f>COUNTIFS($I$58:$I$75,$B4)</f>
        <v>7</v>
      </c>
      <c r="E4" s="2" t="str">
        <f ca="1">_xlfn.FORMULATEXT(D4)</f>
        <v>=COUNTIFS($I$58:$I$75,$B4)</v>
      </c>
      <c r="F4" s="2"/>
      <c r="G4" s="2"/>
      <c r="K4" s="5"/>
    </row>
    <row r="5" spans="1:11" x14ac:dyDescent="0.25">
      <c r="B5" s="11" t="str">
        <v>Audi</v>
      </c>
      <c r="C5" s="10"/>
      <c r="D5" s="10">
        <f t="shared" ref="C5:D11" si="0">COUNTIFS($I$58:$I$75,$B5)</f>
        <v>2</v>
      </c>
      <c r="E5" s="2" t="str">
        <f t="shared" ref="E5:E11" ca="1" si="1">_xlfn.FORMULATEXT(D5)</f>
        <v>=COUNTIFS($I$58:$I$75,$B5)</v>
      </c>
      <c r="F5" s="2"/>
      <c r="G5" s="2"/>
      <c r="K5" s="5"/>
    </row>
    <row r="6" spans="1:11" x14ac:dyDescent="0.25">
      <c r="B6" s="11" t="str">
        <v>Mercedes</v>
      </c>
      <c r="C6" s="10"/>
      <c r="D6" s="10">
        <f t="shared" si="0"/>
        <v>2</v>
      </c>
      <c r="E6" s="2" t="str">
        <f t="shared" ca="1" si="1"/>
        <v>=COUNTIFS($I$58:$I$75,$B6)</v>
      </c>
      <c r="F6" s="2"/>
      <c r="G6" s="2"/>
      <c r="K6" s="5"/>
    </row>
    <row r="7" spans="1:11" x14ac:dyDescent="0.25">
      <c r="B7" s="11" t="str">
        <v>Lexus</v>
      </c>
      <c r="C7" s="10"/>
      <c r="D7" s="10">
        <f t="shared" si="0"/>
        <v>3</v>
      </c>
      <c r="E7" s="2" t="str">
        <f t="shared" ca="1" si="1"/>
        <v>=COUNTIFS($I$58:$I$75,$B7)</v>
      </c>
      <c r="F7" s="2"/>
      <c r="G7" s="2"/>
      <c r="K7" s="5"/>
    </row>
    <row r="8" spans="1:11" x14ac:dyDescent="0.25">
      <c r="B8" s="11" t="str">
        <v>Tesla</v>
      </c>
      <c r="C8" s="10"/>
      <c r="D8" s="10">
        <f t="shared" si="0"/>
        <v>1</v>
      </c>
      <c r="E8" s="2" t="str">
        <f t="shared" ca="1" si="1"/>
        <v>=COUNTIFS($I$58:$I$75,$B8)</v>
      </c>
      <c r="F8" s="2"/>
      <c r="G8" s="2"/>
      <c r="K8" s="5"/>
    </row>
    <row r="9" spans="1:11" x14ac:dyDescent="0.25">
      <c r="B9" s="11" t="str">
        <v>Volvo</v>
      </c>
      <c r="C9" s="10"/>
      <c r="D9" s="10">
        <f t="shared" si="0"/>
        <v>1</v>
      </c>
      <c r="E9" s="2" t="str">
        <f t="shared" ca="1" si="1"/>
        <v>=COUNTIFS($I$58:$I$75,$B9)</v>
      </c>
      <c r="F9" s="2"/>
      <c r="G9" s="2"/>
      <c r="K9" s="5"/>
    </row>
    <row r="10" spans="1:11" x14ac:dyDescent="0.25">
      <c r="B10" s="11" t="str">
        <v>Cadillac</v>
      </c>
      <c r="C10" s="10"/>
      <c r="D10" s="10">
        <f t="shared" si="0"/>
        <v>1</v>
      </c>
      <c r="E10" s="2" t="str">
        <f t="shared" ca="1" si="1"/>
        <v>=COUNTIFS($I$58:$I$75,$B10)</v>
      </c>
      <c r="F10" s="2"/>
      <c r="G10" s="2"/>
      <c r="K10" s="5"/>
    </row>
    <row r="11" spans="1:11" x14ac:dyDescent="0.25">
      <c r="B11" s="15" t="str">
        <v>Jaguar</v>
      </c>
      <c r="C11" s="23"/>
      <c r="D11" s="23">
        <f t="shared" si="0"/>
        <v>1</v>
      </c>
      <c r="E11" s="2" t="str">
        <f t="shared" ca="1" si="1"/>
        <v>=COUNTIFS($I$58:$I$75,$B11)</v>
      </c>
      <c r="F11" s="2"/>
      <c r="G11" s="2"/>
      <c r="K11" s="5"/>
    </row>
    <row r="12" spans="1:11" x14ac:dyDescent="0.25">
      <c r="K12" s="5"/>
    </row>
    <row r="13" spans="1:11" x14ac:dyDescent="0.25">
      <c r="A13" s="1">
        <v>2</v>
      </c>
      <c r="B13" s="1" t="s">
        <v>2</v>
      </c>
      <c r="C13" s="1"/>
      <c r="D13" s="1"/>
      <c r="E13" s="1"/>
      <c r="F13" s="1"/>
      <c r="G13" s="1"/>
      <c r="H13" s="1"/>
    </row>
    <row r="14" spans="1:11" x14ac:dyDescent="0.25">
      <c r="A14" s="1"/>
      <c r="B14" s="1" t="s">
        <v>72</v>
      </c>
      <c r="C14" s="1"/>
      <c r="D14" s="1"/>
      <c r="E14" s="1"/>
      <c r="F14" s="1"/>
      <c r="G14" s="1"/>
      <c r="H14" s="1"/>
    </row>
    <row r="15" spans="1:11" x14ac:dyDescent="0.25">
      <c r="B15" s="19" t="str">
        <f>_xlfn.XLOOKUP($I58,'Manufacturing country'!$A$2:$A$9,'Manufacturing country'!$B$2:$B$9,,0)</f>
        <v>Germany</v>
      </c>
      <c r="C15" s="2" t="str">
        <f ca="1">_xlfn.FORMULATEXT(B15)</f>
        <v>=XLOOKUP($I58,'Manufacturing country'!$A$2:$A$9,'Manufacturing country'!$B$2:$B$9,,0)</v>
      </c>
      <c r="D15" s="2"/>
      <c r="E15" s="2"/>
      <c r="F15" s="2"/>
      <c r="G15" s="2"/>
      <c r="H15" s="2"/>
    </row>
    <row r="16" spans="1:11" x14ac:dyDescent="0.25">
      <c r="B16" s="20" t="str">
        <f>_xlfn.XLOOKUP($I59,'Manufacturing country'!$A$2:$A$9,'Manufacturing country'!$B$2:$B$9,,0)</f>
        <v>Germany</v>
      </c>
      <c r="E16" s="7" t="str" cm="1">
        <f t="array" ref="E16:E20">_xlfn.UNIQUE(L58:L75)</f>
        <v>Germany</v>
      </c>
      <c r="F16" s="10">
        <f>COUNTIF($L$58:$L$75,E16)</f>
        <v>11</v>
      </c>
    </row>
    <row r="17" spans="2:6" x14ac:dyDescent="0.25">
      <c r="B17" s="20" t="str">
        <f>_xlfn.XLOOKUP($I60,'Manufacturing country'!$A$2:$A$9,'Manufacturing country'!$B$2:$B$9,,0)</f>
        <v>Germany</v>
      </c>
      <c r="E17" s="11" t="str">
        <v>Japan</v>
      </c>
      <c r="F17" s="14">
        <f>COUNTIF($L$58:$L$75,E17)</f>
        <v>3</v>
      </c>
    </row>
    <row r="18" spans="2:6" x14ac:dyDescent="0.25">
      <c r="B18" s="20" t="str">
        <f>_xlfn.XLOOKUP($I61,'Manufacturing country'!$A$2:$A$9,'Manufacturing country'!$B$2:$B$9,,0)</f>
        <v>Germany</v>
      </c>
      <c r="E18" s="11" t="str">
        <v>USA</v>
      </c>
      <c r="F18" s="14">
        <f>COUNTIF($L$58:$L$75,E18)</f>
        <v>2</v>
      </c>
    </row>
    <row r="19" spans="2:6" x14ac:dyDescent="0.25">
      <c r="B19" s="20" t="str">
        <f>_xlfn.XLOOKUP($I62,'Manufacturing country'!$A$2:$A$9,'Manufacturing country'!$B$2:$B$9,,0)</f>
        <v>Germany</v>
      </c>
      <c r="E19" s="11" t="str">
        <v>Sweden</v>
      </c>
      <c r="F19" s="14">
        <f>COUNTIF($L$58:$L$75,E19)</f>
        <v>1</v>
      </c>
    </row>
    <row r="20" spans="2:6" x14ac:dyDescent="0.25">
      <c r="B20" s="20" t="str">
        <f>_xlfn.XLOOKUP($I63,'Manufacturing country'!$A$2:$A$9,'Manufacturing country'!$B$2:$B$9,,0)</f>
        <v>Japan</v>
      </c>
      <c r="E20" s="15" t="str">
        <v>UK</v>
      </c>
      <c r="F20" s="18">
        <f>COUNTIF($L$58:$L$75,E20)</f>
        <v>1</v>
      </c>
    </row>
    <row r="21" spans="2:6" x14ac:dyDescent="0.25">
      <c r="B21" s="20" t="str">
        <f>_xlfn.XLOOKUP($I64,'Manufacturing country'!$A$2:$A$9,'Manufacturing country'!$B$2:$B$9,,0)</f>
        <v>Germany</v>
      </c>
    </row>
    <row r="22" spans="2:6" x14ac:dyDescent="0.25">
      <c r="B22" s="20" t="str">
        <f>_xlfn.XLOOKUP($I65,'Manufacturing country'!$A$2:$A$9,'Manufacturing country'!$B$2:$B$9,,0)</f>
        <v>Germany</v>
      </c>
    </row>
    <row r="23" spans="2:6" x14ac:dyDescent="0.25">
      <c r="B23" s="20" t="str">
        <f>_xlfn.XLOOKUP($I66,'Manufacturing country'!$A$2:$A$9,'Manufacturing country'!$B$2:$B$9,,0)</f>
        <v>Germany</v>
      </c>
    </row>
    <row r="24" spans="2:6" x14ac:dyDescent="0.25">
      <c r="B24" s="20" t="str">
        <f>_xlfn.XLOOKUP($I67,'Manufacturing country'!$A$2:$A$9,'Manufacturing country'!$B$2:$B$9,,0)</f>
        <v>Germany</v>
      </c>
    </row>
    <row r="25" spans="2:6" x14ac:dyDescent="0.25">
      <c r="B25" s="20" t="str">
        <f>_xlfn.XLOOKUP($I68,'Manufacturing country'!$A$2:$A$9,'Manufacturing country'!$B$2:$B$9,,0)</f>
        <v>USA</v>
      </c>
    </row>
    <row r="26" spans="2:6" x14ac:dyDescent="0.25">
      <c r="B26" s="20" t="str">
        <f>_xlfn.XLOOKUP($I69,'Manufacturing country'!$A$2:$A$9,'Manufacturing country'!$B$2:$B$9,,0)</f>
        <v>Sweden</v>
      </c>
    </row>
    <row r="27" spans="2:6" x14ac:dyDescent="0.25">
      <c r="B27" s="20" t="str">
        <f>_xlfn.XLOOKUP($I70,'Manufacturing country'!$A$2:$A$9,'Manufacturing country'!$B$2:$B$9,,0)</f>
        <v>Germany</v>
      </c>
    </row>
    <row r="28" spans="2:6" x14ac:dyDescent="0.25">
      <c r="B28" s="20" t="str">
        <f>_xlfn.XLOOKUP($I71,'Manufacturing country'!$A$2:$A$9,'Manufacturing country'!$B$2:$B$9,,0)</f>
        <v>USA</v>
      </c>
    </row>
    <row r="29" spans="2:6" x14ac:dyDescent="0.25">
      <c r="B29" s="20" t="str">
        <f>_xlfn.XLOOKUP($I72,'Manufacturing country'!$A$2:$A$9,'Manufacturing country'!$B$2:$B$9,,0)</f>
        <v>UK</v>
      </c>
    </row>
    <row r="30" spans="2:6" x14ac:dyDescent="0.25">
      <c r="B30" s="20" t="str">
        <f>_xlfn.XLOOKUP($I73,'Manufacturing country'!$A$2:$A$9,'Manufacturing country'!$B$2:$B$9,,0)</f>
        <v>Japan</v>
      </c>
    </row>
    <row r="31" spans="2:6" x14ac:dyDescent="0.25">
      <c r="B31" s="20" t="str">
        <f>_xlfn.XLOOKUP($I74,'Manufacturing country'!$A$2:$A$9,'Manufacturing country'!$B$2:$B$9,,0)</f>
        <v>Germany</v>
      </c>
    </row>
    <row r="32" spans="2:6" x14ac:dyDescent="0.25">
      <c r="B32" s="21" t="str">
        <f>_xlfn.XLOOKUP($I75,'Manufacturing country'!$A$2:$A$9,'Manufacturing country'!$B$2:$B$9,,0)</f>
        <v>Japan</v>
      </c>
    </row>
    <row r="36" spans="1:4" x14ac:dyDescent="0.25">
      <c r="A36" s="1">
        <v>3</v>
      </c>
      <c r="B36" s="1" t="s">
        <v>3</v>
      </c>
      <c r="C36" s="1"/>
      <c r="D36" s="1"/>
    </row>
    <row r="37" spans="1:4" x14ac:dyDescent="0.25">
      <c r="B37" s="7" t="str" cm="1">
        <f t="array" ref="B37:B41">_xlfn.UNIQUE(E58:E75)</f>
        <v>White</v>
      </c>
      <c r="C37" s="10">
        <f>COUNTIF($E$58:$E$75,B37)</f>
        <v>6</v>
      </c>
    </row>
    <row r="38" spans="1:4" x14ac:dyDescent="0.25">
      <c r="B38" s="11" t="str">
        <v>Red</v>
      </c>
      <c r="C38" s="14">
        <f>COUNTIF($E$58:$E$75,B38)</f>
        <v>4</v>
      </c>
    </row>
    <row r="39" spans="1:4" x14ac:dyDescent="0.25">
      <c r="B39" s="11" t="str">
        <v>Black</v>
      </c>
      <c r="C39" s="14">
        <f>COUNTIF($E$58:$E$75,B39)</f>
        <v>4</v>
      </c>
    </row>
    <row r="40" spans="1:4" x14ac:dyDescent="0.25">
      <c r="B40" s="11" t="str">
        <v>Blue</v>
      </c>
      <c r="C40" s="14">
        <f>COUNTIF($E$58:$E$75,B40)</f>
        <v>3</v>
      </c>
    </row>
    <row r="41" spans="1:4" x14ac:dyDescent="0.25">
      <c r="B41" s="15" t="str">
        <v>Yellow</v>
      </c>
      <c r="C41" s="18">
        <f>COUNTIF($E$58:$E$75,B41)</f>
        <v>1</v>
      </c>
    </row>
    <row r="42" spans="1:4" x14ac:dyDescent="0.25">
      <c r="B42" s="2" t="str">
        <f ca="1">_xlfn.FORMULATEXT(B37)</f>
        <v>=UNIQUE(E58:E75)</v>
      </c>
      <c r="C42" s="24" t="str">
        <f ca="1">_xlfn.FORMULATEXT(C37)</f>
        <v>=COUNTIF($E$58:$E$75,B37)</v>
      </c>
      <c r="D42" s="2"/>
    </row>
    <row r="47" spans="1:4" x14ac:dyDescent="0.25">
      <c r="A47" s="1">
        <v>4</v>
      </c>
      <c r="B47" s="1" t="s">
        <v>70</v>
      </c>
      <c r="C47" s="1"/>
      <c r="D47" s="1"/>
    </row>
    <row r="48" spans="1:4" x14ac:dyDescent="0.25">
      <c r="A48" s="1"/>
      <c r="B48" s="1"/>
      <c r="C48" s="1"/>
      <c r="D48" s="1"/>
    </row>
    <row r="49" spans="2:12" x14ac:dyDescent="0.25">
      <c r="B49" s="7" t="str" cm="1">
        <f t="array" ref="B49:B52">_xlfn.UNIQUE($G58:$G75)</f>
        <v>1st owner</v>
      </c>
      <c r="C49" s="8">
        <f>COUNTIF($G58:$G75,$B49)</f>
        <v>6</v>
      </c>
      <c r="D49" s="10">
        <f>AVERAGEIF($G58:$G75,$B49,$K58:$K75)</f>
        <v>36513.666666666664</v>
      </c>
    </row>
    <row r="50" spans="2:12" x14ac:dyDescent="0.25">
      <c r="B50" s="11" t="str">
        <v>2nd owner</v>
      </c>
      <c r="C50" s="12">
        <f t="shared" ref="C50:C52" si="2">COUNTIF($G59:$G76,$B50)</f>
        <v>8</v>
      </c>
      <c r="D50" s="14">
        <f t="shared" ref="D50:D52" si="3">AVERAGEIF($G59:$G76,$B50,$K59:$K76)</f>
        <v>30718</v>
      </c>
    </row>
    <row r="51" spans="2:12" x14ac:dyDescent="0.25">
      <c r="B51" s="11" t="str">
        <v>3rd owner</v>
      </c>
      <c r="C51" s="12">
        <f t="shared" si="2"/>
        <v>3</v>
      </c>
      <c r="D51" s="14">
        <f t="shared" si="3"/>
        <v>63746.333333333336</v>
      </c>
    </row>
    <row r="52" spans="2:12" x14ac:dyDescent="0.25">
      <c r="B52" s="15" t="str">
        <v>4th owner</v>
      </c>
      <c r="C52" s="16">
        <f t="shared" si="2"/>
        <v>1</v>
      </c>
      <c r="D52" s="18">
        <f t="shared" si="3"/>
        <v>22520</v>
      </c>
    </row>
    <row r="53" spans="2:12" x14ac:dyDescent="0.25">
      <c r="B53" s="2" t="str">
        <f ca="1">_xlfn.FORMULATEXT(B49)</f>
        <v>=UNIQUE($G58:$G75)</v>
      </c>
      <c r="C53" s="25" t="str">
        <f ca="1">_xlfn.FORMULATEXT(C49)</f>
        <v>=COUNTIF($G58:$G75,$B49)</v>
      </c>
      <c r="D53" s="25" t="str">
        <f ca="1">_xlfn.FORMULATEXT(D49)</f>
        <v>=AVERAGEIF($G58:$G75,$B49,$K58:$K75)</v>
      </c>
      <c r="E53" s="2"/>
      <c r="F53" s="2"/>
      <c r="G53" s="2"/>
    </row>
    <row r="56" spans="2:12" ht="14.25" customHeight="1" x14ac:dyDescent="0.25"/>
    <row r="57" spans="2:12" ht="30" x14ac:dyDescent="0.25">
      <c r="B57" s="1" t="s">
        <v>4</v>
      </c>
      <c r="C57" s="1" t="s">
        <v>5</v>
      </c>
      <c r="D57" s="1" t="s">
        <v>6</v>
      </c>
      <c r="E57" s="1" t="s">
        <v>7</v>
      </c>
      <c r="F57" s="1" t="s">
        <v>8</v>
      </c>
      <c r="G57" s="1" t="s">
        <v>9</v>
      </c>
      <c r="H57" s="1" t="s">
        <v>10</v>
      </c>
      <c r="J57" s="3" t="s">
        <v>67</v>
      </c>
      <c r="K57" s="6" t="s">
        <v>69</v>
      </c>
      <c r="L57" s="1" t="s">
        <v>68</v>
      </c>
    </row>
    <row r="58" spans="2:12" x14ac:dyDescent="0.25">
      <c r="B58" s="7" t="s">
        <v>11</v>
      </c>
      <c r="C58" s="8">
        <v>2012</v>
      </c>
      <c r="D58" s="8">
        <v>342358</v>
      </c>
      <c r="E58" s="8" t="s">
        <v>12</v>
      </c>
      <c r="F58" s="8" t="s">
        <v>13</v>
      </c>
      <c r="G58" s="8" t="s">
        <v>14</v>
      </c>
      <c r="H58" s="8" t="s">
        <v>15</v>
      </c>
      <c r="I58" s="8" t="str" cm="1">
        <f t="array" ref="I58:I75">_xlfn.TEXTBEFORE(B58:B75, " ")</f>
        <v>BMW</v>
      </c>
      <c r="J58" s="8" t="str">
        <f>TRIM(E58)</f>
        <v>White</v>
      </c>
      <c r="K58" s="9">
        <f>VALUE(SUBSTITUTE(H58,"$",""))</f>
        <v>15400</v>
      </c>
      <c r="L58" s="10" t="str">
        <f>_xlfn.XLOOKUP($I58,'Manufacturing country'!$A$2:$A$9,'Manufacturing country'!$B$2:$B$9,,0)</f>
        <v>Germany</v>
      </c>
    </row>
    <row r="59" spans="2:12" x14ac:dyDescent="0.25">
      <c r="B59" s="11" t="s">
        <v>16</v>
      </c>
      <c r="C59" s="12">
        <v>2017</v>
      </c>
      <c r="D59" s="12">
        <v>130000</v>
      </c>
      <c r="E59" s="12" t="s">
        <v>17</v>
      </c>
      <c r="F59" s="12" t="s">
        <v>18</v>
      </c>
      <c r="G59" s="12" t="s">
        <v>19</v>
      </c>
      <c r="H59" s="12" t="s">
        <v>20</v>
      </c>
      <c r="I59" s="12" t="str">
        <v>Audi</v>
      </c>
      <c r="J59" s="12" t="str">
        <f t="shared" ref="J59:J75" si="4">TRIM(E59)</f>
        <v>Red</v>
      </c>
      <c r="K59" s="13">
        <f t="shared" ref="K59:K75" si="5">VALUE(SUBSTITUTE(H59,"$",""))</f>
        <v>24321</v>
      </c>
      <c r="L59" s="14" t="str">
        <f>_xlfn.XLOOKUP(I59,'Manufacturing country'!$A$2:$A$9,'Manufacturing country'!$B$2:$B$9,,0)</f>
        <v>Germany</v>
      </c>
    </row>
    <row r="60" spans="2:12" x14ac:dyDescent="0.25">
      <c r="B60" s="11" t="s">
        <v>21</v>
      </c>
      <c r="C60" s="12">
        <v>2020</v>
      </c>
      <c r="D60" s="12">
        <v>92450</v>
      </c>
      <c r="E60" s="12" t="s">
        <v>22</v>
      </c>
      <c r="F60" s="12" t="s">
        <v>13</v>
      </c>
      <c r="G60" s="12" t="s">
        <v>23</v>
      </c>
      <c r="H60" s="12" t="s">
        <v>24</v>
      </c>
      <c r="I60" s="12" t="str">
        <v>Mercedes</v>
      </c>
      <c r="J60" s="12" t="str">
        <f t="shared" si="4"/>
        <v>Black</v>
      </c>
      <c r="K60" s="13">
        <f t="shared" si="5"/>
        <v>102342</v>
      </c>
      <c r="L60" s="14" t="str">
        <f>_xlfn.XLOOKUP(I60,'Manufacturing country'!$A$2:$A$9,'Manufacturing country'!$B$2:$B$9,,0)</f>
        <v>Germany</v>
      </c>
    </row>
    <row r="61" spans="2:12" x14ac:dyDescent="0.25">
      <c r="B61" s="11" t="s">
        <v>11</v>
      </c>
      <c r="C61" s="12">
        <v>2020</v>
      </c>
      <c r="D61" s="12">
        <v>76240</v>
      </c>
      <c r="E61" s="12" t="s">
        <v>12</v>
      </c>
      <c r="F61" s="12" t="s">
        <v>13</v>
      </c>
      <c r="G61" s="12" t="s">
        <v>19</v>
      </c>
      <c r="H61" s="12" t="s">
        <v>25</v>
      </c>
      <c r="I61" s="12" t="str">
        <v>BMW</v>
      </c>
      <c r="J61" s="12" t="str">
        <f t="shared" si="4"/>
        <v>White</v>
      </c>
      <c r="K61" s="13">
        <f t="shared" si="5"/>
        <v>55272</v>
      </c>
      <c r="L61" s="14" t="str">
        <f>_xlfn.XLOOKUP(I61,'Manufacturing country'!$A$2:$A$9,'Manufacturing country'!$B$2:$B$9,,0)</f>
        <v>Germany</v>
      </c>
    </row>
    <row r="62" spans="2:12" x14ac:dyDescent="0.25">
      <c r="B62" s="11" t="s">
        <v>26</v>
      </c>
      <c r="C62" s="12">
        <v>2021</v>
      </c>
      <c r="D62" s="12">
        <v>17283</v>
      </c>
      <c r="E62" s="12" t="s">
        <v>12</v>
      </c>
      <c r="F62" s="12" t="s">
        <v>18</v>
      </c>
      <c r="G62" s="12" t="s">
        <v>14</v>
      </c>
      <c r="H62" s="12" t="s">
        <v>27</v>
      </c>
      <c r="I62" s="12" t="str">
        <v>BMW</v>
      </c>
      <c r="J62" s="12" t="str">
        <f t="shared" si="4"/>
        <v>White</v>
      </c>
      <c r="K62" s="13">
        <f t="shared" si="5"/>
        <v>42000</v>
      </c>
      <c r="L62" s="14" t="str">
        <f>_xlfn.XLOOKUP(I62,'Manufacturing country'!$A$2:$A$9,'Manufacturing country'!$B$2:$B$9,,0)</f>
        <v>Germany</v>
      </c>
    </row>
    <row r="63" spans="2:12" x14ac:dyDescent="0.25">
      <c r="B63" s="11" t="s">
        <v>28</v>
      </c>
      <c r="C63" s="12">
        <v>2020</v>
      </c>
      <c r="D63" s="12">
        <v>98312</v>
      </c>
      <c r="E63" s="12" t="s">
        <v>17</v>
      </c>
      <c r="F63" s="12" t="s">
        <v>13</v>
      </c>
      <c r="G63" s="12" t="s">
        <v>23</v>
      </c>
      <c r="H63" s="12" t="s">
        <v>29</v>
      </c>
      <c r="I63" s="12" t="str">
        <v>Lexus</v>
      </c>
      <c r="J63" s="12" t="str">
        <f t="shared" si="4"/>
        <v>Red</v>
      </c>
      <c r="K63" s="13">
        <f t="shared" si="5"/>
        <v>51292</v>
      </c>
      <c r="L63" s="14" t="str">
        <f>_xlfn.XLOOKUP(I63,'Manufacturing country'!$A$2:$A$9,'Manufacturing country'!$B$2:$B$9,,0)</f>
        <v>Japan</v>
      </c>
    </row>
    <row r="64" spans="2:12" x14ac:dyDescent="0.25">
      <c r="B64" s="11" t="s">
        <v>26</v>
      </c>
      <c r="C64" s="12">
        <v>2018</v>
      </c>
      <c r="D64" s="12">
        <v>156784</v>
      </c>
      <c r="E64" s="12" t="s">
        <v>30</v>
      </c>
      <c r="F64" s="12" t="s">
        <v>18</v>
      </c>
      <c r="G64" s="12" t="s">
        <v>23</v>
      </c>
      <c r="H64" s="12" t="s">
        <v>31</v>
      </c>
      <c r="I64" s="12" t="str">
        <v>BMW</v>
      </c>
      <c r="J64" s="12" t="str">
        <f t="shared" si="4"/>
        <v>Blue</v>
      </c>
      <c r="K64" s="13">
        <f t="shared" si="5"/>
        <v>37605</v>
      </c>
      <c r="L64" s="14" t="str">
        <f>_xlfn.XLOOKUP(I64,'Manufacturing country'!$A$2:$A$9,'Manufacturing country'!$B$2:$B$9,,0)</f>
        <v>Germany</v>
      </c>
    </row>
    <row r="65" spans="2:12" x14ac:dyDescent="0.25">
      <c r="B65" s="11" t="s">
        <v>11</v>
      </c>
      <c r="C65" s="12">
        <v>2019</v>
      </c>
      <c r="D65" s="12">
        <v>52034</v>
      </c>
      <c r="E65" s="12" t="s">
        <v>30</v>
      </c>
      <c r="F65" s="12" t="s">
        <v>13</v>
      </c>
      <c r="G65" s="12" t="s">
        <v>14</v>
      </c>
      <c r="H65" s="12" t="s">
        <v>32</v>
      </c>
      <c r="I65" s="12" t="str">
        <v>BMW</v>
      </c>
      <c r="J65" s="12" t="str">
        <f t="shared" si="4"/>
        <v>Blue</v>
      </c>
      <c r="K65" s="13">
        <f t="shared" si="5"/>
        <v>45000</v>
      </c>
      <c r="L65" s="14" t="str">
        <f>_xlfn.XLOOKUP(I65,'Manufacturing country'!$A$2:$A$9,'Manufacturing country'!$B$2:$B$9,,0)</f>
        <v>Germany</v>
      </c>
    </row>
    <row r="66" spans="2:12" x14ac:dyDescent="0.25">
      <c r="B66" s="11" t="s">
        <v>33</v>
      </c>
      <c r="C66" s="12">
        <v>2011</v>
      </c>
      <c r="D66" s="12">
        <v>205204</v>
      </c>
      <c r="E66" s="12" t="s">
        <v>17</v>
      </c>
      <c r="F66" s="12" t="s">
        <v>13</v>
      </c>
      <c r="G66" s="12" t="s">
        <v>19</v>
      </c>
      <c r="H66" s="12" t="s">
        <v>34</v>
      </c>
      <c r="I66" s="12" t="str">
        <v>BMW</v>
      </c>
      <c r="J66" s="12" t="str">
        <f t="shared" si="4"/>
        <v>Red</v>
      </c>
      <c r="K66" s="13">
        <f t="shared" si="5"/>
        <v>13241</v>
      </c>
      <c r="L66" s="14" t="str">
        <f>_xlfn.XLOOKUP(I66,'Manufacturing country'!$A$2:$A$9,'Manufacturing country'!$B$2:$B$9,,0)</f>
        <v>Germany</v>
      </c>
    </row>
    <row r="67" spans="2:12" x14ac:dyDescent="0.25">
      <c r="B67" s="11" t="s">
        <v>21</v>
      </c>
      <c r="C67" s="12">
        <v>2014</v>
      </c>
      <c r="D67" s="12">
        <v>152985</v>
      </c>
      <c r="E67" s="12" t="s">
        <v>22</v>
      </c>
      <c r="F67" s="12" t="s">
        <v>13</v>
      </c>
      <c r="G67" s="12" t="s">
        <v>19</v>
      </c>
      <c r="H67" s="12" t="s">
        <v>35</v>
      </c>
      <c r="I67" s="12" t="str">
        <v>Mercedes</v>
      </c>
      <c r="J67" s="12" t="str">
        <f t="shared" si="4"/>
        <v>Black</v>
      </c>
      <c r="K67" s="13">
        <f t="shared" si="5"/>
        <v>49344</v>
      </c>
      <c r="L67" s="14" t="str">
        <f>_xlfn.XLOOKUP(I67,'Manufacturing country'!$A$2:$A$9,'Manufacturing country'!$B$2:$B$9,,0)</f>
        <v>Germany</v>
      </c>
    </row>
    <row r="68" spans="2:12" x14ac:dyDescent="0.25">
      <c r="B68" s="11" t="s">
        <v>36</v>
      </c>
      <c r="C68" s="12">
        <v>2018</v>
      </c>
      <c r="D68" s="12">
        <v>76429</v>
      </c>
      <c r="E68" s="12" t="s">
        <v>37</v>
      </c>
      <c r="F68" s="12" t="s">
        <v>13</v>
      </c>
      <c r="G68" s="12" t="s">
        <v>14</v>
      </c>
      <c r="H68" s="12" t="s">
        <v>38</v>
      </c>
      <c r="I68" s="12" t="str">
        <v>Tesla</v>
      </c>
      <c r="J68" s="12" t="str">
        <f t="shared" si="4"/>
        <v>Yellow</v>
      </c>
      <c r="K68" s="13">
        <f t="shared" si="5"/>
        <v>52432</v>
      </c>
      <c r="L68" s="14" t="str">
        <f>_xlfn.XLOOKUP(I68,'Manufacturing country'!$A$2:$A$9,'Manufacturing country'!$B$2:$B$9,,0)</f>
        <v>USA</v>
      </c>
    </row>
    <row r="69" spans="2:12" x14ac:dyDescent="0.25">
      <c r="B69" s="11" t="s">
        <v>39</v>
      </c>
      <c r="C69" s="12">
        <v>2013</v>
      </c>
      <c r="D69" s="12">
        <v>254028</v>
      </c>
      <c r="E69" s="12" t="s">
        <v>22</v>
      </c>
      <c r="F69" s="12" t="s">
        <v>18</v>
      </c>
      <c r="G69" s="12" t="s">
        <v>19</v>
      </c>
      <c r="H69" s="12" t="s">
        <v>40</v>
      </c>
      <c r="I69" s="12" t="str">
        <v>Volvo</v>
      </c>
      <c r="J69" s="12" t="str">
        <f t="shared" si="4"/>
        <v>Black</v>
      </c>
      <c r="K69" s="13">
        <f t="shared" si="5"/>
        <v>17452</v>
      </c>
      <c r="L69" s="14" t="str">
        <f>_xlfn.XLOOKUP(I69,'Manufacturing country'!$A$2:$A$9,'Manufacturing country'!$B$2:$B$9,,0)</f>
        <v>Sweden</v>
      </c>
    </row>
    <row r="70" spans="2:12" x14ac:dyDescent="0.25">
      <c r="B70" s="11" t="s">
        <v>41</v>
      </c>
      <c r="C70" s="12">
        <v>2014</v>
      </c>
      <c r="D70" s="12">
        <v>45832</v>
      </c>
      <c r="E70" s="12" t="s">
        <v>12</v>
      </c>
      <c r="F70" s="12" t="s">
        <v>18</v>
      </c>
      <c r="G70" s="12" t="s">
        <v>14</v>
      </c>
      <c r="H70" s="12" t="s">
        <v>42</v>
      </c>
      <c r="I70" s="12" t="str">
        <v>Audi</v>
      </c>
      <c r="J70" s="12" t="str">
        <f t="shared" si="4"/>
        <v>White</v>
      </c>
      <c r="K70" s="13">
        <f t="shared" si="5"/>
        <v>23250</v>
      </c>
      <c r="L70" s="14" t="str">
        <f>_xlfn.XLOOKUP(I70,'Manufacturing country'!$A$2:$A$9,'Manufacturing country'!$B$2:$B$9,,0)</f>
        <v>Germany</v>
      </c>
    </row>
    <row r="71" spans="2:12" x14ac:dyDescent="0.25">
      <c r="B71" s="11" t="s">
        <v>43</v>
      </c>
      <c r="C71" s="12">
        <v>2018</v>
      </c>
      <c r="D71" s="12">
        <v>67591</v>
      </c>
      <c r="E71" s="12" t="s">
        <v>30</v>
      </c>
      <c r="F71" s="12" t="s">
        <v>13</v>
      </c>
      <c r="G71" s="12" t="s">
        <v>19</v>
      </c>
      <c r="H71" s="12" t="s">
        <v>44</v>
      </c>
      <c r="I71" s="12" t="str">
        <v>Cadillac</v>
      </c>
      <c r="J71" s="12" t="str">
        <f t="shared" si="4"/>
        <v>Blue</v>
      </c>
      <c r="K71" s="13">
        <f t="shared" si="5"/>
        <v>32420</v>
      </c>
      <c r="L71" s="14" t="str">
        <f>_xlfn.XLOOKUP(I71,'Manufacturing country'!$A$2:$A$9,'Manufacturing country'!$B$2:$B$9,,0)</f>
        <v>USA</v>
      </c>
    </row>
    <row r="72" spans="2:12" x14ac:dyDescent="0.25">
      <c r="B72" s="11" t="s">
        <v>45</v>
      </c>
      <c r="C72" s="12">
        <v>2013</v>
      </c>
      <c r="D72" s="12">
        <v>85320</v>
      </c>
      <c r="E72" s="12" t="s">
        <v>12</v>
      </c>
      <c r="F72" s="12" t="s">
        <v>13</v>
      </c>
      <c r="G72" s="12" t="s">
        <v>19</v>
      </c>
      <c r="H72" s="12" t="s">
        <v>46</v>
      </c>
      <c r="I72" s="12" t="str">
        <v>Jaguar</v>
      </c>
      <c r="J72" s="12" t="str">
        <f t="shared" si="4"/>
        <v>White</v>
      </c>
      <c r="K72" s="13">
        <f t="shared" si="5"/>
        <v>18454</v>
      </c>
      <c r="L72" s="14" t="str">
        <f>_xlfn.XLOOKUP(I72,'Manufacturing country'!$A$2:$A$9,'Manufacturing country'!$B$2:$B$9,,0)</f>
        <v>UK</v>
      </c>
    </row>
    <row r="73" spans="2:12" x14ac:dyDescent="0.25">
      <c r="B73" s="11" t="s">
        <v>28</v>
      </c>
      <c r="C73" s="12">
        <v>2016</v>
      </c>
      <c r="D73" s="12">
        <v>5000</v>
      </c>
      <c r="E73" s="12" t="s">
        <v>12</v>
      </c>
      <c r="F73" s="12" t="s">
        <v>13</v>
      </c>
      <c r="G73" s="12" t="s">
        <v>14</v>
      </c>
      <c r="H73" s="12" t="s">
        <v>47</v>
      </c>
      <c r="I73" s="12" t="str">
        <v>Lexus</v>
      </c>
      <c r="J73" s="12" t="str">
        <f t="shared" si="4"/>
        <v>White</v>
      </c>
      <c r="K73" s="13">
        <f t="shared" si="5"/>
        <v>41000</v>
      </c>
      <c r="L73" s="14" t="str">
        <f>_xlfn.XLOOKUP(I73,'Manufacturing country'!$A$2:$A$9,'Manufacturing country'!$B$2:$B$9,,0)</f>
        <v>Japan</v>
      </c>
    </row>
    <row r="74" spans="2:12" x14ac:dyDescent="0.25">
      <c r="B74" s="11" t="s">
        <v>48</v>
      </c>
      <c r="C74" s="12">
        <v>2017</v>
      </c>
      <c r="D74" s="12">
        <v>92450</v>
      </c>
      <c r="E74" s="12" t="s">
        <v>17</v>
      </c>
      <c r="F74" s="12" t="s">
        <v>18</v>
      </c>
      <c r="G74" s="12" t="s">
        <v>19</v>
      </c>
      <c r="H74" s="12" t="s">
        <v>49</v>
      </c>
      <c r="I74" s="12" t="str">
        <v>BMW</v>
      </c>
      <c r="J74" s="12" t="str">
        <f t="shared" si="4"/>
        <v>Red</v>
      </c>
      <c r="K74" s="13">
        <f t="shared" si="5"/>
        <v>35240</v>
      </c>
      <c r="L74" s="14" t="str">
        <f>_xlfn.XLOOKUP(I74,'Manufacturing country'!$A$2:$A$9,'Manufacturing country'!$B$2:$B$9,,0)</f>
        <v>Germany</v>
      </c>
    </row>
    <row r="75" spans="2:12" x14ac:dyDescent="0.25">
      <c r="B75" s="15" t="s">
        <v>28</v>
      </c>
      <c r="C75" s="16">
        <v>2015</v>
      </c>
      <c r="D75" s="16">
        <v>130000</v>
      </c>
      <c r="E75" s="16" t="s">
        <v>22</v>
      </c>
      <c r="F75" s="16" t="s">
        <v>13</v>
      </c>
      <c r="G75" s="16" t="s">
        <v>50</v>
      </c>
      <c r="H75" s="16" t="s">
        <v>51</v>
      </c>
      <c r="I75" s="16" t="str">
        <v>Lexus</v>
      </c>
      <c r="J75" s="16" t="str">
        <f t="shared" si="4"/>
        <v>Black</v>
      </c>
      <c r="K75" s="17">
        <f t="shared" si="5"/>
        <v>22520</v>
      </c>
      <c r="L75" s="18" t="str">
        <f>_xlfn.XLOOKUP(I75,'Manufacturing country'!$A$2:$A$9,'Manufacturing country'!$B$2:$B$9,,0)</f>
        <v>Japan</v>
      </c>
    </row>
    <row r="76" spans="2:12" x14ac:dyDescent="0.25">
      <c r="J76" t="s">
        <v>71</v>
      </c>
      <c r="K76">
        <f t="shared" ref="K76" si="6">AVERAGE(K58:K75)</f>
        <v>37699.166666666664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5B93-987E-48A6-B5B5-63BA0A3C8A2E}">
  <dimension ref="A1:B9"/>
  <sheetViews>
    <sheetView workbookViewId="0">
      <selection activeCell="D15" sqref="D15"/>
    </sheetView>
  </sheetViews>
  <sheetFormatPr defaultRowHeight="15" x14ac:dyDescent="0.25"/>
  <sheetData>
    <row r="1" spans="1:2" x14ac:dyDescent="0.25">
      <c r="A1" s="1" t="s">
        <v>52</v>
      </c>
      <c r="B1" s="1" t="s">
        <v>53</v>
      </c>
    </row>
    <row r="2" spans="1:2" x14ac:dyDescent="0.25">
      <c r="A2" t="s">
        <v>54</v>
      </c>
      <c r="B2" t="s">
        <v>55</v>
      </c>
    </row>
    <row r="3" spans="1:2" x14ac:dyDescent="0.25">
      <c r="A3" t="s">
        <v>56</v>
      </c>
      <c r="B3" t="s">
        <v>55</v>
      </c>
    </row>
    <row r="4" spans="1:2" x14ac:dyDescent="0.25">
      <c r="A4" t="s">
        <v>57</v>
      </c>
      <c r="B4" t="s">
        <v>58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 t="s">
        <v>55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58</v>
      </c>
    </row>
    <row r="9" spans="1:2" x14ac:dyDescent="0.25">
      <c r="A9" t="s">
        <v>65</v>
      </c>
      <c r="B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Manufacturing country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Balbir Lehto</dc:creator>
  <cp:keywords/>
  <dc:description/>
  <cp:lastModifiedBy>Balbir Lehto</cp:lastModifiedBy>
  <cp:revision/>
  <dcterms:created xsi:type="dcterms:W3CDTF">2022-07-27T18:21:06Z</dcterms:created>
  <dcterms:modified xsi:type="dcterms:W3CDTF">2024-01-07T22:07:28Z</dcterms:modified>
  <cp:category/>
  <cp:contentStatus/>
</cp:coreProperties>
</file>