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bri\OneDrive - Politecnico di Torino\universita\quinto_anno\Progettazione_veicoli_aerospaziali\Progetto_fusaro\CAD_Horizontal_tail\"/>
    </mc:Choice>
  </mc:AlternateContent>
  <xr:revisionPtr revIDLastSave="36" documentId="13_ncr:1_{D5865264-94AD-4913-90AD-ABFEEDF78456}" xr6:coauthVersionLast="45" xr6:coauthVersionMax="45" xr10:uidLastSave="{A15C76D0-017C-4550-BB4D-A39C2A74137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2" i="1"/>
  <c r="F1" i="1"/>
  <c r="F6" i="1" l="1"/>
  <c r="F8" i="1" l="1"/>
  <c r="O3" i="1" s="1"/>
  <c r="F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3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H3" i="1"/>
  <c r="F5" i="1"/>
  <c r="F4" i="1"/>
  <c r="O66" i="1" l="1"/>
  <c r="O58" i="1"/>
  <c r="O50" i="1"/>
  <c r="O46" i="1"/>
  <c r="O38" i="1"/>
  <c r="O30" i="1"/>
  <c r="O22" i="1"/>
  <c r="O14" i="1"/>
  <c r="O6" i="1"/>
  <c r="O69" i="1"/>
  <c r="O49" i="1"/>
  <c r="O68" i="1"/>
  <c r="O64" i="1"/>
  <c r="O60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4" i="1"/>
  <c r="O70" i="1"/>
  <c r="O62" i="1"/>
  <c r="O54" i="1"/>
  <c r="O42" i="1"/>
  <c r="O34" i="1"/>
  <c r="O26" i="1"/>
  <c r="O18" i="1"/>
  <c r="O10" i="1"/>
  <c r="O65" i="1"/>
  <c r="O61" i="1"/>
  <c r="O57" i="1"/>
  <c r="O53" i="1"/>
  <c r="O45" i="1"/>
  <c r="O41" i="1"/>
  <c r="O37" i="1"/>
  <c r="O33" i="1"/>
  <c r="O29" i="1"/>
  <c r="O25" i="1"/>
  <c r="O21" i="1"/>
  <c r="O17" i="1"/>
  <c r="O13" i="1"/>
  <c r="O9" i="1"/>
  <c r="O5" i="1"/>
  <c r="O71" i="1"/>
  <c r="O67" i="1"/>
  <c r="O63" i="1"/>
  <c r="O59" i="1"/>
  <c r="O55" i="1"/>
  <c r="O51" i="1"/>
  <c r="O47" i="1"/>
  <c r="O43" i="1"/>
  <c r="O39" i="1"/>
  <c r="O35" i="1"/>
  <c r="O31" i="1"/>
  <c r="O27" i="1"/>
  <c r="O23" i="1"/>
  <c r="O19" i="1"/>
  <c r="O15" i="1"/>
  <c r="O11" i="1"/>
  <c r="O7" i="1"/>
  <c r="I6" i="1"/>
  <c r="I5" i="1"/>
  <c r="I9" i="1"/>
  <c r="I13" i="1"/>
  <c r="I17" i="1"/>
  <c r="I21" i="1"/>
  <c r="I25" i="1"/>
  <c r="I29" i="1"/>
  <c r="I32" i="1"/>
  <c r="I33" i="1"/>
  <c r="I36" i="1"/>
  <c r="I37" i="1"/>
  <c r="I40" i="1"/>
  <c r="I41" i="1"/>
  <c r="I44" i="1"/>
  <c r="I45" i="1"/>
  <c r="I48" i="1"/>
  <c r="I49" i="1"/>
  <c r="I50" i="1"/>
  <c r="I52" i="1"/>
  <c r="I53" i="1"/>
  <c r="I54" i="1"/>
  <c r="I56" i="1"/>
  <c r="I57" i="1"/>
  <c r="I58" i="1"/>
  <c r="I60" i="1"/>
  <c r="I61" i="1"/>
  <c r="I62" i="1"/>
  <c r="I64" i="1"/>
  <c r="I65" i="1"/>
  <c r="I66" i="1"/>
  <c r="I68" i="1"/>
  <c r="I69" i="1"/>
  <c r="I7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M7" i="1" l="1"/>
  <c r="M42" i="1"/>
  <c r="M26" i="1"/>
  <c r="M10" i="1"/>
  <c r="M58" i="1"/>
  <c r="M54" i="1"/>
  <c r="M22" i="1"/>
  <c r="M66" i="1"/>
  <c r="M50" i="1"/>
  <c r="M34" i="1"/>
  <c r="M18" i="1"/>
  <c r="M70" i="1"/>
  <c r="M38" i="1"/>
  <c r="M6" i="1"/>
  <c r="M62" i="1"/>
  <c r="M46" i="1"/>
  <c r="M30" i="1"/>
  <c r="M14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I28" i="1"/>
  <c r="I24" i="1"/>
  <c r="I20" i="1"/>
  <c r="I16" i="1"/>
  <c r="I12" i="1"/>
  <c r="I8" i="1"/>
  <c r="I4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46" i="1"/>
  <c r="I42" i="1"/>
  <c r="I38" i="1"/>
  <c r="I34" i="1"/>
  <c r="I30" i="1"/>
  <c r="I26" i="1"/>
  <c r="I22" i="1"/>
  <c r="I18" i="1"/>
  <c r="I14" i="1"/>
  <c r="I10" i="1"/>
</calcChain>
</file>

<file path=xl/sharedStrings.xml><?xml version="1.0" encoding="utf-8"?>
<sst xmlns="http://schemas.openxmlformats.org/spreadsheetml/2006/main" count="20" uniqueCount="14">
  <si>
    <t>x</t>
  </si>
  <si>
    <t>y</t>
  </si>
  <si>
    <t>z</t>
  </si>
  <si>
    <t>Corda radice [mm]</t>
  </si>
  <si>
    <t>Corda tip [mm]</t>
  </si>
  <si>
    <t xml:space="preserve">Sweep angle </t>
  </si>
  <si>
    <t>Sweep angle te</t>
  </si>
  <si>
    <t>Corda di radice</t>
  </si>
  <si>
    <t>Corda di estremità</t>
  </si>
  <si>
    <t>Distanza origine inizio tip lungo x</t>
  </si>
  <si>
    <t>Apertura alare tail [mm]</t>
  </si>
  <si>
    <t>Angolo Diedro [deg]</t>
  </si>
  <si>
    <t>Altezza y_body - tip [mm]</t>
  </si>
  <si>
    <t>NACA 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</si>
</sst>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3"/>
  <sheetViews>
    <sheetView tabSelected="1" workbookViewId="0">
      <selection activeCell="C71" sqref="A3:C71"/>
    </sheetView>
  </sheetViews>
  <sheetFormatPr defaultRowHeight="14.4"/>
  <cols>
    <col min="5" max="5" width="30.5546875" customWidth="1"/>
  </cols>
  <sheetData>
    <row r="1" spans="1:17">
      <c r="A1" s="6" t="s">
        <v>13</v>
      </c>
      <c r="B1" s="6"/>
      <c r="C1" s="6"/>
      <c r="E1" t="s">
        <v>3</v>
      </c>
      <c r="F1">
        <f>5.8227*1000</f>
        <v>5822.7</v>
      </c>
      <c r="H1" s="6" t="s">
        <v>7</v>
      </c>
      <c r="I1" s="6"/>
      <c r="J1" s="6"/>
      <c r="M1" s="6" t="s">
        <v>8</v>
      </c>
      <c r="N1" s="6"/>
      <c r="O1" s="6"/>
    </row>
    <row r="2" spans="1:17">
      <c r="A2" s="1" t="s">
        <v>0</v>
      </c>
      <c r="B2" s="1" t="s">
        <v>1</v>
      </c>
      <c r="C2" s="1" t="s">
        <v>2</v>
      </c>
      <c r="E2" t="s">
        <v>4</v>
      </c>
      <c r="F2">
        <f xml:space="preserve"> 3.4936*1000</f>
        <v>3493.6</v>
      </c>
      <c r="H2" s="1" t="s">
        <v>0</v>
      </c>
      <c r="I2" s="1" t="s">
        <v>1</v>
      </c>
      <c r="J2" s="1" t="s">
        <v>2</v>
      </c>
      <c r="M2" s="1" t="s">
        <v>0</v>
      </c>
      <c r="N2" s="1" t="s">
        <v>1</v>
      </c>
      <c r="O2" s="1" t="s">
        <v>2</v>
      </c>
    </row>
    <row r="3" spans="1:17">
      <c r="A3">
        <v>1</v>
      </c>
      <c r="B3" s="1">
        <v>0</v>
      </c>
      <c r="C3">
        <v>0</v>
      </c>
      <c r="E3" t="s">
        <v>10</v>
      </c>
      <c r="F3">
        <f>20.3068*1000</f>
        <v>20306.8</v>
      </c>
      <c r="H3">
        <f>A3*$F$1*(-1)</f>
        <v>-5822.7</v>
      </c>
      <c r="I3">
        <f>B3*$F$1*(-1)</f>
        <v>0</v>
      </c>
      <c r="J3">
        <f>C3*$F$1*(-1)</f>
        <v>0</v>
      </c>
      <c r="M3">
        <f>A3*$F$2*(-1)-$F$6</f>
        <v>-9121.7215230205438</v>
      </c>
      <c r="N3">
        <f>$F$3/2</f>
        <v>10153.4</v>
      </c>
      <c r="O3">
        <f>C3*$F$2*(-1)-$F$8</f>
        <v>-888.30739624411683</v>
      </c>
      <c r="Q3" s="5"/>
    </row>
    <row r="4" spans="1:17">
      <c r="A4">
        <v>0.99572000000000005</v>
      </c>
      <c r="B4" s="2">
        <v>0</v>
      </c>
      <c r="C4">
        <v>5.6999999999999998E-4</v>
      </c>
      <c r="E4" t="s">
        <v>5</v>
      </c>
      <c r="F4">
        <f>29*PI()/180</f>
        <v>0.50614548307835561</v>
      </c>
      <c r="H4">
        <f t="shared" ref="H4:H67" si="0">A4*$F$1*(-1)</f>
        <v>-5797.7788440000004</v>
      </c>
      <c r="I4">
        <f t="shared" ref="I4:I67" si="1">B4*$F$1*(-1)</f>
        <v>0</v>
      </c>
      <c r="J4">
        <f t="shared" ref="J4:J67" si="2">C4*$F$1*(-1)</f>
        <v>-3.3189389999999999</v>
      </c>
      <c r="M4">
        <f t="shared" ref="M4:M67" si="3">A4*$F$2*(-1)-$F$6</f>
        <v>-9106.7689150205442</v>
      </c>
      <c r="N4">
        <f t="shared" ref="N4:N67" si="4">$F$3/2</f>
        <v>10153.4</v>
      </c>
      <c r="O4">
        <f t="shared" ref="O4:O67" si="5">C4*$F$2*(-1)-$F$8</f>
        <v>-890.29874824411684</v>
      </c>
      <c r="Q4" s="5"/>
    </row>
    <row r="5" spans="1:17">
      <c r="A5">
        <v>0.98295999999999994</v>
      </c>
      <c r="B5" s="2">
        <v>0</v>
      </c>
      <c r="C5">
        <v>2.1800000000000001E-3</v>
      </c>
      <c r="E5" t="s">
        <v>6</v>
      </c>
      <c r="F5">
        <f>18*PI()/180</f>
        <v>0.31415926535897931</v>
      </c>
      <c r="H5">
        <f t="shared" si="0"/>
        <v>-5723.4811919999993</v>
      </c>
      <c r="I5">
        <f t="shared" si="1"/>
        <v>0</v>
      </c>
      <c r="J5">
        <f t="shared" si="2"/>
        <v>-12.693486</v>
      </c>
      <c r="M5">
        <f t="shared" si="3"/>
        <v>-9062.1905790205437</v>
      </c>
      <c r="N5">
        <f t="shared" si="4"/>
        <v>10153.4</v>
      </c>
      <c r="O5">
        <f t="shared" si="5"/>
        <v>-895.92344424411681</v>
      </c>
      <c r="Q5" s="5"/>
    </row>
    <row r="6" spans="1:17">
      <c r="A6">
        <v>0.96194000000000002</v>
      </c>
      <c r="B6" s="2">
        <v>0</v>
      </c>
      <c r="C6">
        <v>4.6299999999999996E-3</v>
      </c>
      <c r="E6" s="4" t="s">
        <v>9</v>
      </c>
      <c r="F6">
        <f>(F3/2)*TAN(F4)</f>
        <v>5628.1215230205444</v>
      </c>
      <c r="H6">
        <f t="shared" si="0"/>
        <v>-5601.0880379999999</v>
      </c>
      <c r="I6">
        <f t="shared" si="1"/>
        <v>0</v>
      </c>
      <c r="J6">
        <f t="shared" si="2"/>
        <v>-26.959100999999997</v>
      </c>
      <c r="M6">
        <f t="shared" si="3"/>
        <v>-8988.7551070205445</v>
      </c>
      <c r="N6">
        <f t="shared" si="4"/>
        <v>10153.4</v>
      </c>
      <c r="O6">
        <f t="shared" si="5"/>
        <v>-904.48276424411688</v>
      </c>
      <c r="Q6" s="5"/>
    </row>
    <row r="7" spans="1:17">
      <c r="A7">
        <v>0.93301000000000001</v>
      </c>
      <c r="B7" s="2">
        <v>0</v>
      </c>
      <c r="C7">
        <v>7.7000000000000002E-3</v>
      </c>
      <c r="E7" s="4" t="s">
        <v>11</v>
      </c>
      <c r="F7">
        <f>5*PI()/180</f>
        <v>8.7266462599716474E-2</v>
      </c>
      <c r="H7">
        <f t="shared" si="0"/>
        <v>-5432.6373269999995</v>
      </c>
      <c r="I7">
        <f t="shared" si="1"/>
        <v>0</v>
      </c>
      <c r="J7">
        <f t="shared" si="2"/>
        <v>-44.834789999999998</v>
      </c>
      <c r="M7">
        <f t="shared" si="3"/>
        <v>-8887.6852590205453</v>
      </c>
      <c r="N7">
        <f t="shared" si="4"/>
        <v>10153.4</v>
      </c>
      <c r="O7">
        <f t="shared" si="5"/>
        <v>-915.20811624411681</v>
      </c>
      <c r="Q7" s="5"/>
    </row>
    <row r="8" spans="1:17">
      <c r="A8">
        <v>0.89668000000000003</v>
      </c>
      <c r="B8" s="2">
        <v>0</v>
      </c>
      <c r="C8">
        <v>1.1270000000000001E-2</v>
      </c>
      <c r="E8" s="4" t="s">
        <v>12</v>
      </c>
      <c r="F8">
        <f>(F3/2)*TAN(F7)</f>
        <v>888.30739624411683</v>
      </c>
      <c r="H8">
        <f t="shared" si="0"/>
        <v>-5221.0986359999997</v>
      </c>
      <c r="I8">
        <f t="shared" si="1"/>
        <v>0</v>
      </c>
      <c r="J8">
        <f t="shared" si="2"/>
        <v>-65.621829000000005</v>
      </c>
      <c r="M8">
        <f t="shared" si="3"/>
        <v>-8760.7627710205452</v>
      </c>
      <c r="N8">
        <f t="shared" si="4"/>
        <v>10153.4</v>
      </c>
      <c r="O8">
        <f t="shared" si="5"/>
        <v>-927.68026824411686</v>
      </c>
      <c r="Q8" s="5"/>
    </row>
    <row r="9" spans="1:17">
      <c r="A9">
        <v>0.85355000000000003</v>
      </c>
      <c r="B9" s="2">
        <v>0</v>
      </c>
      <c r="C9">
        <v>1.5219999999999999E-2</v>
      </c>
      <c r="H9">
        <f t="shared" si="0"/>
        <v>-4969.9655849999999</v>
      </c>
      <c r="I9">
        <f t="shared" si="1"/>
        <v>0</v>
      </c>
      <c r="J9">
        <f t="shared" si="2"/>
        <v>-88.621493999999998</v>
      </c>
      <c r="M9">
        <f t="shared" si="3"/>
        <v>-8610.083803020545</v>
      </c>
      <c r="N9">
        <f t="shared" si="4"/>
        <v>10153.4</v>
      </c>
      <c r="O9">
        <f t="shared" si="5"/>
        <v>-941.47998824411684</v>
      </c>
      <c r="Q9" s="5"/>
    </row>
    <row r="10" spans="1:17">
      <c r="A10">
        <v>0.80437999999999998</v>
      </c>
      <c r="B10" s="2">
        <v>0</v>
      </c>
      <c r="C10">
        <v>1.9449999999999999E-2</v>
      </c>
      <c r="H10">
        <f t="shared" si="0"/>
        <v>-4683.6634260000001</v>
      </c>
      <c r="I10">
        <f t="shared" si="1"/>
        <v>0</v>
      </c>
      <c r="J10">
        <f t="shared" si="2"/>
        <v>-113.25151499999998</v>
      </c>
      <c r="M10">
        <f t="shared" si="3"/>
        <v>-8438.3034910205442</v>
      </c>
      <c r="N10">
        <f t="shared" si="4"/>
        <v>10153.4</v>
      </c>
      <c r="O10">
        <f t="shared" si="5"/>
        <v>-956.25791624411681</v>
      </c>
      <c r="Q10" s="5"/>
    </row>
    <row r="11" spans="1:17">
      <c r="A11">
        <v>0.75</v>
      </c>
      <c r="B11" s="2">
        <v>0</v>
      </c>
      <c r="C11">
        <v>2.384E-2</v>
      </c>
      <c r="H11">
        <f t="shared" si="0"/>
        <v>-4367.0249999999996</v>
      </c>
      <c r="I11">
        <f t="shared" si="1"/>
        <v>0</v>
      </c>
      <c r="J11">
        <f t="shared" si="2"/>
        <v>-138.81316799999999</v>
      </c>
      <c r="M11">
        <f t="shared" si="3"/>
        <v>-8248.3215230205442</v>
      </c>
      <c r="N11">
        <f t="shared" si="4"/>
        <v>10153.4</v>
      </c>
      <c r="O11">
        <f t="shared" si="5"/>
        <v>-971.59482024411682</v>
      </c>
      <c r="Q11" s="5"/>
    </row>
    <row r="12" spans="1:17">
      <c r="A12">
        <v>0.69133999999999995</v>
      </c>
      <c r="B12" s="2">
        <v>0</v>
      </c>
      <c r="C12">
        <v>2.8230000000000002E-2</v>
      </c>
      <c r="H12">
        <f t="shared" si="0"/>
        <v>-4025.4654179999998</v>
      </c>
      <c r="I12">
        <f t="shared" si="1"/>
        <v>0</v>
      </c>
      <c r="J12">
        <f t="shared" si="2"/>
        <v>-164.374821</v>
      </c>
      <c r="M12">
        <f t="shared" si="3"/>
        <v>-8043.3869470205445</v>
      </c>
      <c r="N12">
        <f t="shared" si="4"/>
        <v>10153.4</v>
      </c>
      <c r="O12">
        <f t="shared" si="5"/>
        <v>-986.93172424411682</v>
      </c>
      <c r="Q12" s="5"/>
    </row>
    <row r="13" spans="1:17">
      <c r="A13">
        <v>0.62941000000000003</v>
      </c>
      <c r="B13" s="2">
        <v>0</v>
      </c>
      <c r="C13">
        <v>3.2469999999999999E-2</v>
      </c>
      <c r="H13">
        <f t="shared" si="0"/>
        <v>-3664.8656070000002</v>
      </c>
      <c r="I13">
        <f t="shared" si="1"/>
        <v>0</v>
      </c>
      <c r="J13">
        <f t="shared" si="2"/>
        <v>-189.06306899999998</v>
      </c>
      <c r="M13">
        <f t="shared" si="3"/>
        <v>-7827.0282990205442</v>
      </c>
      <c r="N13">
        <f t="shared" si="4"/>
        <v>10153.4</v>
      </c>
      <c r="O13">
        <f t="shared" si="5"/>
        <v>-1001.7445882441168</v>
      </c>
      <c r="Q13" s="5"/>
    </row>
    <row r="14" spans="1:17">
      <c r="A14">
        <v>0.56525999999999998</v>
      </c>
      <c r="B14" s="2">
        <v>0</v>
      </c>
      <c r="C14">
        <v>3.6380000000000003E-2</v>
      </c>
      <c r="H14">
        <f t="shared" si="0"/>
        <v>-3291.3394019999996</v>
      </c>
      <c r="I14">
        <f t="shared" si="1"/>
        <v>0</v>
      </c>
      <c r="J14">
        <f t="shared" si="2"/>
        <v>-211.829826</v>
      </c>
      <c r="M14">
        <f t="shared" si="3"/>
        <v>-7602.9138590205439</v>
      </c>
      <c r="N14">
        <f t="shared" si="4"/>
        <v>10153.4</v>
      </c>
      <c r="O14">
        <f t="shared" si="5"/>
        <v>-1015.4045642441168</v>
      </c>
      <c r="Q14" s="5"/>
    </row>
    <row r="15" spans="1:17">
      <c r="A15">
        <v>0.5</v>
      </c>
      <c r="B15" s="2">
        <v>0</v>
      </c>
      <c r="C15">
        <v>3.9780000000000003E-2</v>
      </c>
      <c r="H15">
        <f t="shared" si="0"/>
        <v>-2911.35</v>
      </c>
      <c r="I15">
        <f t="shared" si="1"/>
        <v>0</v>
      </c>
      <c r="J15">
        <f t="shared" si="2"/>
        <v>-231.62700600000002</v>
      </c>
      <c r="M15">
        <f t="shared" si="3"/>
        <v>-7374.9215230205446</v>
      </c>
      <c r="N15">
        <f t="shared" si="4"/>
        <v>10153.4</v>
      </c>
      <c r="O15">
        <f t="shared" si="5"/>
        <v>-1027.282804244117</v>
      </c>
      <c r="Q15" s="5"/>
    </row>
    <row r="16" spans="1:17">
      <c r="A16">
        <v>0.43474000000000002</v>
      </c>
      <c r="B16" s="2">
        <v>0</v>
      </c>
      <c r="C16">
        <v>4.2479999999999997E-2</v>
      </c>
      <c r="H16">
        <f t="shared" si="0"/>
        <v>-2531.3605980000002</v>
      </c>
      <c r="I16">
        <f t="shared" si="1"/>
        <v>0</v>
      </c>
      <c r="J16">
        <f t="shared" si="2"/>
        <v>-247.34829599999998</v>
      </c>
      <c r="M16">
        <f t="shared" si="3"/>
        <v>-7146.9291870205443</v>
      </c>
      <c r="N16">
        <f t="shared" si="4"/>
        <v>10153.4</v>
      </c>
      <c r="O16">
        <f t="shared" si="5"/>
        <v>-1036.7155242441168</v>
      </c>
      <c r="Q16" s="5"/>
    </row>
    <row r="17" spans="1:17">
      <c r="A17">
        <v>0.37058999999999997</v>
      </c>
      <c r="B17" s="2">
        <v>0</v>
      </c>
      <c r="C17">
        <v>4.4310000000000002E-2</v>
      </c>
      <c r="H17">
        <f t="shared" si="0"/>
        <v>-2157.8343929999996</v>
      </c>
      <c r="I17">
        <f t="shared" si="1"/>
        <v>0</v>
      </c>
      <c r="J17">
        <f t="shared" si="2"/>
        <v>-258.00383700000003</v>
      </c>
      <c r="M17">
        <f t="shared" si="3"/>
        <v>-6922.814747020544</v>
      </c>
      <c r="N17">
        <f t="shared" si="4"/>
        <v>10153.4</v>
      </c>
      <c r="O17">
        <f t="shared" si="5"/>
        <v>-1043.108812244117</v>
      </c>
      <c r="Q17" s="5"/>
    </row>
    <row r="18" spans="1:17">
      <c r="A18">
        <v>0.33928000000000003</v>
      </c>
      <c r="B18" s="2">
        <v>0</v>
      </c>
      <c r="C18">
        <v>4.4839999999999998E-2</v>
      </c>
      <c r="H18">
        <f t="shared" si="0"/>
        <v>-1975.525656</v>
      </c>
      <c r="I18">
        <f t="shared" si="1"/>
        <v>0</v>
      </c>
      <c r="J18">
        <f t="shared" si="2"/>
        <v>-261.08986799999997</v>
      </c>
      <c r="M18">
        <f t="shared" si="3"/>
        <v>-6813.4301310205446</v>
      </c>
      <c r="N18">
        <f t="shared" si="4"/>
        <v>10153.4</v>
      </c>
      <c r="O18">
        <f t="shared" si="5"/>
        <v>-1044.9604202441169</v>
      </c>
      <c r="Q18" s="5"/>
    </row>
    <row r="19" spans="1:17">
      <c r="A19">
        <v>0.30865999999999999</v>
      </c>
      <c r="B19" s="2">
        <v>0</v>
      </c>
      <c r="C19">
        <v>4.5089999999999998E-2</v>
      </c>
      <c r="H19">
        <f t="shared" si="0"/>
        <v>-1797.2345819999998</v>
      </c>
      <c r="I19">
        <f t="shared" si="1"/>
        <v>0</v>
      </c>
      <c r="J19">
        <f t="shared" si="2"/>
        <v>-262.54554300000001</v>
      </c>
      <c r="M19">
        <f t="shared" si="3"/>
        <v>-6706.4560990205446</v>
      </c>
      <c r="N19">
        <f t="shared" si="4"/>
        <v>10153.4</v>
      </c>
      <c r="O19">
        <f t="shared" si="5"/>
        <v>-1045.8338202441169</v>
      </c>
      <c r="Q19" s="5"/>
    </row>
    <row r="20" spans="1:17">
      <c r="A20">
        <v>0.27886</v>
      </c>
      <c r="B20" s="2">
        <v>0</v>
      </c>
      <c r="C20">
        <v>4.5039999999999997E-2</v>
      </c>
      <c r="H20">
        <f t="shared" si="0"/>
        <v>-1623.718122</v>
      </c>
      <c r="I20">
        <f t="shared" si="1"/>
        <v>0</v>
      </c>
      <c r="J20">
        <f t="shared" si="2"/>
        <v>-262.25440799999996</v>
      </c>
      <c r="M20">
        <f t="shared" si="3"/>
        <v>-6602.346819020544</v>
      </c>
      <c r="N20">
        <f t="shared" si="4"/>
        <v>10153.4</v>
      </c>
      <c r="O20">
        <f t="shared" si="5"/>
        <v>-1045.6591402441168</v>
      </c>
      <c r="Q20" s="5"/>
    </row>
    <row r="21" spans="1:17">
      <c r="A21">
        <v>0.25</v>
      </c>
      <c r="B21" s="2">
        <v>0</v>
      </c>
      <c r="C21">
        <v>4.4659999999999998E-2</v>
      </c>
      <c r="H21">
        <f t="shared" si="0"/>
        <v>-1455.675</v>
      </c>
      <c r="I21">
        <f t="shared" si="1"/>
        <v>0</v>
      </c>
      <c r="J21">
        <f t="shared" si="2"/>
        <v>-260.04178199999996</v>
      </c>
      <c r="M21">
        <f t="shared" si="3"/>
        <v>-6501.521523020544</v>
      </c>
      <c r="N21">
        <f t="shared" si="4"/>
        <v>10153.4</v>
      </c>
      <c r="O21">
        <f t="shared" si="5"/>
        <v>-1044.3315722441168</v>
      </c>
      <c r="Q21" s="5"/>
    </row>
    <row r="22" spans="1:17">
      <c r="A22">
        <v>0.22220999999999999</v>
      </c>
      <c r="B22" s="2">
        <v>0</v>
      </c>
      <c r="C22">
        <v>4.3970000000000002E-2</v>
      </c>
      <c r="H22">
        <f t="shared" si="0"/>
        <v>-1293.862167</v>
      </c>
      <c r="I22">
        <f t="shared" si="1"/>
        <v>0</v>
      </c>
      <c r="J22">
        <f t="shared" si="2"/>
        <v>-256.02411899999998</v>
      </c>
      <c r="M22">
        <f t="shared" si="3"/>
        <v>-6404.4343790205439</v>
      </c>
      <c r="N22">
        <f t="shared" si="4"/>
        <v>10153.4</v>
      </c>
      <c r="O22">
        <f t="shared" si="5"/>
        <v>-1041.9209882441169</v>
      </c>
      <c r="Q22" s="5"/>
    </row>
    <row r="23" spans="1:17">
      <c r="A23">
        <v>0.19561999999999999</v>
      </c>
      <c r="B23" s="2">
        <v>0</v>
      </c>
      <c r="C23">
        <v>4.2950000000000002E-2</v>
      </c>
      <c r="H23">
        <f t="shared" si="0"/>
        <v>-1139.036574</v>
      </c>
      <c r="I23">
        <f t="shared" si="1"/>
        <v>0</v>
      </c>
      <c r="J23">
        <f t="shared" si="2"/>
        <v>-250.08496500000001</v>
      </c>
      <c r="M23">
        <f t="shared" si="3"/>
        <v>-6311.539555020544</v>
      </c>
      <c r="N23">
        <f t="shared" si="4"/>
        <v>10153.4</v>
      </c>
      <c r="O23">
        <f t="shared" si="5"/>
        <v>-1038.3575162441168</v>
      </c>
      <c r="Q23" s="5"/>
    </row>
    <row r="24" spans="1:17">
      <c r="A24">
        <v>0.17033000000000001</v>
      </c>
      <c r="B24" s="2">
        <v>0</v>
      </c>
      <c r="C24">
        <v>4.1610000000000001E-2</v>
      </c>
      <c r="H24">
        <f t="shared" si="0"/>
        <v>-991.78049099999998</v>
      </c>
      <c r="I24">
        <f t="shared" si="1"/>
        <v>0</v>
      </c>
      <c r="J24">
        <f t="shared" si="2"/>
        <v>-242.28254699999999</v>
      </c>
      <c r="M24">
        <f t="shared" si="3"/>
        <v>-6223.1864110205443</v>
      </c>
      <c r="N24">
        <f t="shared" si="4"/>
        <v>10153.4</v>
      </c>
      <c r="O24">
        <f t="shared" si="5"/>
        <v>-1033.6760922441167</v>
      </c>
      <c r="Q24" s="5"/>
    </row>
    <row r="25" spans="1:17">
      <c r="A25">
        <v>0.14645</v>
      </c>
      <c r="B25" s="2">
        <v>0</v>
      </c>
      <c r="C25">
        <v>3.9940000000000003E-2</v>
      </c>
      <c r="H25">
        <f t="shared" si="0"/>
        <v>-852.7344149999999</v>
      </c>
      <c r="I25">
        <f t="shared" si="1"/>
        <v>0</v>
      </c>
      <c r="J25">
        <f t="shared" si="2"/>
        <v>-232.558638</v>
      </c>
      <c r="M25">
        <f t="shared" si="3"/>
        <v>-6139.7592430205441</v>
      </c>
      <c r="N25">
        <f t="shared" si="4"/>
        <v>10153.4</v>
      </c>
      <c r="O25">
        <f t="shared" si="5"/>
        <v>-1027.8417802441168</v>
      </c>
      <c r="Q25" s="5"/>
    </row>
    <row r="26" spans="1:17">
      <c r="A26">
        <v>0.12408</v>
      </c>
      <c r="B26" s="2">
        <v>0</v>
      </c>
      <c r="C26">
        <v>3.7949999999999998E-2</v>
      </c>
      <c r="H26">
        <f t="shared" si="0"/>
        <v>-722.48061599999994</v>
      </c>
      <c r="I26">
        <f t="shared" si="1"/>
        <v>0</v>
      </c>
      <c r="J26">
        <f t="shared" si="2"/>
        <v>-220.97146499999997</v>
      </c>
      <c r="M26">
        <f t="shared" si="3"/>
        <v>-6061.6074110205445</v>
      </c>
      <c r="N26">
        <f t="shared" si="4"/>
        <v>10153.4</v>
      </c>
      <c r="O26">
        <f t="shared" si="5"/>
        <v>-1020.8895162441167</v>
      </c>
      <c r="Q26" s="5"/>
    </row>
    <row r="27" spans="1:17">
      <c r="A27">
        <v>0.10332</v>
      </c>
      <c r="B27" s="2">
        <v>0</v>
      </c>
      <c r="C27">
        <v>3.5639999999999998E-2</v>
      </c>
      <c r="H27">
        <f t="shared" si="0"/>
        <v>-601.60136399999999</v>
      </c>
      <c r="I27">
        <f t="shared" si="1"/>
        <v>0</v>
      </c>
      <c r="J27">
        <f t="shared" si="2"/>
        <v>-207.52102799999997</v>
      </c>
      <c r="M27">
        <f t="shared" si="3"/>
        <v>-5989.0802750205439</v>
      </c>
      <c r="N27">
        <f t="shared" si="4"/>
        <v>10153.4</v>
      </c>
      <c r="O27">
        <f t="shared" si="5"/>
        <v>-1012.8193002441168</v>
      </c>
      <c r="Q27" s="5"/>
    </row>
    <row r="28" spans="1:17">
      <c r="A28">
        <v>8.4269999999999998E-2</v>
      </c>
      <c r="B28" s="2">
        <v>0</v>
      </c>
      <c r="C28">
        <v>3.3050000000000003E-2</v>
      </c>
      <c r="H28">
        <f t="shared" si="0"/>
        <v>-490.67892899999998</v>
      </c>
      <c r="I28">
        <f t="shared" si="1"/>
        <v>0</v>
      </c>
      <c r="J28">
        <f t="shared" si="2"/>
        <v>-192.440235</v>
      </c>
      <c r="M28">
        <f t="shared" si="3"/>
        <v>-5922.5271950205442</v>
      </c>
      <c r="N28">
        <f t="shared" si="4"/>
        <v>10153.4</v>
      </c>
      <c r="O28">
        <f t="shared" si="5"/>
        <v>-1003.7708762441168</v>
      </c>
      <c r="Q28" s="5"/>
    </row>
    <row r="29" spans="1:17">
      <c r="A29">
        <v>6.6989999999999994E-2</v>
      </c>
      <c r="B29" s="2">
        <v>0</v>
      </c>
      <c r="C29">
        <v>3.023E-2</v>
      </c>
      <c r="H29">
        <f t="shared" si="0"/>
        <v>-390.06267299999996</v>
      </c>
      <c r="I29">
        <f t="shared" si="1"/>
        <v>0</v>
      </c>
      <c r="J29">
        <f t="shared" si="2"/>
        <v>-176.02022099999999</v>
      </c>
      <c r="M29">
        <f t="shared" si="3"/>
        <v>-5862.1577870205447</v>
      </c>
      <c r="N29">
        <f t="shared" si="4"/>
        <v>10153.4</v>
      </c>
      <c r="O29">
        <f t="shared" si="5"/>
        <v>-993.91892424411685</v>
      </c>
      <c r="Q29" s="5"/>
    </row>
    <row r="30" spans="1:17">
      <c r="A30">
        <v>5.1560000000000002E-2</v>
      </c>
      <c r="B30" s="2">
        <v>0</v>
      </c>
      <c r="C30">
        <v>2.7199999999999998E-2</v>
      </c>
      <c r="H30">
        <f t="shared" si="0"/>
        <v>-300.218412</v>
      </c>
      <c r="I30">
        <f t="shared" si="1"/>
        <v>0</v>
      </c>
      <c r="J30">
        <f t="shared" si="2"/>
        <v>-158.37743999999998</v>
      </c>
      <c r="M30">
        <f t="shared" si="3"/>
        <v>-5808.2515390205444</v>
      </c>
      <c r="N30">
        <f t="shared" si="4"/>
        <v>10153.4</v>
      </c>
      <c r="O30">
        <f t="shared" si="5"/>
        <v>-983.33331624411687</v>
      </c>
      <c r="Q30" s="5"/>
    </row>
    <row r="31" spans="1:17">
      <c r="A31">
        <v>3.8059999999999997E-2</v>
      </c>
      <c r="B31" s="2">
        <v>0</v>
      </c>
      <c r="C31">
        <v>2.3949999999999999E-2</v>
      </c>
      <c r="H31">
        <f t="shared" si="0"/>
        <v>-221.61196199999998</v>
      </c>
      <c r="I31">
        <f t="shared" si="1"/>
        <v>0</v>
      </c>
      <c r="J31">
        <f t="shared" si="2"/>
        <v>-139.453665</v>
      </c>
      <c r="M31">
        <f t="shared" si="3"/>
        <v>-5761.0879390205446</v>
      </c>
      <c r="N31">
        <f t="shared" si="4"/>
        <v>10153.4</v>
      </c>
      <c r="O31">
        <f t="shared" si="5"/>
        <v>-971.97911624411677</v>
      </c>
      <c r="Q31" s="5"/>
    </row>
    <row r="32" spans="1:17">
      <c r="A32">
        <v>2.6530000000000001E-2</v>
      </c>
      <c r="B32" s="2">
        <v>0</v>
      </c>
      <c r="C32">
        <v>2.0389999999999998E-2</v>
      </c>
      <c r="H32">
        <f t="shared" si="0"/>
        <v>-154.47623100000001</v>
      </c>
      <c r="I32">
        <f t="shared" si="1"/>
        <v>0</v>
      </c>
      <c r="J32">
        <f t="shared" si="2"/>
        <v>-118.72485299999998</v>
      </c>
      <c r="M32">
        <f t="shared" si="3"/>
        <v>-5720.8067310205442</v>
      </c>
      <c r="N32">
        <f t="shared" si="4"/>
        <v>10153.4</v>
      </c>
      <c r="O32">
        <f t="shared" si="5"/>
        <v>-959.54190024411685</v>
      </c>
      <c r="Q32" s="5"/>
    </row>
    <row r="33" spans="1:17">
      <c r="A33">
        <v>1.704E-2</v>
      </c>
      <c r="B33" s="2">
        <v>0</v>
      </c>
      <c r="C33">
        <v>1.6459999999999999E-2</v>
      </c>
      <c r="H33">
        <f t="shared" si="0"/>
        <v>-99.218807999999996</v>
      </c>
      <c r="I33">
        <f t="shared" si="1"/>
        <v>0</v>
      </c>
      <c r="J33">
        <f t="shared" si="2"/>
        <v>-95.841641999999993</v>
      </c>
      <c r="M33">
        <f t="shared" si="3"/>
        <v>-5687.6524670205445</v>
      </c>
      <c r="N33">
        <f t="shared" si="4"/>
        <v>10153.4</v>
      </c>
      <c r="O33">
        <f t="shared" si="5"/>
        <v>-945.81205224411679</v>
      </c>
      <c r="Q33" s="5"/>
    </row>
    <row r="34" spans="1:17">
      <c r="A34">
        <v>9.6100000000000005E-3</v>
      </c>
      <c r="B34" s="2">
        <v>0</v>
      </c>
      <c r="C34">
        <v>1.214E-2</v>
      </c>
      <c r="H34">
        <f t="shared" si="0"/>
        <v>-55.956147000000001</v>
      </c>
      <c r="I34">
        <f t="shared" si="1"/>
        <v>0</v>
      </c>
      <c r="J34">
        <f t="shared" si="2"/>
        <v>-70.687578000000002</v>
      </c>
      <c r="M34">
        <f t="shared" si="3"/>
        <v>-5661.6950190205444</v>
      </c>
      <c r="N34">
        <f t="shared" si="4"/>
        <v>10153.4</v>
      </c>
      <c r="O34">
        <f t="shared" si="5"/>
        <v>-930.71970024411678</v>
      </c>
      <c r="Q34" s="5"/>
    </row>
    <row r="35" spans="1:17">
      <c r="A35">
        <v>4.28E-3</v>
      </c>
      <c r="B35" s="2">
        <v>0</v>
      </c>
      <c r="C35">
        <v>7.6699999999999997E-3</v>
      </c>
      <c r="H35">
        <f t="shared" si="0"/>
        <v>-24.921156</v>
      </c>
      <c r="I35">
        <f t="shared" si="1"/>
        <v>0</v>
      </c>
      <c r="J35">
        <f t="shared" si="2"/>
        <v>-44.660108999999999</v>
      </c>
      <c r="M35">
        <f t="shared" si="3"/>
        <v>-5643.074131020544</v>
      </c>
      <c r="N35">
        <f t="shared" si="4"/>
        <v>10153.4</v>
      </c>
      <c r="O35">
        <f t="shared" si="5"/>
        <v>-915.10330824411687</v>
      </c>
      <c r="Q35" s="5"/>
    </row>
    <row r="36" spans="1:17">
      <c r="A36">
        <v>1.07E-3</v>
      </c>
      <c r="B36" s="2">
        <v>0</v>
      </c>
      <c r="C36">
        <v>3.49E-3</v>
      </c>
      <c r="H36">
        <f t="shared" si="0"/>
        <v>-6.230289</v>
      </c>
      <c r="I36">
        <f t="shared" si="1"/>
        <v>0</v>
      </c>
      <c r="J36">
        <f t="shared" si="2"/>
        <v>-20.321223</v>
      </c>
      <c r="M36">
        <f t="shared" si="3"/>
        <v>-5631.8596750205443</v>
      </c>
      <c r="N36">
        <f t="shared" si="4"/>
        <v>10153.4</v>
      </c>
      <c r="O36">
        <f t="shared" si="5"/>
        <v>-900.50006024411687</v>
      </c>
      <c r="Q36" s="5"/>
    </row>
    <row r="37" spans="1:17">
      <c r="A37">
        <v>0</v>
      </c>
      <c r="B37" s="2">
        <v>0</v>
      </c>
      <c r="C37">
        <v>0</v>
      </c>
      <c r="H37">
        <f t="shared" si="0"/>
        <v>0</v>
      </c>
      <c r="I37">
        <f t="shared" si="1"/>
        <v>0</v>
      </c>
      <c r="J37">
        <f t="shared" si="2"/>
        <v>0</v>
      </c>
      <c r="M37">
        <f t="shared" si="3"/>
        <v>-5628.1215230205444</v>
      </c>
      <c r="N37">
        <f t="shared" si="4"/>
        <v>10153.4</v>
      </c>
      <c r="O37">
        <f t="shared" si="5"/>
        <v>-888.30739624411683</v>
      </c>
      <c r="Q37" s="5"/>
    </row>
    <row r="38" spans="1:17">
      <c r="A38">
        <v>1.07E-3</v>
      </c>
      <c r="B38" s="2">
        <v>0</v>
      </c>
      <c r="C38">
        <v>-3.49E-3</v>
      </c>
      <c r="H38">
        <f t="shared" si="0"/>
        <v>-6.230289</v>
      </c>
      <c r="I38">
        <f t="shared" si="1"/>
        <v>0</v>
      </c>
      <c r="J38">
        <f t="shared" si="2"/>
        <v>20.321223</v>
      </c>
      <c r="M38">
        <f t="shared" si="3"/>
        <v>-5631.8596750205443</v>
      </c>
      <c r="N38">
        <f t="shared" si="4"/>
        <v>10153.4</v>
      </c>
      <c r="O38">
        <f t="shared" si="5"/>
        <v>-876.11473224411679</v>
      </c>
      <c r="Q38" s="5"/>
    </row>
    <row r="39" spans="1:17">
      <c r="A39">
        <v>4.28E-3</v>
      </c>
      <c r="B39" s="2">
        <v>0</v>
      </c>
      <c r="C39">
        <v>-7.6699999999999997E-3</v>
      </c>
      <c r="H39">
        <f t="shared" si="0"/>
        <v>-24.921156</v>
      </c>
      <c r="I39">
        <f t="shared" si="1"/>
        <v>0</v>
      </c>
      <c r="J39">
        <f t="shared" si="2"/>
        <v>44.660108999999999</v>
      </c>
      <c r="M39">
        <f t="shared" si="3"/>
        <v>-5643.074131020544</v>
      </c>
      <c r="N39">
        <f t="shared" si="4"/>
        <v>10153.4</v>
      </c>
      <c r="O39">
        <f t="shared" si="5"/>
        <v>-861.51148424411679</v>
      </c>
      <c r="Q39" s="5"/>
    </row>
    <row r="40" spans="1:17">
      <c r="A40">
        <v>9.6100000000000005E-3</v>
      </c>
      <c r="B40" s="2">
        <v>0</v>
      </c>
      <c r="C40">
        <v>-1.214E-2</v>
      </c>
      <c r="H40">
        <f t="shared" si="0"/>
        <v>-55.956147000000001</v>
      </c>
      <c r="I40">
        <f t="shared" si="1"/>
        <v>0</v>
      </c>
      <c r="J40">
        <f t="shared" si="2"/>
        <v>70.687578000000002</v>
      </c>
      <c r="M40">
        <f t="shared" si="3"/>
        <v>-5661.6950190205444</v>
      </c>
      <c r="N40">
        <f t="shared" si="4"/>
        <v>10153.4</v>
      </c>
      <c r="O40">
        <f t="shared" si="5"/>
        <v>-845.89509224411688</v>
      </c>
      <c r="Q40" s="5"/>
    </row>
    <row r="41" spans="1:17">
      <c r="A41">
        <v>1.704E-2</v>
      </c>
      <c r="B41" s="2">
        <v>0</v>
      </c>
      <c r="C41">
        <v>-1.6459999999999999E-2</v>
      </c>
      <c r="H41">
        <f t="shared" si="0"/>
        <v>-99.218807999999996</v>
      </c>
      <c r="I41">
        <f t="shared" si="1"/>
        <v>0</v>
      </c>
      <c r="J41">
        <f t="shared" si="2"/>
        <v>95.841641999999993</v>
      </c>
      <c r="M41">
        <f t="shared" si="3"/>
        <v>-5687.6524670205445</v>
      </c>
      <c r="N41">
        <f t="shared" si="4"/>
        <v>10153.4</v>
      </c>
      <c r="O41">
        <f t="shared" si="5"/>
        <v>-830.80274024411688</v>
      </c>
      <c r="Q41" s="5"/>
    </row>
    <row r="42" spans="1:17">
      <c r="A42">
        <v>2.6530000000000001E-2</v>
      </c>
      <c r="B42" s="2">
        <v>0</v>
      </c>
      <c r="C42">
        <v>-2.0389999999999998E-2</v>
      </c>
      <c r="H42">
        <f t="shared" si="0"/>
        <v>-154.47623100000001</v>
      </c>
      <c r="I42">
        <f t="shared" si="1"/>
        <v>0</v>
      </c>
      <c r="J42">
        <f t="shared" si="2"/>
        <v>118.72485299999998</v>
      </c>
      <c r="M42">
        <f t="shared" si="3"/>
        <v>-5720.8067310205442</v>
      </c>
      <c r="N42">
        <f t="shared" si="4"/>
        <v>10153.4</v>
      </c>
      <c r="O42">
        <f t="shared" si="5"/>
        <v>-817.07289224411682</v>
      </c>
      <c r="Q42" s="5"/>
    </row>
    <row r="43" spans="1:17">
      <c r="A43">
        <v>3.8059999999999997E-2</v>
      </c>
      <c r="B43" s="2">
        <v>0</v>
      </c>
      <c r="C43">
        <v>-2.3949999999999999E-2</v>
      </c>
      <c r="H43">
        <f t="shared" si="0"/>
        <v>-221.61196199999998</v>
      </c>
      <c r="I43">
        <f t="shared" si="1"/>
        <v>0</v>
      </c>
      <c r="J43">
        <f t="shared" si="2"/>
        <v>139.453665</v>
      </c>
      <c r="M43">
        <f t="shared" si="3"/>
        <v>-5761.0879390205446</v>
      </c>
      <c r="N43">
        <f t="shared" si="4"/>
        <v>10153.4</v>
      </c>
      <c r="O43">
        <f t="shared" si="5"/>
        <v>-804.63567624411689</v>
      </c>
      <c r="Q43" s="5"/>
    </row>
    <row r="44" spans="1:17">
      <c r="A44">
        <v>5.1560000000000002E-2</v>
      </c>
      <c r="B44" s="2">
        <v>0</v>
      </c>
      <c r="C44">
        <v>-2.7199999999999998E-2</v>
      </c>
      <c r="H44">
        <f t="shared" si="0"/>
        <v>-300.218412</v>
      </c>
      <c r="I44">
        <f t="shared" si="1"/>
        <v>0</v>
      </c>
      <c r="J44">
        <f t="shared" si="2"/>
        <v>158.37743999999998</v>
      </c>
      <c r="M44">
        <f t="shared" si="3"/>
        <v>-5808.2515390205444</v>
      </c>
      <c r="N44">
        <f t="shared" si="4"/>
        <v>10153.4</v>
      </c>
      <c r="O44">
        <f t="shared" si="5"/>
        <v>-793.28147624411679</v>
      </c>
      <c r="Q44" s="5"/>
    </row>
    <row r="45" spans="1:17">
      <c r="A45">
        <v>6.6989999999999994E-2</v>
      </c>
      <c r="B45" s="2">
        <v>0</v>
      </c>
      <c r="C45">
        <v>-3.023E-2</v>
      </c>
      <c r="H45">
        <f t="shared" si="0"/>
        <v>-390.06267299999996</v>
      </c>
      <c r="I45">
        <f t="shared" si="1"/>
        <v>0</v>
      </c>
      <c r="J45">
        <f t="shared" si="2"/>
        <v>176.02022099999999</v>
      </c>
      <c r="M45">
        <f t="shared" si="3"/>
        <v>-5862.1577870205447</v>
      </c>
      <c r="N45">
        <f t="shared" si="4"/>
        <v>10153.4</v>
      </c>
      <c r="O45">
        <f t="shared" si="5"/>
        <v>-782.69586824411681</v>
      </c>
      <c r="Q45" s="5"/>
    </row>
    <row r="46" spans="1:17">
      <c r="A46">
        <v>8.4269999999999998E-2</v>
      </c>
      <c r="B46" s="2">
        <v>0</v>
      </c>
      <c r="C46">
        <v>-3.3050000000000003E-2</v>
      </c>
      <c r="H46">
        <f t="shared" si="0"/>
        <v>-490.67892899999998</v>
      </c>
      <c r="I46">
        <f t="shared" si="1"/>
        <v>0</v>
      </c>
      <c r="J46">
        <f t="shared" si="2"/>
        <v>192.440235</v>
      </c>
      <c r="M46">
        <f t="shared" si="3"/>
        <v>-5922.5271950205442</v>
      </c>
      <c r="N46">
        <f t="shared" si="4"/>
        <v>10153.4</v>
      </c>
      <c r="O46">
        <f t="shared" si="5"/>
        <v>-772.84391624411683</v>
      </c>
      <c r="Q46" s="5"/>
    </row>
    <row r="47" spans="1:17">
      <c r="A47">
        <v>0.10332</v>
      </c>
      <c r="B47" s="2">
        <v>0</v>
      </c>
      <c r="C47">
        <v>-3.5639999999999998E-2</v>
      </c>
      <c r="H47">
        <f t="shared" si="0"/>
        <v>-601.60136399999999</v>
      </c>
      <c r="I47">
        <f t="shared" si="1"/>
        <v>0</v>
      </c>
      <c r="J47">
        <f t="shared" si="2"/>
        <v>207.52102799999997</v>
      </c>
      <c r="M47">
        <f t="shared" si="3"/>
        <v>-5989.0802750205439</v>
      </c>
      <c r="N47">
        <f t="shared" si="4"/>
        <v>10153.4</v>
      </c>
      <c r="O47">
        <f t="shared" si="5"/>
        <v>-763.79549224411687</v>
      </c>
      <c r="Q47" s="5"/>
    </row>
    <row r="48" spans="1:17">
      <c r="A48">
        <v>0.12408</v>
      </c>
      <c r="B48" s="2">
        <v>0</v>
      </c>
      <c r="C48">
        <v>-3.7949999999999998E-2</v>
      </c>
      <c r="H48">
        <f t="shared" si="0"/>
        <v>-722.48061599999994</v>
      </c>
      <c r="I48">
        <f t="shared" si="1"/>
        <v>0</v>
      </c>
      <c r="J48">
        <f t="shared" si="2"/>
        <v>220.97146499999997</v>
      </c>
      <c r="M48">
        <f t="shared" si="3"/>
        <v>-6061.6074110205445</v>
      </c>
      <c r="N48">
        <f t="shared" si="4"/>
        <v>10153.4</v>
      </c>
      <c r="O48">
        <f t="shared" si="5"/>
        <v>-755.72527624411691</v>
      </c>
      <c r="Q48" s="5"/>
    </row>
    <row r="49" spans="1:17">
      <c r="A49">
        <v>0.14645</v>
      </c>
      <c r="B49" s="2">
        <v>0</v>
      </c>
      <c r="C49">
        <v>-3.9940000000000003E-2</v>
      </c>
      <c r="H49">
        <f t="shared" si="0"/>
        <v>-852.7344149999999</v>
      </c>
      <c r="I49">
        <f t="shared" si="1"/>
        <v>0</v>
      </c>
      <c r="J49">
        <f t="shared" si="2"/>
        <v>232.558638</v>
      </c>
      <c r="M49">
        <f t="shared" si="3"/>
        <v>-6139.7592430205441</v>
      </c>
      <c r="N49">
        <f t="shared" si="4"/>
        <v>10153.4</v>
      </c>
      <c r="O49">
        <f t="shared" si="5"/>
        <v>-748.77301224411679</v>
      </c>
      <c r="Q49" s="5"/>
    </row>
    <row r="50" spans="1:17">
      <c r="A50">
        <v>0.17033000000000001</v>
      </c>
      <c r="B50" s="2">
        <v>0</v>
      </c>
      <c r="C50">
        <v>-4.1610000000000001E-2</v>
      </c>
      <c r="H50">
        <f t="shared" si="0"/>
        <v>-991.78049099999998</v>
      </c>
      <c r="I50">
        <f t="shared" si="1"/>
        <v>0</v>
      </c>
      <c r="J50">
        <f t="shared" si="2"/>
        <v>242.28254699999999</v>
      </c>
      <c r="M50">
        <f t="shared" si="3"/>
        <v>-6223.1864110205443</v>
      </c>
      <c r="N50">
        <f t="shared" si="4"/>
        <v>10153.4</v>
      </c>
      <c r="O50">
        <f t="shared" si="5"/>
        <v>-742.93870024411683</v>
      </c>
      <c r="Q50" s="5"/>
    </row>
    <row r="51" spans="1:17">
      <c r="A51">
        <v>0.19561999999999999</v>
      </c>
      <c r="B51" s="2">
        <v>0</v>
      </c>
      <c r="C51">
        <v>-4.2950000000000002E-2</v>
      </c>
      <c r="H51">
        <f t="shared" si="0"/>
        <v>-1139.036574</v>
      </c>
      <c r="I51">
        <f t="shared" si="1"/>
        <v>0</v>
      </c>
      <c r="J51">
        <f t="shared" si="2"/>
        <v>250.08496500000001</v>
      </c>
      <c r="M51">
        <f t="shared" si="3"/>
        <v>-6311.539555020544</v>
      </c>
      <c r="N51">
        <f t="shared" si="4"/>
        <v>10153.4</v>
      </c>
      <c r="O51">
        <f t="shared" si="5"/>
        <v>-738.25727624411684</v>
      </c>
      <c r="Q51" s="5"/>
    </row>
    <row r="52" spans="1:17">
      <c r="A52">
        <v>0.22220999999999999</v>
      </c>
      <c r="B52" s="2">
        <v>0</v>
      </c>
      <c r="C52">
        <v>-4.3970000000000002E-2</v>
      </c>
      <c r="H52">
        <f t="shared" si="0"/>
        <v>-1293.862167</v>
      </c>
      <c r="I52">
        <f t="shared" si="1"/>
        <v>0</v>
      </c>
      <c r="J52">
        <f t="shared" si="2"/>
        <v>256.02411899999998</v>
      </c>
      <c r="M52">
        <f t="shared" si="3"/>
        <v>-6404.4343790205439</v>
      </c>
      <c r="N52">
        <f t="shared" si="4"/>
        <v>10153.4</v>
      </c>
      <c r="O52">
        <f t="shared" si="5"/>
        <v>-734.69380424411679</v>
      </c>
      <c r="Q52" s="5"/>
    </row>
    <row r="53" spans="1:17">
      <c r="A53">
        <v>0.25</v>
      </c>
      <c r="B53" s="2">
        <v>0</v>
      </c>
      <c r="C53">
        <v>-4.4659999999999998E-2</v>
      </c>
      <c r="H53">
        <f t="shared" si="0"/>
        <v>-1455.675</v>
      </c>
      <c r="I53">
        <f t="shared" si="1"/>
        <v>0</v>
      </c>
      <c r="J53">
        <f t="shared" si="2"/>
        <v>260.04178199999996</v>
      </c>
      <c r="M53">
        <f t="shared" si="3"/>
        <v>-6501.521523020544</v>
      </c>
      <c r="N53">
        <f t="shared" si="4"/>
        <v>10153.4</v>
      </c>
      <c r="O53">
        <f t="shared" si="5"/>
        <v>-732.28322024411682</v>
      </c>
      <c r="Q53" s="5"/>
    </row>
    <row r="54" spans="1:17">
      <c r="A54">
        <v>0.27886</v>
      </c>
      <c r="B54" s="2">
        <v>0</v>
      </c>
      <c r="C54">
        <v>-4.5039999999999997E-2</v>
      </c>
      <c r="H54">
        <f t="shared" si="0"/>
        <v>-1623.718122</v>
      </c>
      <c r="I54">
        <f t="shared" si="1"/>
        <v>0</v>
      </c>
      <c r="J54">
        <f t="shared" si="2"/>
        <v>262.25440799999996</v>
      </c>
      <c r="M54">
        <f t="shared" si="3"/>
        <v>-6602.346819020544</v>
      </c>
      <c r="N54">
        <f t="shared" si="4"/>
        <v>10153.4</v>
      </c>
      <c r="O54">
        <f t="shared" si="5"/>
        <v>-730.95565224411689</v>
      </c>
      <c r="Q54" s="5"/>
    </row>
    <row r="55" spans="1:17">
      <c r="A55">
        <v>0.30865999999999999</v>
      </c>
      <c r="B55" s="2">
        <v>0</v>
      </c>
      <c r="C55">
        <v>-4.5089999999999998E-2</v>
      </c>
      <c r="H55">
        <f t="shared" si="0"/>
        <v>-1797.2345819999998</v>
      </c>
      <c r="I55">
        <f t="shared" si="1"/>
        <v>0</v>
      </c>
      <c r="J55">
        <f t="shared" si="2"/>
        <v>262.54554300000001</v>
      </c>
      <c r="M55">
        <f t="shared" si="3"/>
        <v>-6706.4560990205446</v>
      </c>
      <c r="N55">
        <f t="shared" si="4"/>
        <v>10153.4</v>
      </c>
      <c r="O55">
        <f t="shared" si="5"/>
        <v>-730.78097224411681</v>
      </c>
      <c r="Q55" s="5"/>
    </row>
    <row r="56" spans="1:17">
      <c r="A56">
        <v>0.33928000000000003</v>
      </c>
      <c r="B56" s="2">
        <v>0</v>
      </c>
      <c r="C56">
        <v>-4.4839999999999998E-2</v>
      </c>
      <c r="H56">
        <f t="shared" si="0"/>
        <v>-1975.525656</v>
      </c>
      <c r="I56">
        <f t="shared" si="1"/>
        <v>0</v>
      </c>
      <c r="J56">
        <f t="shared" si="2"/>
        <v>261.08986799999997</v>
      </c>
      <c r="M56">
        <f t="shared" si="3"/>
        <v>-6813.4301310205446</v>
      </c>
      <c r="N56">
        <f t="shared" si="4"/>
        <v>10153.4</v>
      </c>
      <c r="O56">
        <f t="shared" si="5"/>
        <v>-731.65437224411687</v>
      </c>
      <c r="Q56" s="5"/>
    </row>
    <row r="57" spans="1:17">
      <c r="A57">
        <v>0.37058999999999997</v>
      </c>
      <c r="B57" s="2">
        <v>0</v>
      </c>
      <c r="C57">
        <v>-4.4310000000000002E-2</v>
      </c>
      <c r="H57">
        <f t="shared" si="0"/>
        <v>-2157.8343929999996</v>
      </c>
      <c r="I57">
        <f t="shared" si="1"/>
        <v>0</v>
      </c>
      <c r="J57">
        <f t="shared" si="2"/>
        <v>258.00383700000003</v>
      </c>
      <c r="M57">
        <f t="shared" si="3"/>
        <v>-6922.814747020544</v>
      </c>
      <c r="N57">
        <f t="shared" si="4"/>
        <v>10153.4</v>
      </c>
      <c r="O57">
        <f t="shared" si="5"/>
        <v>-733.50598024411681</v>
      </c>
      <c r="Q57" s="5"/>
    </row>
    <row r="58" spans="1:17">
      <c r="A58">
        <v>0.43474000000000002</v>
      </c>
      <c r="B58" s="2">
        <v>0</v>
      </c>
      <c r="C58">
        <v>-4.2479999999999997E-2</v>
      </c>
      <c r="H58">
        <f t="shared" si="0"/>
        <v>-2531.3605980000002</v>
      </c>
      <c r="I58">
        <f t="shared" si="1"/>
        <v>0</v>
      </c>
      <c r="J58">
        <f t="shared" si="2"/>
        <v>247.34829599999998</v>
      </c>
      <c r="M58">
        <f t="shared" si="3"/>
        <v>-7146.9291870205443</v>
      </c>
      <c r="N58">
        <f t="shared" si="4"/>
        <v>10153.4</v>
      </c>
      <c r="O58">
        <f t="shared" si="5"/>
        <v>-739.89926824411691</v>
      </c>
      <c r="Q58" s="5"/>
    </row>
    <row r="59" spans="1:17">
      <c r="A59">
        <v>0.5</v>
      </c>
      <c r="B59" s="2">
        <v>0</v>
      </c>
      <c r="C59">
        <v>-3.9780000000000003E-2</v>
      </c>
      <c r="H59">
        <f t="shared" si="0"/>
        <v>-2911.35</v>
      </c>
      <c r="I59">
        <f t="shared" si="1"/>
        <v>0</v>
      </c>
      <c r="J59">
        <f t="shared" si="2"/>
        <v>231.62700600000002</v>
      </c>
      <c r="M59">
        <f t="shared" si="3"/>
        <v>-7374.9215230205446</v>
      </c>
      <c r="N59">
        <f t="shared" si="4"/>
        <v>10153.4</v>
      </c>
      <c r="O59">
        <f t="shared" si="5"/>
        <v>-749.33198824411681</v>
      </c>
      <c r="Q59" s="5"/>
    </row>
    <row r="60" spans="1:17">
      <c r="A60">
        <v>0.56525999999999998</v>
      </c>
      <c r="B60" s="2">
        <v>0</v>
      </c>
      <c r="C60">
        <v>-3.6380000000000003E-2</v>
      </c>
      <c r="H60">
        <f t="shared" si="0"/>
        <v>-3291.3394019999996</v>
      </c>
      <c r="I60">
        <f t="shared" si="1"/>
        <v>0</v>
      </c>
      <c r="J60">
        <f t="shared" si="2"/>
        <v>211.829826</v>
      </c>
      <c r="M60">
        <f t="shared" si="3"/>
        <v>-7602.9138590205439</v>
      </c>
      <c r="N60">
        <f t="shared" si="4"/>
        <v>10153.4</v>
      </c>
      <c r="O60">
        <f t="shared" si="5"/>
        <v>-761.21022824411682</v>
      </c>
      <c r="Q60" s="5"/>
    </row>
    <row r="61" spans="1:17">
      <c r="A61">
        <v>0.62941000000000003</v>
      </c>
      <c r="B61" s="2">
        <v>0</v>
      </c>
      <c r="C61">
        <v>-3.2469999999999999E-2</v>
      </c>
      <c r="H61">
        <f t="shared" si="0"/>
        <v>-3664.8656070000002</v>
      </c>
      <c r="I61">
        <f t="shared" si="1"/>
        <v>0</v>
      </c>
      <c r="J61">
        <f t="shared" si="2"/>
        <v>189.06306899999998</v>
      </c>
      <c r="M61">
        <f t="shared" si="3"/>
        <v>-7827.0282990205442</v>
      </c>
      <c r="N61">
        <f t="shared" si="4"/>
        <v>10153.4</v>
      </c>
      <c r="O61">
        <f t="shared" si="5"/>
        <v>-774.87020424411685</v>
      </c>
      <c r="Q61" s="5"/>
    </row>
    <row r="62" spans="1:17">
      <c r="A62">
        <v>0.69133999999999995</v>
      </c>
      <c r="B62" s="2">
        <v>0</v>
      </c>
      <c r="C62">
        <v>-2.8230000000000002E-2</v>
      </c>
      <c r="H62">
        <f t="shared" si="0"/>
        <v>-4025.4654179999998</v>
      </c>
      <c r="I62">
        <f t="shared" si="1"/>
        <v>0</v>
      </c>
      <c r="J62">
        <f t="shared" si="2"/>
        <v>164.374821</v>
      </c>
      <c r="M62">
        <f t="shared" si="3"/>
        <v>-8043.3869470205445</v>
      </c>
      <c r="N62">
        <f t="shared" si="4"/>
        <v>10153.4</v>
      </c>
      <c r="O62">
        <f t="shared" si="5"/>
        <v>-789.68306824411684</v>
      </c>
      <c r="Q62" s="5"/>
    </row>
    <row r="63" spans="1:17">
      <c r="A63">
        <v>0.75</v>
      </c>
      <c r="B63" s="2">
        <v>0</v>
      </c>
      <c r="C63">
        <v>-2.384E-2</v>
      </c>
      <c r="H63">
        <f t="shared" si="0"/>
        <v>-4367.0249999999996</v>
      </c>
      <c r="I63">
        <f t="shared" si="1"/>
        <v>0</v>
      </c>
      <c r="J63">
        <f t="shared" si="2"/>
        <v>138.81316799999999</v>
      </c>
      <c r="M63">
        <f t="shared" si="3"/>
        <v>-8248.3215230205442</v>
      </c>
      <c r="N63">
        <f t="shared" si="4"/>
        <v>10153.4</v>
      </c>
      <c r="O63">
        <f t="shared" si="5"/>
        <v>-805.01997224411684</v>
      </c>
      <c r="Q63" s="5"/>
    </row>
    <row r="64" spans="1:17">
      <c r="A64">
        <v>0.80437999999999998</v>
      </c>
      <c r="B64" s="2">
        <v>0</v>
      </c>
      <c r="C64">
        <v>-1.9449999999999999E-2</v>
      </c>
      <c r="H64">
        <f t="shared" si="0"/>
        <v>-4683.6634260000001</v>
      </c>
      <c r="I64">
        <f t="shared" si="1"/>
        <v>0</v>
      </c>
      <c r="J64">
        <f t="shared" si="2"/>
        <v>113.25151499999998</v>
      </c>
      <c r="M64">
        <f t="shared" si="3"/>
        <v>-8438.3034910205442</v>
      </c>
      <c r="N64">
        <f t="shared" si="4"/>
        <v>10153.4</v>
      </c>
      <c r="O64">
        <f t="shared" si="5"/>
        <v>-820.35687624411685</v>
      </c>
      <c r="Q64" s="5"/>
    </row>
    <row r="65" spans="1:17">
      <c r="A65">
        <v>0.85355000000000003</v>
      </c>
      <c r="B65" s="2">
        <v>0</v>
      </c>
      <c r="C65">
        <v>-1.5219999999999999E-2</v>
      </c>
      <c r="H65">
        <f t="shared" si="0"/>
        <v>-4969.9655849999999</v>
      </c>
      <c r="I65">
        <f t="shared" si="1"/>
        <v>0</v>
      </c>
      <c r="J65">
        <f t="shared" si="2"/>
        <v>88.621493999999998</v>
      </c>
      <c r="M65">
        <f t="shared" si="3"/>
        <v>-8610.083803020545</v>
      </c>
      <c r="N65">
        <f t="shared" si="4"/>
        <v>10153.4</v>
      </c>
      <c r="O65">
        <f t="shared" si="5"/>
        <v>-835.13480424411682</v>
      </c>
      <c r="Q65" s="5"/>
    </row>
    <row r="66" spans="1:17">
      <c r="A66">
        <v>0.89668000000000003</v>
      </c>
      <c r="B66" s="2">
        <v>0</v>
      </c>
      <c r="C66">
        <v>-1.1270000000000001E-2</v>
      </c>
      <c r="H66">
        <f t="shared" si="0"/>
        <v>-5221.0986359999997</v>
      </c>
      <c r="I66">
        <f t="shared" si="1"/>
        <v>0</v>
      </c>
      <c r="J66">
        <f t="shared" si="2"/>
        <v>65.621829000000005</v>
      </c>
      <c r="M66">
        <f t="shared" si="3"/>
        <v>-8760.7627710205452</v>
      </c>
      <c r="N66">
        <f t="shared" si="4"/>
        <v>10153.4</v>
      </c>
      <c r="O66">
        <f t="shared" si="5"/>
        <v>-848.9345242441168</v>
      </c>
      <c r="Q66" s="5"/>
    </row>
    <row r="67" spans="1:17">
      <c r="A67">
        <v>0.93301000000000001</v>
      </c>
      <c r="B67" s="2">
        <v>0</v>
      </c>
      <c r="C67">
        <v>-7.7000000000000002E-3</v>
      </c>
      <c r="H67">
        <f t="shared" si="0"/>
        <v>-5432.6373269999995</v>
      </c>
      <c r="I67">
        <f t="shared" si="1"/>
        <v>0</v>
      </c>
      <c r="J67">
        <f t="shared" si="2"/>
        <v>44.834789999999998</v>
      </c>
      <c r="M67">
        <f t="shared" si="3"/>
        <v>-8887.6852590205453</v>
      </c>
      <c r="N67">
        <f t="shared" si="4"/>
        <v>10153.4</v>
      </c>
      <c r="O67">
        <f t="shared" si="5"/>
        <v>-861.40667624411685</v>
      </c>
      <c r="Q67" s="5"/>
    </row>
    <row r="68" spans="1:17">
      <c r="A68">
        <v>0.96194000000000002</v>
      </c>
      <c r="B68" s="2">
        <v>0</v>
      </c>
      <c r="C68">
        <v>-4.6299999999999996E-3</v>
      </c>
      <c r="H68">
        <f t="shared" ref="H68:H71" si="6">A68*$F$1*(-1)</f>
        <v>-5601.0880379999999</v>
      </c>
      <c r="I68">
        <f t="shared" ref="I68:I71" si="7">B68*$F$1*(-1)</f>
        <v>0</v>
      </c>
      <c r="J68">
        <f t="shared" ref="J68:J71" si="8">C68*$F$1*(-1)</f>
        <v>26.959100999999997</v>
      </c>
      <c r="M68">
        <f t="shared" ref="M68:M71" si="9">A68*$F$2*(-1)-$F$6</f>
        <v>-8988.7551070205445</v>
      </c>
      <c r="N68">
        <f t="shared" ref="N68:N71" si="10">$F$3/2</f>
        <v>10153.4</v>
      </c>
      <c r="O68">
        <f t="shared" ref="O68:O71" si="11">C68*$F$2*(-1)-$F$8</f>
        <v>-872.13202824411678</v>
      </c>
      <c r="Q68" s="5"/>
    </row>
    <row r="69" spans="1:17">
      <c r="A69">
        <v>0.98295999999999994</v>
      </c>
      <c r="B69" s="2">
        <v>0</v>
      </c>
      <c r="C69">
        <v>-2.1800000000000001E-3</v>
      </c>
      <c r="H69">
        <f t="shared" si="6"/>
        <v>-5723.4811919999993</v>
      </c>
      <c r="I69">
        <f t="shared" si="7"/>
        <v>0</v>
      </c>
      <c r="J69">
        <f t="shared" si="8"/>
        <v>12.693486</v>
      </c>
      <c r="M69">
        <f t="shared" si="9"/>
        <v>-9062.1905790205437</v>
      </c>
      <c r="N69">
        <f t="shared" si="10"/>
        <v>10153.4</v>
      </c>
      <c r="O69">
        <f t="shared" si="11"/>
        <v>-880.69134824411685</v>
      </c>
      <c r="Q69" s="5"/>
    </row>
    <row r="70" spans="1:17">
      <c r="A70">
        <v>0.99572000000000005</v>
      </c>
      <c r="B70" s="2">
        <v>0</v>
      </c>
      <c r="C70">
        <v>-5.6999999999999998E-4</v>
      </c>
      <c r="H70">
        <f t="shared" si="6"/>
        <v>-5797.7788440000004</v>
      </c>
      <c r="I70">
        <f t="shared" si="7"/>
        <v>0</v>
      </c>
      <c r="J70">
        <f t="shared" si="8"/>
        <v>3.3189389999999999</v>
      </c>
      <c r="M70">
        <f t="shared" si="9"/>
        <v>-9106.7689150205442</v>
      </c>
      <c r="N70">
        <f t="shared" si="10"/>
        <v>10153.4</v>
      </c>
      <c r="O70">
        <f t="shared" si="11"/>
        <v>-886.31604424411682</v>
      </c>
      <c r="Q70" s="5"/>
    </row>
    <row r="71" spans="1:17">
      <c r="A71">
        <v>1</v>
      </c>
      <c r="B71" s="2">
        <v>0</v>
      </c>
      <c r="C71">
        <v>0</v>
      </c>
      <c r="H71">
        <f t="shared" si="6"/>
        <v>-5822.7</v>
      </c>
      <c r="I71">
        <f t="shared" si="7"/>
        <v>0</v>
      </c>
      <c r="J71">
        <f t="shared" si="8"/>
        <v>0</v>
      </c>
      <c r="M71">
        <f t="shared" si="9"/>
        <v>-9121.7215230205438</v>
      </c>
      <c r="N71">
        <f t="shared" si="10"/>
        <v>10153.4</v>
      </c>
      <c r="O71">
        <f t="shared" si="11"/>
        <v>-888.30739624411683</v>
      </c>
      <c r="Q71" s="5"/>
    </row>
    <row r="72" spans="1:17">
      <c r="A72" s="1"/>
      <c r="B72" s="2"/>
      <c r="C72" s="2"/>
    </row>
    <row r="73" spans="1:17">
      <c r="A73" s="1"/>
      <c r="B73" s="2"/>
      <c r="C73" s="2"/>
    </row>
    <row r="74" spans="1:17">
      <c r="A74" s="1"/>
      <c r="B74" s="2"/>
      <c r="C74" s="2"/>
    </row>
    <row r="75" spans="1:17">
      <c r="A75" s="1"/>
      <c r="B75" s="2"/>
      <c r="C75" s="2"/>
    </row>
    <row r="76" spans="1:17">
      <c r="A76" s="1"/>
      <c r="B76" s="2"/>
      <c r="C76" s="2"/>
    </row>
    <row r="77" spans="1:17">
      <c r="A77" s="1"/>
      <c r="B77" s="2"/>
      <c r="C77" s="2"/>
    </row>
    <row r="78" spans="1:17">
      <c r="A78" s="1"/>
      <c r="B78" s="2"/>
      <c r="C78" s="2"/>
    </row>
    <row r="79" spans="1:17">
      <c r="A79" s="1"/>
      <c r="B79" s="2"/>
      <c r="C79" s="2"/>
    </row>
    <row r="80" spans="1:17">
      <c r="A80" s="1"/>
      <c r="B80" s="2"/>
      <c r="C80" s="2"/>
    </row>
    <row r="81" spans="1:3">
      <c r="A81" s="1"/>
      <c r="B81" s="2"/>
      <c r="C81" s="2"/>
    </row>
    <row r="82" spans="1:3">
      <c r="A82" s="1"/>
      <c r="B82" s="2"/>
      <c r="C82" s="2"/>
    </row>
    <row r="83" spans="1:3">
      <c r="A83" s="1"/>
      <c r="B83" s="2"/>
      <c r="C83" s="2"/>
    </row>
    <row r="84" spans="1:3">
      <c r="A84" s="1"/>
      <c r="B84" s="2"/>
      <c r="C84" s="2"/>
    </row>
    <row r="85" spans="1:3">
      <c r="A85" s="1"/>
      <c r="B85" s="2"/>
      <c r="C85" s="2"/>
    </row>
    <row r="86" spans="1:3">
      <c r="A86" s="1"/>
      <c r="B86" s="2"/>
      <c r="C86" s="2"/>
    </row>
    <row r="87" spans="1:3">
      <c r="A87" s="1"/>
      <c r="B87" s="2"/>
      <c r="C87" s="2"/>
    </row>
    <row r="88" spans="1:3">
      <c r="A88" s="1"/>
      <c r="B88" s="2"/>
      <c r="C88" s="2"/>
    </row>
    <row r="89" spans="1:3">
      <c r="A89" s="1"/>
      <c r="B89" s="2"/>
      <c r="C89" s="2"/>
    </row>
    <row r="90" spans="1:3">
      <c r="A90" s="1"/>
      <c r="B90" s="2"/>
      <c r="C90" s="2"/>
    </row>
    <row r="91" spans="1:3">
      <c r="A91" s="1"/>
      <c r="B91" s="2"/>
      <c r="C91" s="2"/>
    </row>
    <row r="92" spans="1:3">
      <c r="A92" s="1"/>
      <c r="B92" s="2"/>
      <c r="C92" s="2"/>
    </row>
    <row r="93" spans="1:3">
      <c r="A93" s="1"/>
      <c r="B93" s="2"/>
      <c r="C93" s="2"/>
    </row>
    <row r="94" spans="1:3">
      <c r="A94" s="1"/>
      <c r="B94" s="2"/>
      <c r="C94" s="2"/>
    </row>
    <row r="95" spans="1:3">
      <c r="A95" s="1"/>
      <c r="B95" s="2"/>
      <c r="C95" s="2"/>
    </row>
    <row r="96" spans="1:3">
      <c r="A96" s="1"/>
      <c r="B96" s="2"/>
      <c r="C96" s="2"/>
    </row>
    <row r="97" spans="1:3">
      <c r="A97" s="1"/>
      <c r="B97" s="2"/>
      <c r="C97" s="2"/>
    </row>
    <row r="98" spans="1:3">
      <c r="A98" s="1"/>
      <c r="B98" s="2"/>
      <c r="C98" s="2"/>
    </row>
    <row r="99" spans="1:3">
      <c r="A99" s="1"/>
      <c r="B99" s="2"/>
      <c r="C99" s="2"/>
    </row>
    <row r="100" spans="1:3">
      <c r="A100" s="1"/>
      <c r="B100" s="2"/>
      <c r="C100" s="2"/>
    </row>
    <row r="101" spans="1:3">
      <c r="A101" s="1"/>
      <c r="B101" s="2"/>
      <c r="C101" s="2"/>
    </row>
    <row r="102" spans="1:3">
      <c r="A102" s="1"/>
      <c r="B102" s="2"/>
      <c r="C102" s="2"/>
    </row>
    <row r="103" spans="1:3">
      <c r="A103" s="1"/>
      <c r="B103" s="2"/>
      <c r="C103" s="2"/>
    </row>
    <row r="104" spans="1:3">
      <c r="A104" s="1"/>
      <c r="B104" s="2"/>
      <c r="C104" s="2"/>
    </row>
    <row r="105" spans="1:3">
      <c r="A105" s="1"/>
      <c r="B105" s="2"/>
      <c r="C105" s="2"/>
    </row>
    <row r="106" spans="1:3">
      <c r="A106" s="1"/>
      <c r="B106" s="2"/>
      <c r="C106" s="2"/>
    </row>
    <row r="107" spans="1:3">
      <c r="A107" s="1"/>
      <c r="B107" s="2"/>
      <c r="C107" s="2"/>
    </row>
    <row r="108" spans="1:3">
      <c r="A108" s="1"/>
      <c r="B108" s="2"/>
      <c r="C108" s="2"/>
    </row>
    <row r="109" spans="1:3">
      <c r="A109" s="1"/>
      <c r="B109" s="2"/>
      <c r="C109" s="2"/>
    </row>
    <row r="110" spans="1:3">
      <c r="A110" s="1"/>
      <c r="B110" s="2"/>
      <c r="C110" s="2"/>
    </row>
    <row r="111" spans="1:3">
      <c r="A111" s="1"/>
      <c r="B111" s="2"/>
      <c r="C111" s="2"/>
    </row>
    <row r="112" spans="1:3">
      <c r="A112" s="1"/>
      <c r="B112" s="2"/>
      <c r="C112" s="2"/>
    </row>
    <row r="113" spans="1:3">
      <c r="A113" s="1"/>
      <c r="B113" s="2"/>
      <c r="C113" s="2"/>
    </row>
    <row r="114" spans="1:3">
      <c r="A114" s="1"/>
      <c r="B114" s="2"/>
      <c r="C114" s="2"/>
    </row>
    <row r="115" spans="1:3">
      <c r="A115" s="1"/>
      <c r="B115" s="2"/>
      <c r="C115" s="2"/>
    </row>
    <row r="116" spans="1:3">
      <c r="A116" s="1"/>
      <c r="B116" s="2"/>
      <c r="C116" s="2"/>
    </row>
    <row r="117" spans="1:3">
      <c r="A117" s="1"/>
      <c r="B117" s="2"/>
      <c r="C117" s="2"/>
    </row>
    <row r="118" spans="1:3">
      <c r="A118" s="1"/>
      <c r="B118" s="2"/>
      <c r="C118" s="2"/>
    </row>
    <row r="119" spans="1:3">
      <c r="A119" s="1"/>
      <c r="B119" s="2"/>
      <c r="C119" s="2"/>
    </row>
    <row r="120" spans="1:3">
      <c r="A120" s="1"/>
      <c r="B120" s="2"/>
      <c r="C120" s="2"/>
    </row>
    <row r="121" spans="1:3">
      <c r="A121" s="1"/>
      <c r="B121" s="2"/>
      <c r="C121" s="2"/>
    </row>
    <row r="122" spans="1:3">
      <c r="A122" s="1"/>
      <c r="B122" s="2"/>
      <c r="C122" s="2"/>
    </row>
    <row r="123" spans="1:3">
      <c r="A123" s="1"/>
      <c r="B123" s="2"/>
      <c r="C123" s="2"/>
    </row>
    <row r="124" spans="1:3">
      <c r="A124" s="1"/>
      <c r="B124" s="2"/>
      <c r="C124" s="2"/>
    </row>
    <row r="125" spans="1:3">
      <c r="A125" s="1"/>
      <c r="B125" s="2"/>
      <c r="C125" s="2"/>
    </row>
    <row r="126" spans="1:3">
      <c r="A126" s="1"/>
      <c r="B126" s="2"/>
      <c r="C126" s="2"/>
    </row>
    <row r="127" spans="1:3">
      <c r="A127" s="1"/>
      <c r="B127" s="2"/>
      <c r="C127" s="2"/>
    </row>
    <row r="128" spans="1:3">
      <c r="A128" s="1"/>
      <c r="B128" s="2"/>
      <c r="C128" s="2"/>
    </row>
    <row r="129" spans="1:3">
      <c r="A129" s="1"/>
      <c r="B129" s="2"/>
      <c r="C129" s="2"/>
    </row>
    <row r="130" spans="1:3">
      <c r="A130" s="1"/>
      <c r="B130" s="2"/>
      <c r="C130" s="2"/>
    </row>
    <row r="131" spans="1:3">
      <c r="A131" s="1"/>
      <c r="B131" s="2"/>
      <c r="C131" s="2"/>
    </row>
    <row r="132" spans="1:3">
      <c r="A132" s="1"/>
      <c r="B132" s="2"/>
      <c r="C132" s="2"/>
    </row>
    <row r="133" spans="1:3">
      <c r="A133" s="3"/>
      <c r="B133" s="2"/>
      <c r="C133" s="2"/>
    </row>
  </sheetData>
  <mergeCells count="3">
    <mergeCell ref="H1:J1"/>
    <mergeCell ref="A1:C1"/>
    <mergeCell ref="M1:O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luzzani</dc:creator>
  <cp:lastModifiedBy>gabriele luzzani</cp:lastModifiedBy>
  <dcterms:created xsi:type="dcterms:W3CDTF">2015-06-05T18:17:20Z</dcterms:created>
  <dcterms:modified xsi:type="dcterms:W3CDTF">2020-12-21T16:03:43Z</dcterms:modified>
</cp:coreProperties>
</file>