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bri\OneDrive - Politecnico di Torino\universita\quinto_anno\Progettazione_veicoli_aerospaziali\Progetto_fusaro\CAD_nuovo\VT_nuovo\"/>
    </mc:Choice>
  </mc:AlternateContent>
  <xr:revisionPtr revIDLastSave="27" documentId="13_ncr:1_{5E664FF1-36EB-4F7F-A0F2-9DD1FCF9EC0F}" xr6:coauthVersionLast="45" xr6:coauthVersionMax="45" xr10:uidLastSave="{32ACB0D6-2761-41BA-814C-CDAE2D10573A}"/>
  <bookViews>
    <workbookView minimized="1" xWindow="348" yWindow="2448" windowWidth="2388" windowHeight="5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 l="1"/>
  <c r="F3" i="1"/>
  <c r="F2" i="1"/>
  <c r="F1" i="1"/>
  <c r="M3" i="1" l="1"/>
  <c r="F4" i="1"/>
  <c r="O4" i="1" l="1"/>
  <c r="N3" i="1"/>
  <c r="N7" i="1"/>
  <c r="I6" i="1"/>
  <c r="N4" i="1"/>
  <c r="N5" i="1"/>
  <c r="N6" i="1"/>
  <c r="N8" i="1"/>
  <c r="N9" i="1"/>
  <c r="N10" i="1"/>
  <c r="N12" i="1"/>
  <c r="N13" i="1"/>
  <c r="N14" i="1"/>
  <c r="N16" i="1"/>
  <c r="N17" i="1"/>
  <c r="N18" i="1"/>
  <c r="N20" i="1"/>
  <c r="N21" i="1"/>
  <c r="N22" i="1"/>
  <c r="N24" i="1"/>
  <c r="N25" i="1"/>
  <c r="N26" i="1"/>
  <c r="N28" i="1"/>
  <c r="N29" i="1"/>
  <c r="N30" i="1"/>
  <c r="N32" i="1"/>
  <c r="N33" i="1"/>
  <c r="N34" i="1"/>
  <c r="N36" i="1"/>
  <c r="N37" i="1"/>
  <c r="N38" i="1"/>
  <c r="N40" i="1"/>
  <c r="N41" i="1"/>
  <c r="N42" i="1"/>
  <c r="N44" i="1"/>
  <c r="N45" i="1"/>
  <c r="N46" i="1"/>
  <c r="N48" i="1"/>
  <c r="N49" i="1"/>
  <c r="N50" i="1"/>
  <c r="N52" i="1"/>
  <c r="N53" i="1"/>
  <c r="N54" i="1"/>
  <c r="N56" i="1"/>
  <c r="N57" i="1"/>
  <c r="N58" i="1"/>
  <c r="N60" i="1"/>
  <c r="N61" i="1"/>
  <c r="N62" i="1"/>
  <c r="N64" i="1"/>
  <c r="N65" i="1"/>
  <c r="N66" i="1"/>
  <c r="N68" i="1"/>
  <c r="N69" i="1"/>
  <c r="N70" i="1"/>
  <c r="I5" i="1"/>
  <c r="I9" i="1"/>
  <c r="I13" i="1"/>
  <c r="I17" i="1"/>
  <c r="I21" i="1"/>
  <c r="I25" i="1"/>
  <c r="I29" i="1"/>
  <c r="I32" i="1"/>
  <c r="I33" i="1"/>
  <c r="I36" i="1"/>
  <c r="I37" i="1"/>
  <c r="I40" i="1"/>
  <c r="I41" i="1"/>
  <c r="I44" i="1"/>
  <c r="I45" i="1"/>
  <c r="I48" i="1"/>
  <c r="I49" i="1"/>
  <c r="I50" i="1"/>
  <c r="I52" i="1"/>
  <c r="I53" i="1"/>
  <c r="I54" i="1"/>
  <c r="I56" i="1"/>
  <c r="I57" i="1"/>
  <c r="I58" i="1"/>
  <c r="I60" i="1"/>
  <c r="I61" i="1"/>
  <c r="I62" i="1"/>
  <c r="I64" i="1"/>
  <c r="I65" i="1"/>
  <c r="I66" i="1"/>
  <c r="I68" i="1"/>
  <c r="I69" i="1"/>
  <c r="I7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M7" i="1" l="1"/>
  <c r="M42" i="1"/>
  <c r="O67" i="1"/>
  <c r="O11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O3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71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7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M26" i="1"/>
  <c r="M10" i="1"/>
  <c r="M58" i="1"/>
  <c r="M54" i="1"/>
  <c r="M22" i="1"/>
  <c r="M66" i="1"/>
  <c r="M50" i="1"/>
  <c r="M34" i="1"/>
  <c r="M18" i="1"/>
  <c r="M70" i="1"/>
  <c r="M38" i="1"/>
  <c r="M6" i="1"/>
  <c r="M62" i="1"/>
  <c r="M46" i="1"/>
  <c r="M30" i="1"/>
  <c r="M14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I28" i="1"/>
  <c r="I24" i="1"/>
  <c r="I20" i="1"/>
  <c r="I16" i="1"/>
  <c r="I12" i="1"/>
  <c r="I8" i="1"/>
  <c r="I4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46" i="1"/>
  <c r="I42" i="1"/>
  <c r="I38" i="1"/>
  <c r="I34" i="1"/>
  <c r="I30" i="1"/>
  <c r="I26" i="1"/>
  <c r="I22" i="1"/>
  <c r="I18" i="1"/>
  <c r="I14" i="1"/>
  <c r="I10" i="1"/>
</calcChain>
</file>

<file path=xl/sharedStrings.xml><?xml version="1.0" encoding="utf-8"?>
<sst xmlns="http://schemas.openxmlformats.org/spreadsheetml/2006/main" count="18" uniqueCount="12">
  <si>
    <t>x</t>
  </si>
  <si>
    <t>y</t>
  </si>
  <si>
    <t>z</t>
  </si>
  <si>
    <t>Corda radice [mm]</t>
  </si>
  <si>
    <t>Corda tip [mm]</t>
  </si>
  <si>
    <t>Altezza tail [mm]</t>
  </si>
  <si>
    <t xml:space="preserve">Sweep angle </t>
  </si>
  <si>
    <t>Sweep angle te</t>
  </si>
  <si>
    <t>Corda di radice</t>
  </si>
  <si>
    <t>Corda di estremità</t>
  </si>
  <si>
    <t>Distanza origine inizio tip lungo x</t>
  </si>
  <si>
    <t>NACA 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</si>
</sst>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"/>
  <sheetViews>
    <sheetView tabSelected="1" workbookViewId="0">
      <selection activeCell="F11" sqref="F11"/>
    </sheetView>
  </sheetViews>
  <sheetFormatPr defaultRowHeight="14.4" x14ac:dyDescent="0.3"/>
  <cols>
    <col min="1" max="1" width="19.44140625" customWidth="1"/>
    <col min="5" max="5" width="30.5546875" customWidth="1"/>
  </cols>
  <sheetData>
    <row r="1" spans="1:15" x14ac:dyDescent="0.3">
      <c r="A1" s="5" t="s">
        <v>11</v>
      </c>
      <c r="B1" s="5"/>
      <c r="C1" s="5"/>
      <c r="E1" t="s">
        <v>3</v>
      </c>
      <c r="F1">
        <f>9.0811*1000</f>
        <v>9081.0999999999985</v>
      </c>
      <c r="H1" s="5" t="s">
        <v>8</v>
      </c>
      <c r="I1" s="5"/>
      <c r="J1" s="5"/>
      <c r="M1" s="5" t="s">
        <v>9</v>
      </c>
      <c r="N1" s="5"/>
      <c r="O1" s="5"/>
    </row>
    <row r="2" spans="1:15" x14ac:dyDescent="0.3">
      <c r="A2" s="1" t="s">
        <v>0</v>
      </c>
      <c r="B2" s="1" t="s">
        <v>1</v>
      </c>
      <c r="C2" s="1" t="s">
        <v>2</v>
      </c>
      <c r="E2" t="s">
        <v>4</v>
      </c>
      <c r="F2">
        <f>3.6324*1000</f>
        <v>3632.4</v>
      </c>
      <c r="H2" s="1" t="s">
        <v>0</v>
      </c>
      <c r="I2" s="1" t="s">
        <v>1</v>
      </c>
      <c r="J2" s="1" t="s">
        <v>2</v>
      </c>
      <c r="M2" s="1" t="s">
        <v>0</v>
      </c>
      <c r="N2" s="1" t="s">
        <v>1</v>
      </c>
      <c r="O2" s="1" t="s">
        <v>2</v>
      </c>
    </row>
    <row r="3" spans="1:15" x14ac:dyDescent="0.3">
      <c r="A3" s="4">
        <v>1</v>
      </c>
      <c r="B3" s="4">
        <v>0</v>
      </c>
      <c r="C3" s="4">
        <v>0</v>
      </c>
      <c r="E3" t="s">
        <v>5</v>
      </c>
      <c r="F3">
        <f>10.9336*1000</f>
        <v>10933.6</v>
      </c>
      <c r="H3">
        <f>A3*$F$1*(-1)</f>
        <v>-9081.0999999999985</v>
      </c>
      <c r="I3">
        <f>B3*$F$1*(-1)</f>
        <v>0</v>
      </c>
      <c r="J3">
        <v>0</v>
      </c>
      <c r="M3">
        <f>A3*$F$2*(-1)-$F$6</f>
        <v>-12174.664525973843</v>
      </c>
      <c r="N3">
        <f>B3*$F$2*(-1)</f>
        <v>0</v>
      </c>
      <c r="O3">
        <f>$F$3*(-1)</f>
        <v>-10933.6</v>
      </c>
    </row>
    <row r="4" spans="1:15" x14ac:dyDescent="0.3">
      <c r="A4" s="4">
        <v>0.99572000000000005</v>
      </c>
      <c r="B4" s="4">
        <v>5.6999999999999998E-4</v>
      </c>
      <c r="C4" s="4">
        <v>0</v>
      </c>
      <c r="E4" t="s">
        <v>6</v>
      </c>
      <c r="F4">
        <f>38*PI()/180</f>
        <v>0.66322511575784515</v>
      </c>
      <c r="H4">
        <f t="shared" ref="H4:H67" si="0">A4*$F$1*(-1)</f>
        <v>-9042.2328919999982</v>
      </c>
      <c r="I4">
        <f t="shared" ref="I4:I67" si="1">B4*$F$1*(-1)</f>
        <v>-5.176226999999999</v>
      </c>
      <c r="J4">
        <v>0</v>
      </c>
      <c r="M4">
        <f t="shared" ref="M4:M67" si="2">A4*$F$2*(-1)-$F$6</f>
        <v>-12159.117853973843</v>
      </c>
      <c r="N4">
        <f t="shared" ref="N4:N67" si="3">B4*$F$2*(-1)</f>
        <v>-2.070468</v>
      </c>
      <c r="O4">
        <f t="shared" ref="O4:O67" si="4">$F$3*(-1)</f>
        <v>-10933.6</v>
      </c>
    </row>
    <row r="5" spans="1:15" x14ac:dyDescent="0.3">
      <c r="A5" s="4">
        <v>0.98295999999999994</v>
      </c>
      <c r="B5" s="4">
        <v>2.1800000000000001E-3</v>
      </c>
      <c r="C5" s="4">
        <v>0</v>
      </c>
      <c r="E5" t="s">
        <v>7</v>
      </c>
      <c r="F5">
        <f>15.7987*PI()/180</f>
        <v>0.27573933253482813</v>
      </c>
      <c r="H5">
        <f t="shared" si="0"/>
        <v>-8926.3580559999973</v>
      </c>
      <c r="I5">
        <f t="shared" si="1"/>
        <v>-19.796797999999999</v>
      </c>
      <c r="J5">
        <v>0</v>
      </c>
      <c r="M5">
        <f t="shared" si="2"/>
        <v>-12112.768429973843</v>
      </c>
      <c r="N5">
        <f t="shared" si="3"/>
        <v>-7.9186320000000006</v>
      </c>
      <c r="O5">
        <f t="shared" si="4"/>
        <v>-10933.6</v>
      </c>
    </row>
    <row r="6" spans="1:15" x14ac:dyDescent="0.3">
      <c r="A6" s="4">
        <v>0.96194000000000002</v>
      </c>
      <c r="B6" s="4">
        <v>4.6299999999999996E-3</v>
      </c>
      <c r="C6" s="4">
        <v>0</v>
      </c>
      <c r="E6" s="3" t="s">
        <v>10</v>
      </c>
      <c r="F6">
        <f>F3*TAN(F4)</f>
        <v>8542.2645259738438</v>
      </c>
      <c r="H6">
        <f t="shared" si="0"/>
        <v>-8735.4733339999984</v>
      </c>
      <c r="I6">
        <f t="shared" si="1"/>
        <v>-42.045492999999986</v>
      </c>
      <c r="J6">
        <v>0</v>
      </c>
      <c r="M6">
        <f t="shared" si="2"/>
        <v>-12036.415381973844</v>
      </c>
      <c r="N6">
        <f t="shared" si="3"/>
        <v>-16.818012</v>
      </c>
      <c r="O6">
        <f t="shared" si="4"/>
        <v>-10933.6</v>
      </c>
    </row>
    <row r="7" spans="1:15" x14ac:dyDescent="0.3">
      <c r="A7" s="4">
        <v>0.93301000000000001</v>
      </c>
      <c r="B7" s="4">
        <v>7.7000000000000002E-3</v>
      </c>
      <c r="C7" s="4">
        <v>0</v>
      </c>
      <c r="H7">
        <f t="shared" si="0"/>
        <v>-8472.757110999999</v>
      </c>
      <c r="I7">
        <f t="shared" si="1"/>
        <v>-69.924469999999985</v>
      </c>
      <c r="J7">
        <v>0</v>
      </c>
      <c r="M7">
        <f t="shared" si="2"/>
        <v>-11931.330049973843</v>
      </c>
      <c r="N7">
        <f t="shared" si="3"/>
        <v>-27.969480000000001</v>
      </c>
      <c r="O7">
        <f t="shared" si="4"/>
        <v>-10933.6</v>
      </c>
    </row>
    <row r="8" spans="1:15" x14ac:dyDescent="0.3">
      <c r="A8" s="4">
        <v>0.89668000000000003</v>
      </c>
      <c r="B8" s="4">
        <v>1.1270000000000001E-2</v>
      </c>
      <c r="C8" s="4">
        <v>0</v>
      </c>
      <c r="H8">
        <f t="shared" si="0"/>
        <v>-8142.8407479999987</v>
      </c>
      <c r="I8">
        <f t="shared" si="1"/>
        <v>-102.34399699999999</v>
      </c>
      <c r="J8">
        <v>0</v>
      </c>
      <c r="M8">
        <f t="shared" si="2"/>
        <v>-11799.364957973845</v>
      </c>
      <c r="N8">
        <f t="shared" si="3"/>
        <v>-40.937148000000001</v>
      </c>
      <c r="O8">
        <f t="shared" si="4"/>
        <v>-10933.6</v>
      </c>
    </row>
    <row r="9" spans="1:15" x14ac:dyDescent="0.3">
      <c r="A9" s="4">
        <v>0.85355000000000003</v>
      </c>
      <c r="B9" s="4">
        <v>1.5219999999999999E-2</v>
      </c>
      <c r="C9" s="4">
        <v>0</v>
      </c>
      <c r="H9">
        <f t="shared" si="0"/>
        <v>-7751.1729049999994</v>
      </c>
      <c r="I9">
        <f t="shared" si="1"/>
        <v>-138.21434199999996</v>
      </c>
      <c r="J9">
        <v>0</v>
      </c>
      <c r="M9">
        <f t="shared" si="2"/>
        <v>-11642.699545973845</v>
      </c>
      <c r="N9">
        <f t="shared" si="3"/>
        <v>-55.285128</v>
      </c>
      <c r="O9">
        <f t="shared" si="4"/>
        <v>-10933.6</v>
      </c>
    </row>
    <row r="10" spans="1:15" x14ac:dyDescent="0.3">
      <c r="A10" s="4">
        <v>0.80437999999999998</v>
      </c>
      <c r="B10" s="4">
        <v>1.9449999999999999E-2</v>
      </c>
      <c r="C10" s="4">
        <v>0</v>
      </c>
      <c r="H10">
        <f t="shared" si="0"/>
        <v>-7304.655217999999</v>
      </c>
      <c r="I10">
        <f t="shared" si="1"/>
        <v>-176.62739499999995</v>
      </c>
      <c r="J10">
        <v>0</v>
      </c>
      <c r="M10">
        <f t="shared" si="2"/>
        <v>-11464.094437973843</v>
      </c>
      <c r="N10">
        <f t="shared" si="3"/>
        <v>-70.650179999999992</v>
      </c>
      <c r="O10">
        <f t="shared" si="4"/>
        <v>-10933.6</v>
      </c>
    </row>
    <row r="11" spans="1:15" x14ac:dyDescent="0.3">
      <c r="A11" s="4">
        <v>0.75</v>
      </c>
      <c r="B11" s="4">
        <v>2.384E-2</v>
      </c>
      <c r="C11" s="4">
        <v>0</v>
      </c>
      <c r="H11">
        <f t="shared" si="0"/>
        <v>-6810.8249999999989</v>
      </c>
      <c r="I11">
        <f t="shared" si="1"/>
        <v>-216.49342399999998</v>
      </c>
      <c r="J11">
        <v>0</v>
      </c>
      <c r="M11">
        <f t="shared" si="2"/>
        <v>-11266.564525973845</v>
      </c>
      <c r="N11">
        <f t="shared" si="3"/>
        <v>-86.596416000000005</v>
      </c>
      <c r="O11">
        <f t="shared" si="4"/>
        <v>-10933.6</v>
      </c>
    </row>
    <row r="12" spans="1:15" x14ac:dyDescent="0.3">
      <c r="A12" s="4">
        <v>0.69133999999999995</v>
      </c>
      <c r="B12" s="4">
        <v>2.8230000000000002E-2</v>
      </c>
      <c r="C12" s="4">
        <v>0</v>
      </c>
      <c r="H12">
        <f t="shared" si="0"/>
        <v>-6278.1276739999985</v>
      </c>
      <c r="I12">
        <f t="shared" si="1"/>
        <v>-256.35945299999997</v>
      </c>
      <c r="J12">
        <v>0</v>
      </c>
      <c r="M12">
        <f t="shared" si="2"/>
        <v>-11053.487941973843</v>
      </c>
      <c r="N12">
        <f t="shared" si="3"/>
        <v>-102.542652</v>
      </c>
      <c r="O12">
        <f t="shared" si="4"/>
        <v>-10933.6</v>
      </c>
    </row>
    <row r="13" spans="1:15" x14ac:dyDescent="0.3">
      <c r="A13" s="4">
        <v>0.62941000000000003</v>
      </c>
      <c r="B13" s="4">
        <v>3.2469999999999999E-2</v>
      </c>
      <c r="C13" s="4">
        <v>0</v>
      </c>
      <c r="H13">
        <f t="shared" si="0"/>
        <v>-5715.735150999999</v>
      </c>
      <c r="I13">
        <f t="shared" si="1"/>
        <v>-294.86331699999994</v>
      </c>
      <c r="J13">
        <v>0</v>
      </c>
      <c r="M13">
        <f t="shared" si="2"/>
        <v>-10828.533409973843</v>
      </c>
      <c r="N13">
        <f t="shared" si="3"/>
        <v>-117.944028</v>
      </c>
      <c r="O13">
        <f t="shared" si="4"/>
        <v>-10933.6</v>
      </c>
    </row>
    <row r="14" spans="1:15" x14ac:dyDescent="0.3">
      <c r="A14" s="4">
        <v>0.56525999999999998</v>
      </c>
      <c r="B14" s="4">
        <v>3.6380000000000003E-2</v>
      </c>
      <c r="C14" s="4">
        <v>0</v>
      </c>
      <c r="H14">
        <f t="shared" si="0"/>
        <v>-5133.182585999999</v>
      </c>
      <c r="I14">
        <f t="shared" si="1"/>
        <v>-330.37041799999997</v>
      </c>
      <c r="J14">
        <v>0</v>
      </c>
      <c r="M14">
        <f t="shared" si="2"/>
        <v>-10595.514949973844</v>
      </c>
      <c r="N14">
        <f t="shared" si="3"/>
        <v>-132.14671200000001</v>
      </c>
      <c r="O14">
        <f t="shared" si="4"/>
        <v>-10933.6</v>
      </c>
    </row>
    <row r="15" spans="1:15" x14ac:dyDescent="0.3">
      <c r="A15" s="4">
        <v>0.5</v>
      </c>
      <c r="B15" s="4">
        <v>3.9780000000000003E-2</v>
      </c>
      <c r="C15" s="4">
        <v>0</v>
      </c>
      <c r="H15">
        <f t="shared" si="0"/>
        <v>-4540.5499999999993</v>
      </c>
      <c r="I15">
        <f t="shared" si="1"/>
        <v>-361.24615799999998</v>
      </c>
      <c r="J15">
        <v>0</v>
      </c>
      <c r="M15">
        <f t="shared" si="2"/>
        <v>-10358.464525973845</v>
      </c>
      <c r="N15">
        <f t="shared" si="3"/>
        <v>-144.49687200000002</v>
      </c>
      <c r="O15">
        <f t="shared" si="4"/>
        <v>-10933.6</v>
      </c>
    </row>
    <row r="16" spans="1:15" x14ac:dyDescent="0.3">
      <c r="A16" s="4">
        <v>0.43474000000000002</v>
      </c>
      <c r="B16" s="4">
        <v>4.2479999999999997E-2</v>
      </c>
      <c r="C16" s="4">
        <v>0</v>
      </c>
      <c r="H16">
        <f t="shared" si="0"/>
        <v>-3947.9174139999996</v>
      </c>
      <c r="I16">
        <f t="shared" si="1"/>
        <v>-385.76512799999989</v>
      </c>
      <c r="J16">
        <v>0</v>
      </c>
      <c r="M16">
        <f t="shared" si="2"/>
        <v>-10121.414101973844</v>
      </c>
      <c r="N16">
        <f t="shared" si="3"/>
        <v>-154.30435199999999</v>
      </c>
      <c r="O16">
        <f t="shared" si="4"/>
        <v>-10933.6</v>
      </c>
    </row>
    <row r="17" spans="1:15" x14ac:dyDescent="0.3">
      <c r="A17" s="4">
        <v>0.37058999999999997</v>
      </c>
      <c r="B17" s="4">
        <v>4.4310000000000002E-2</v>
      </c>
      <c r="C17" s="4">
        <v>0</v>
      </c>
      <c r="H17">
        <f t="shared" si="0"/>
        <v>-3365.3648489999991</v>
      </c>
      <c r="I17">
        <f t="shared" si="1"/>
        <v>-402.38354099999998</v>
      </c>
      <c r="J17">
        <v>0</v>
      </c>
      <c r="M17">
        <f t="shared" si="2"/>
        <v>-9888.3956419738442</v>
      </c>
      <c r="N17">
        <f t="shared" si="3"/>
        <v>-160.95164400000002</v>
      </c>
      <c r="O17">
        <f t="shared" si="4"/>
        <v>-10933.6</v>
      </c>
    </row>
    <row r="18" spans="1:15" x14ac:dyDescent="0.3">
      <c r="A18" s="4">
        <v>0.33928000000000003</v>
      </c>
      <c r="B18" s="4">
        <v>4.4839999999999998E-2</v>
      </c>
      <c r="C18" s="4">
        <v>0</v>
      </c>
      <c r="H18">
        <f t="shared" si="0"/>
        <v>-3081.0356079999997</v>
      </c>
      <c r="I18">
        <f t="shared" si="1"/>
        <v>-407.1965239999999</v>
      </c>
      <c r="J18">
        <v>0</v>
      </c>
      <c r="M18">
        <f t="shared" si="2"/>
        <v>-9774.6651979738435</v>
      </c>
      <c r="N18">
        <f t="shared" si="3"/>
        <v>-162.87681599999999</v>
      </c>
      <c r="O18">
        <f t="shared" si="4"/>
        <v>-10933.6</v>
      </c>
    </row>
    <row r="19" spans="1:15" x14ac:dyDescent="0.3">
      <c r="A19" s="4">
        <v>0.30865999999999999</v>
      </c>
      <c r="B19" s="4">
        <v>4.5089999999999998E-2</v>
      </c>
      <c r="C19" s="4">
        <v>0</v>
      </c>
      <c r="H19">
        <f t="shared" si="0"/>
        <v>-2802.9723259999996</v>
      </c>
      <c r="I19">
        <f t="shared" si="1"/>
        <v>-409.46679899999992</v>
      </c>
      <c r="J19">
        <v>0</v>
      </c>
      <c r="M19">
        <f t="shared" si="2"/>
        <v>-9663.4411099738445</v>
      </c>
      <c r="N19">
        <f t="shared" si="3"/>
        <v>-163.78491600000001</v>
      </c>
      <c r="O19">
        <f t="shared" si="4"/>
        <v>-10933.6</v>
      </c>
    </row>
    <row r="20" spans="1:15" x14ac:dyDescent="0.3">
      <c r="A20" s="4">
        <v>0.27886</v>
      </c>
      <c r="B20" s="4">
        <v>4.5039999999999997E-2</v>
      </c>
      <c r="C20" s="4">
        <v>0</v>
      </c>
      <c r="H20">
        <f t="shared" si="0"/>
        <v>-2532.3555459999998</v>
      </c>
      <c r="I20">
        <f t="shared" si="1"/>
        <v>-409.01274399999988</v>
      </c>
      <c r="J20">
        <v>0</v>
      </c>
      <c r="M20">
        <f t="shared" si="2"/>
        <v>-9555.1955899738441</v>
      </c>
      <c r="N20">
        <f t="shared" si="3"/>
        <v>-163.603296</v>
      </c>
      <c r="O20">
        <f t="shared" si="4"/>
        <v>-10933.6</v>
      </c>
    </row>
    <row r="21" spans="1:15" x14ac:dyDescent="0.3">
      <c r="A21" s="4">
        <v>0.25</v>
      </c>
      <c r="B21" s="4">
        <v>4.4659999999999998E-2</v>
      </c>
      <c r="C21" s="4">
        <v>0</v>
      </c>
      <c r="H21">
        <f t="shared" si="0"/>
        <v>-2270.2749999999996</v>
      </c>
      <c r="I21">
        <f t="shared" si="1"/>
        <v>-405.56192599999991</v>
      </c>
      <c r="J21">
        <v>0</v>
      </c>
      <c r="M21">
        <f t="shared" si="2"/>
        <v>-9450.3645259738441</v>
      </c>
      <c r="N21">
        <f t="shared" si="3"/>
        <v>-162.222984</v>
      </c>
      <c r="O21">
        <f t="shared" si="4"/>
        <v>-10933.6</v>
      </c>
    </row>
    <row r="22" spans="1:15" x14ac:dyDescent="0.3">
      <c r="A22" s="4">
        <v>0.22220999999999999</v>
      </c>
      <c r="B22" s="4">
        <v>4.3970000000000002E-2</v>
      </c>
      <c r="C22" s="4">
        <v>0</v>
      </c>
      <c r="H22">
        <f t="shared" si="0"/>
        <v>-2017.9112309999996</v>
      </c>
      <c r="I22">
        <f t="shared" si="1"/>
        <v>-399.29596699999996</v>
      </c>
      <c r="J22">
        <v>0</v>
      </c>
      <c r="M22">
        <f t="shared" si="2"/>
        <v>-9349.4201299738434</v>
      </c>
      <c r="N22">
        <f t="shared" si="3"/>
        <v>-159.71662800000001</v>
      </c>
      <c r="O22">
        <f t="shared" si="4"/>
        <v>-10933.6</v>
      </c>
    </row>
    <row r="23" spans="1:15" x14ac:dyDescent="0.3">
      <c r="A23" s="4">
        <v>0.19561999999999999</v>
      </c>
      <c r="B23" s="4">
        <v>4.2950000000000002E-2</v>
      </c>
      <c r="C23" s="4">
        <v>0</v>
      </c>
      <c r="H23">
        <f t="shared" si="0"/>
        <v>-1776.4447819999996</v>
      </c>
      <c r="I23">
        <f t="shared" si="1"/>
        <v>-390.03324499999997</v>
      </c>
      <c r="J23">
        <v>0</v>
      </c>
      <c r="M23">
        <f t="shared" si="2"/>
        <v>-9252.8346139738442</v>
      </c>
      <c r="N23">
        <f t="shared" si="3"/>
        <v>-156.01158000000001</v>
      </c>
      <c r="O23">
        <f t="shared" si="4"/>
        <v>-10933.6</v>
      </c>
    </row>
    <row r="24" spans="1:15" x14ac:dyDescent="0.3">
      <c r="A24" s="4">
        <v>0.17033000000000001</v>
      </c>
      <c r="B24" s="4">
        <v>4.1610000000000001E-2</v>
      </c>
      <c r="C24" s="4">
        <v>0</v>
      </c>
      <c r="H24">
        <f t="shared" si="0"/>
        <v>-1546.7837629999999</v>
      </c>
      <c r="I24">
        <f t="shared" si="1"/>
        <v>-377.86457099999996</v>
      </c>
      <c r="J24">
        <v>0</v>
      </c>
      <c r="M24">
        <f t="shared" si="2"/>
        <v>-9160.9712179738435</v>
      </c>
      <c r="N24">
        <f t="shared" si="3"/>
        <v>-151.14416400000002</v>
      </c>
      <c r="O24">
        <f t="shared" si="4"/>
        <v>-10933.6</v>
      </c>
    </row>
    <row r="25" spans="1:15" x14ac:dyDescent="0.3">
      <c r="A25" s="4">
        <v>0.14645</v>
      </c>
      <c r="B25" s="4">
        <v>3.9940000000000003E-2</v>
      </c>
      <c r="C25" s="4">
        <v>0</v>
      </c>
      <c r="H25">
        <f t="shared" si="0"/>
        <v>-1329.9270949999998</v>
      </c>
      <c r="I25">
        <f t="shared" si="1"/>
        <v>-362.69913399999996</v>
      </c>
      <c r="J25">
        <v>0</v>
      </c>
      <c r="M25">
        <f t="shared" si="2"/>
        <v>-9074.2295059738444</v>
      </c>
      <c r="N25">
        <f t="shared" si="3"/>
        <v>-145.078056</v>
      </c>
      <c r="O25">
        <f t="shared" si="4"/>
        <v>-10933.6</v>
      </c>
    </row>
    <row r="26" spans="1:15" x14ac:dyDescent="0.3">
      <c r="A26" s="4">
        <v>0.12408</v>
      </c>
      <c r="B26" s="4">
        <v>3.7949999999999998E-2</v>
      </c>
      <c r="C26" s="4">
        <v>0</v>
      </c>
      <c r="H26">
        <f t="shared" si="0"/>
        <v>-1126.7828879999997</v>
      </c>
      <c r="I26">
        <f t="shared" si="1"/>
        <v>-344.62774499999995</v>
      </c>
      <c r="J26">
        <v>0</v>
      </c>
      <c r="M26">
        <f t="shared" si="2"/>
        <v>-8992.9727179738438</v>
      </c>
      <c r="N26">
        <f t="shared" si="3"/>
        <v>-137.84958</v>
      </c>
      <c r="O26">
        <f t="shared" si="4"/>
        <v>-10933.6</v>
      </c>
    </row>
    <row r="27" spans="1:15" x14ac:dyDescent="0.3">
      <c r="A27" s="4">
        <v>0.10332</v>
      </c>
      <c r="B27" s="4">
        <v>3.5639999999999998E-2</v>
      </c>
      <c r="C27" s="4">
        <v>0</v>
      </c>
      <c r="H27">
        <f t="shared" si="0"/>
        <v>-938.25925199999983</v>
      </c>
      <c r="I27">
        <f t="shared" si="1"/>
        <v>-323.65040399999992</v>
      </c>
      <c r="J27">
        <v>0</v>
      </c>
      <c r="M27">
        <f t="shared" si="2"/>
        <v>-8917.5640939738441</v>
      </c>
      <c r="N27">
        <f t="shared" si="3"/>
        <v>-129.45873599999999</v>
      </c>
      <c r="O27">
        <f t="shared" si="4"/>
        <v>-10933.6</v>
      </c>
    </row>
    <row r="28" spans="1:15" x14ac:dyDescent="0.3">
      <c r="A28" s="4">
        <v>8.4269999999999998E-2</v>
      </c>
      <c r="B28" s="4">
        <v>3.3050000000000003E-2</v>
      </c>
      <c r="C28" s="4">
        <v>0</v>
      </c>
      <c r="H28">
        <f t="shared" si="0"/>
        <v>-765.26429699999983</v>
      </c>
      <c r="I28">
        <f t="shared" si="1"/>
        <v>-300.13035499999995</v>
      </c>
      <c r="J28">
        <v>0</v>
      </c>
      <c r="M28">
        <f t="shared" si="2"/>
        <v>-8848.3668739738441</v>
      </c>
      <c r="N28">
        <f t="shared" si="3"/>
        <v>-120.05082000000002</v>
      </c>
      <c r="O28">
        <f t="shared" si="4"/>
        <v>-10933.6</v>
      </c>
    </row>
    <row r="29" spans="1:15" x14ac:dyDescent="0.3">
      <c r="A29" s="4">
        <v>6.6989999999999994E-2</v>
      </c>
      <c r="B29" s="4">
        <v>3.023E-2</v>
      </c>
      <c r="C29" s="4">
        <v>0</v>
      </c>
      <c r="H29">
        <f t="shared" si="0"/>
        <v>-608.3428889999999</v>
      </c>
      <c r="I29">
        <f t="shared" si="1"/>
        <v>-274.52165299999996</v>
      </c>
      <c r="J29">
        <v>0</v>
      </c>
      <c r="M29">
        <f t="shared" si="2"/>
        <v>-8785.5990019738438</v>
      </c>
      <c r="N29">
        <f t="shared" si="3"/>
        <v>-109.807452</v>
      </c>
      <c r="O29">
        <f t="shared" si="4"/>
        <v>-10933.6</v>
      </c>
    </row>
    <row r="30" spans="1:15" x14ac:dyDescent="0.3">
      <c r="A30" s="4">
        <v>5.1560000000000002E-2</v>
      </c>
      <c r="B30" s="4">
        <v>2.7199999999999998E-2</v>
      </c>
      <c r="C30" s="4">
        <v>0</v>
      </c>
      <c r="H30">
        <f t="shared" si="0"/>
        <v>-468.22151599999995</v>
      </c>
      <c r="I30">
        <f t="shared" si="1"/>
        <v>-247.00591999999995</v>
      </c>
      <c r="J30">
        <v>0</v>
      </c>
      <c r="M30">
        <f t="shared" si="2"/>
        <v>-8729.5510699738443</v>
      </c>
      <c r="N30">
        <f t="shared" si="3"/>
        <v>-98.801279999999991</v>
      </c>
      <c r="O30">
        <f t="shared" si="4"/>
        <v>-10933.6</v>
      </c>
    </row>
    <row r="31" spans="1:15" x14ac:dyDescent="0.3">
      <c r="A31" s="4">
        <v>3.8059999999999997E-2</v>
      </c>
      <c r="B31" s="4">
        <v>2.3949999999999999E-2</v>
      </c>
      <c r="C31" s="4">
        <v>0</v>
      </c>
      <c r="H31">
        <f t="shared" si="0"/>
        <v>-345.62666599999989</v>
      </c>
      <c r="I31">
        <f t="shared" si="1"/>
        <v>-217.49234499999994</v>
      </c>
      <c r="J31">
        <v>0</v>
      </c>
      <c r="M31">
        <f t="shared" si="2"/>
        <v>-8680.5136699738432</v>
      </c>
      <c r="N31">
        <f t="shared" si="3"/>
        <v>-86.995980000000003</v>
      </c>
      <c r="O31">
        <f t="shared" si="4"/>
        <v>-10933.6</v>
      </c>
    </row>
    <row r="32" spans="1:15" x14ac:dyDescent="0.3">
      <c r="A32" s="4">
        <v>2.6530000000000001E-2</v>
      </c>
      <c r="B32" s="4">
        <v>2.0389999999999998E-2</v>
      </c>
      <c r="C32" s="4">
        <v>0</v>
      </c>
      <c r="H32">
        <f t="shared" si="0"/>
        <v>-240.92158299999997</v>
      </c>
      <c r="I32">
        <f t="shared" si="1"/>
        <v>-185.16362899999996</v>
      </c>
      <c r="J32">
        <v>0</v>
      </c>
      <c r="M32">
        <f t="shared" si="2"/>
        <v>-8638.632097973843</v>
      </c>
      <c r="N32">
        <f t="shared" si="3"/>
        <v>-74.064635999999993</v>
      </c>
      <c r="O32">
        <f t="shared" si="4"/>
        <v>-10933.6</v>
      </c>
    </row>
    <row r="33" spans="1:15" x14ac:dyDescent="0.3">
      <c r="A33" s="4">
        <v>1.704E-2</v>
      </c>
      <c r="B33" s="4">
        <v>1.6459999999999999E-2</v>
      </c>
      <c r="C33" s="4">
        <v>0</v>
      </c>
      <c r="H33">
        <f t="shared" si="0"/>
        <v>-154.74194399999996</v>
      </c>
      <c r="I33">
        <f t="shared" si="1"/>
        <v>-149.47490599999998</v>
      </c>
      <c r="J33">
        <v>0</v>
      </c>
      <c r="M33">
        <f t="shared" si="2"/>
        <v>-8604.1606219738442</v>
      </c>
      <c r="N33">
        <f t="shared" si="3"/>
        <v>-59.789303999999994</v>
      </c>
      <c r="O33">
        <f t="shared" si="4"/>
        <v>-10933.6</v>
      </c>
    </row>
    <row r="34" spans="1:15" x14ac:dyDescent="0.3">
      <c r="A34" s="4">
        <v>9.6100000000000005E-3</v>
      </c>
      <c r="B34" s="4">
        <v>1.214E-2</v>
      </c>
      <c r="C34" s="4">
        <v>0</v>
      </c>
      <c r="H34">
        <f t="shared" si="0"/>
        <v>-87.269370999999992</v>
      </c>
      <c r="I34">
        <f t="shared" si="1"/>
        <v>-110.24455399999998</v>
      </c>
      <c r="J34">
        <v>0</v>
      </c>
      <c r="M34">
        <f t="shared" si="2"/>
        <v>-8577.1718899738444</v>
      </c>
      <c r="N34">
        <f t="shared" si="3"/>
        <v>-44.097335999999999</v>
      </c>
      <c r="O34">
        <f t="shared" si="4"/>
        <v>-10933.6</v>
      </c>
    </row>
    <row r="35" spans="1:15" x14ac:dyDescent="0.3">
      <c r="A35" s="4">
        <v>4.28E-3</v>
      </c>
      <c r="B35" s="4">
        <v>7.6699999999999997E-3</v>
      </c>
      <c r="C35" s="4">
        <v>0</v>
      </c>
      <c r="H35">
        <f t="shared" si="0"/>
        <v>-38.867107999999995</v>
      </c>
      <c r="I35">
        <f t="shared" si="1"/>
        <v>-69.652036999999993</v>
      </c>
      <c r="J35">
        <v>0</v>
      </c>
      <c r="M35">
        <f t="shared" si="2"/>
        <v>-8557.8111979738442</v>
      </c>
      <c r="N35">
        <f t="shared" si="3"/>
        <v>-27.860507999999999</v>
      </c>
      <c r="O35">
        <f t="shared" si="4"/>
        <v>-10933.6</v>
      </c>
    </row>
    <row r="36" spans="1:15" x14ac:dyDescent="0.3">
      <c r="A36" s="4">
        <v>1.07E-3</v>
      </c>
      <c r="B36" s="4">
        <v>3.49E-3</v>
      </c>
      <c r="C36" s="4">
        <v>0</v>
      </c>
      <c r="H36">
        <f t="shared" si="0"/>
        <v>-9.7167769999999987</v>
      </c>
      <c r="I36">
        <f t="shared" si="1"/>
        <v>-31.693038999999995</v>
      </c>
      <c r="J36">
        <v>0</v>
      </c>
      <c r="M36">
        <f t="shared" si="2"/>
        <v>-8546.151193973843</v>
      </c>
      <c r="N36">
        <f t="shared" si="3"/>
        <v>-12.677076000000001</v>
      </c>
      <c r="O36">
        <f t="shared" si="4"/>
        <v>-10933.6</v>
      </c>
    </row>
    <row r="37" spans="1:15" x14ac:dyDescent="0.3">
      <c r="A37" s="4">
        <v>0</v>
      </c>
      <c r="B37" s="4">
        <v>0</v>
      </c>
      <c r="C37" s="4">
        <v>0</v>
      </c>
      <c r="H37">
        <f t="shared" si="0"/>
        <v>0</v>
      </c>
      <c r="I37">
        <f t="shared" si="1"/>
        <v>0</v>
      </c>
      <c r="J37">
        <v>0</v>
      </c>
      <c r="M37">
        <f t="shared" si="2"/>
        <v>-8542.2645259738438</v>
      </c>
      <c r="N37">
        <f t="shared" si="3"/>
        <v>0</v>
      </c>
      <c r="O37">
        <f t="shared" si="4"/>
        <v>-10933.6</v>
      </c>
    </row>
    <row r="38" spans="1:15" x14ac:dyDescent="0.3">
      <c r="A38" s="4">
        <v>1.07E-3</v>
      </c>
      <c r="B38" s="4">
        <v>-3.49E-3</v>
      </c>
      <c r="C38" s="4">
        <v>0</v>
      </c>
      <c r="H38">
        <f t="shared" si="0"/>
        <v>-9.7167769999999987</v>
      </c>
      <c r="I38">
        <f t="shared" si="1"/>
        <v>31.693038999999995</v>
      </c>
      <c r="J38">
        <v>0</v>
      </c>
      <c r="M38">
        <f t="shared" si="2"/>
        <v>-8546.151193973843</v>
      </c>
      <c r="N38">
        <f t="shared" si="3"/>
        <v>12.677076000000001</v>
      </c>
      <c r="O38">
        <f t="shared" si="4"/>
        <v>-10933.6</v>
      </c>
    </row>
    <row r="39" spans="1:15" x14ac:dyDescent="0.3">
      <c r="A39" s="4">
        <v>4.28E-3</v>
      </c>
      <c r="B39" s="4">
        <v>-7.6699999999999997E-3</v>
      </c>
      <c r="C39" s="4">
        <v>0</v>
      </c>
      <c r="H39">
        <f t="shared" si="0"/>
        <v>-38.867107999999995</v>
      </c>
      <c r="I39">
        <f t="shared" si="1"/>
        <v>69.652036999999993</v>
      </c>
      <c r="J39">
        <v>0</v>
      </c>
      <c r="M39">
        <f t="shared" si="2"/>
        <v>-8557.8111979738442</v>
      </c>
      <c r="N39">
        <f t="shared" si="3"/>
        <v>27.860507999999999</v>
      </c>
      <c r="O39">
        <f t="shared" si="4"/>
        <v>-10933.6</v>
      </c>
    </row>
    <row r="40" spans="1:15" x14ac:dyDescent="0.3">
      <c r="A40" s="4">
        <v>9.6100000000000005E-3</v>
      </c>
      <c r="B40" s="4">
        <v>-1.214E-2</v>
      </c>
      <c r="C40" s="4">
        <v>0</v>
      </c>
      <c r="H40">
        <f t="shared" si="0"/>
        <v>-87.269370999999992</v>
      </c>
      <c r="I40">
        <f t="shared" si="1"/>
        <v>110.24455399999998</v>
      </c>
      <c r="J40">
        <v>0</v>
      </c>
      <c r="M40">
        <f t="shared" si="2"/>
        <v>-8577.1718899738444</v>
      </c>
      <c r="N40">
        <f t="shared" si="3"/>
        <v>44.097335999999999</v>
      </c>
      <c r="O40">
        <f t="shared" si="4"/>
        <v>-10933.6</v>
      </c>
    </row>
    <row r="41" spans="1:15" x14ac:dyDescent="0.3">
      <c r="A41" s="4">
        <v>1.704E-2</v>
      </c>
      <c r="B41" s="4">
        <v>-1.6459999999999999E-2</v>
      </c>
      <c r="C41" s="4">
        <v>0</v>
      </c>
      <c r="H41">
        <f t="shared" si="0"/>
        <v>-154.74194399999996</v>
      </c>
      <c r="I41">
        <f t="shared" si="1"/>
        <v>149.47490599999998</v>
      </c>
      <c r="J41">
        <v>0</v>
      </c>
      <c r="M41">
        <f t="shared" si="2"/>
        <v>-8604.1606219738442</v>
      </c>
      <c r="N41">
        <f t="shared" si="3"/>
        <v>59.789303999999994</v>
      </c>
      <c r="O41">
        <f t="shared" si="4"/>
        <v>-10933.6</v>
      </c>
    </row>
    <row r="42" spans="1:15" x14ac:dyDescent="0.3">
      <c r="A42" s="4">
        <v>2.6530000000000001E-2</v>
      </c>
      <c r="B42" s="4">
        <v>-2.0389999999999998E-2</v>
      </c>
      <c r="C42" s="4">
        <v>0</v>
      </c>
      <c r="H42">
        <f t="shared" si="0"/>
        <v>-240.92158299999997</v>
      </c>
      <c r="I42">
        <f t="shared" si="1"/>
        <v>185.16362899999996</v>
      </c>
      <c r="J42">
        <v>0</v>
      </c>
      <c r="M42">
        <f t="shared" si="2"/>
        <v>-8638.632097973843</v>
      </c>
      <c r="N42">
        <f t="shared" si="3"/>
        <v>74.064635999999993</v>
      </c>
      <c r="O42">
        <f t="shared" si="4"/>
        <v>-10933.6</v>
      </c>
    </row>
    <row r="43" spans="1:15" x14ac:dyDescent="0.3">
      <c r="A43" s="4">
        <v>3.8059999999999997E-2</v>
      </c>
      <c r="B43" s="4">
        <v>-2.3949999999999999E-2</v>
      </c>
      <c r="C43" s="4">
        <v>0</v>
      </c>
      <c r="H43">
        <f t="shared" si="0"/>
        <v>-345.62666599999989</v>
      </c>
      <c r="I43">
        <f t="shared" si="1"/>
        <v>217.49234499999994</v>
      </c>
      <c r="J43">
        <v>0</v>
      </c>
      <c r="M43">
        <f t="shared" si="2"/>
        <v>-8680.5136699738432</v>
      </c>
      <c r="N43">
        <f t="shared" si="3"/>
        <v>86.995980000000003</v>
      </c>
      <c r="O43">
        <f t="shared" si="4"/>
        <v>-10933.6</v>
      </c>
    </row>
    <row r="44" spans="1:15" x14ac:dyDescent="0.3">
      <c r="A44" s="4">
        <v>5.1560000000000002E-2</v>
      </c>
      <c r="B44" s="4">
        <v>-2.7199999999999998E-2</v>
      </c>
      <c r="C44" s="4">
        <v>0</v>
      </c>
      <c r="H44">
        <f t="shared" si="0"/>
        <v>-468.22151599999995</v>
      </c>
      <c r="I44">
        <f t="shared" si="1"/>
        <v>247.00591999999995</v>
      </c>
      <c r="J44">
        <v>0</v>
      </c>
      <c r="M44">
        <f t="shared" si="2"/>
        <v>-8729.5510699738443</v>
      </c>
      <c r="N44">
        <f t="shared" si="3"/>
        <v>98.801279999999991</v>
      </c>
      <c r="O44">
        <f t="shared" si="4"/>
        <v>-10933.6</v>
      </c>
    </row>
    <row r="45" spans="1:15" x14ac:dyDescent="0.3">
      <c r="A45" s="4">
        <v>6.6989999999999994E-2</v>
      </c>
      <c r="B45" s="4">
        <v>-3.023E-2</v>
      </c>
      <c r="C45" s="4">
        <v>0</v>
      </c>
      <c r="H45">
        <f t="shared" si="0"/>
        <v>-608.3428889999999</v>
      </c>
      <c r="I45">
        <f t="shared" si="1"/>
        <v>274.52165299999996</v>
      </c>
      <c r="J45">
        <v>0</v>
      </c>
      <c r="M45">
        <f t="shared" si="2"/>
        <v>-8785.5990019738438</v>
      </c>
      <c r="N45">
        <f t="shared" si="3"/>
        <v>109.807452</v>
      </c>
      <c r="O45">
        <f t="shared" si="4"/>
        <v>-10933.6</v>
      </c>
    </row>
    <row r="46" spans="1:15" x14ac:dyDescent="0.3">
      <c r="A46" s="4">
        <v>8.4269999999999998E-2</v>
      </c>
      <c r="B46" s="4">
        <v>-3.3050000000000003E-2</v>
      </c>
      <c r="C46" s="4">
        <v>0</v>
      </c>
      <c r="H46">
        <f t="shared" si="0"/>
        <v>-765.26429699999983</v>
      </c>
      <c r="I46">
        <f t="shared" si="1"/>
        <v>300.13035499999995</v>
      </c>
      <c r="J46">
        <v>0</v>
      </c>
      <c r="M46">
        <f t="shared" si="2"/>
        <v>-8848.3668739738441</v>
      </c>
      <c r="N46">
        <f t="shared" si="3"/>
        <v>120.05082000000002</v>
      </c>
      <c r="O46">
        <f t="shared" si="4"/>
        <v>-10933.6</v>
      </c>
    </row>
    <row r="47" spans="1:15" x14ac:dyDescent="0.3">
      <c r="A47" s="4">
        <v>0.10332</v>
      </c>
      <c r="B47" s="4">
        <v>-3.5639999999999998E-2</v>
      </c>
      <c r="C47" s="4">
        <v>0</v>
      </c>
      <c r="H47">
        <f t="shared" si="0"/>
        <v>-938.25925199999983</v>
      </c>
      <c r="I47">
        <f t="shared" si="1"/>
        <v>323.65040399999992</v>
      </c>
      <c r="J47">
        <v>0</v>
      </c>
      <c r="M47">
        <f t="shared" si="2"/>
        <v>-8917.5640939738441</v>
      </c>
      <c r="N47">
        <f t="shared" si="3"/>
        <v>129.45873599999999</v>
      </c>
      <c r="O47">
        <f t="shared" si="4"/>
        <v>-10933.6</v>
      </c>
    </row>
    <row r="48" spans="1:15" x14ac:dyDescent="0.3">
      <c r="A48" s="4">
        <v>0.12408</v>
      </c>
      <c r="B48" s="4">
        <v>-3.7949999999999998E-2</v>
      </c>
      <c r="C48" s="4">
        <v>0</v>
      </c>
      <c r="H48">
        <f t="shared" si="0"/>
        <v>-1126.7828879999997</v>
      </c>
      <c r="I48">
        <f t="shared" si="1"/>
        <v>344.62774499999995</v>
      </c>
      <c r="J48">
        <v>0</v>
      </c>
      <c r="M48">
        <f t="shared" si="2"/>
        <v>-8992.9727179738438</v>
      </c>
      <c r="N48">
        <f t="shared" si="3"/>
        <v>137.84958</v>
      </c>
      <c r="O48">
        <f t="shared" si="4"/>
        <v>-10933.6</v>
      </c>
    </row>
    <row r="49" spans="1:15" x14ac:dyDescent="0.3">
      <c r="A49" s="4">
        <v>0.14645</v>
      </c>
      <c r="B49" s="4">
        <v>-3.9940000000000003E-2</v>
      </c>
      <c r="C49" s="4">
        <v>0</v>
      </c>
      <c r="H49">
        <f t="shared" si="0"/>
        <v>-1329.9270949999998</v>
      </c>
      <c r="I49">
        <f t="shared" si="1"/>
        <v>362.69913399999996</v>
      </c>
      <c r="J49">
        <v>0</v>
      </c>
      <c r="M49">
        <f t="shared" si="2"/>
        <v>-9074.2295059738444</v>
      </c>
      <c r="N49">
        <f t="shared" si="3"/>
        <v>145.078056</v>
      </c>
      <c r="O49">
        <f t="shared" si="4"/>
        <v>-10933.6</v>
      </c>
    </row>
    <row r="50" spans="1:15" x14ac:dyDescent="0.3">
      <c r="A50" s="4">
        <v>0.17033000000000001</v>
      </c>
      <c r="B50" s="4">
        <v>-4.1610000000000001E-2</v>
      </c>
      <c r="C50" s="4">
        <v>0</v>
      </c>
      <c r="H50">
        <f t="shared" si="0"/>
        <v>-1546.7837629999999</v>
      </c>
      <c r="I50">
        <f t="shared" si="1"/>
        <v>377.86457099999996</v>
      </c>
      <c r="J50">
        <v>0</v>
      </c>
      <c r="M50">
        <f t="shared" si="2"/>
        <v>-9160.9712179738435</v>
      </c>
      <c r="N50">
        <f t="shared" si="3"/>
        <v>151.14416400000002</v>
      </c>
      <c r="O50">
        <f t="shared" si="4"/>
        <v>-10933.6</v>
      </c>
    </row>
    <row r="51" spans="1:15" x14ac:dyDescent="0.3">
      <c r="A51" s="4">
        <v>0.19561999999999999</v>
      </c>
      <c r="B51" s="4">
        <v>-4.2950000000000002E-2</v>
      </c>
      <c r="C51" s="4">
        <v>0</v>
      </c>
      <c r="H51">
        <f t="shared" si="0"/>
        <v>-1776.4447819999996</v>
      </c>
      <c r="I51">
        <f t="shared" si="1"/>
        <v>390.03324499999997</v>
      </c>
      <c r="J51">
        <v>0</v>
      </c>
      <c r="M51">
        <f t="shared" si="2"/>
        <v>-9252.8346139738442</v>
      </c>
      <c r="N51">
        <f t="shared" si="3"/>
        <v>156.01158000000001</v>
      </c>
      <c r="O51">
        <f t="shared" si="4"/>
        <v>-10933.6</v>
      </c>
    </row>
    <row r="52" spans="1:15" x14ac:dyDescent="0.3">
      <c r="A52" s="4">
        <v>0.22220999999999999</v>
      </c>
      <c r="B52" s="4">
        <v>-4.3970000000000002E-2</v>
      </c>
      <c r="C52" s="4">
        <v>0</v>
      </c>
      <c r="H52">
        <f t="shared" si="0"/>
        <v>-2017.9112309999996</v>
      </c>
      <c r="I52">
        <f t="shared" si="1"/>
        <v>399.29596699999996</v>
      </c>
      <c r="J52">
        <v>0</v>
      </c>
      <c r="M52">
        <f t="shared" si="2"/>
        <v>-9349.4201299738434</v>
      </c>
      <c r="N52">
        <f t="shared" si="3"/>
        <v>159.71662800000001</v>
      </c>
      <c r="O52">
        <f t="shared" si="4"/>
        <v>-10933.6</v>
      </c>
    </row>
    <row r="53" spans="1:15" x14ac:dyDescent="0.3">
      <c r="A53" s="4">
        <v>0.25</v>
      </c>
      <c r="B53" s="4">
        <v>-4.4659999999999998E-2</v>
      </c>
      <c r="C53" s="4">
        <v>0</v>
      </c>
      <c r="H53">
        <f t="shared" si="0"/>
        <v>-2270.2749999999996</v>
      </c>
      <c r="I53">
        <f t="shared" si="1"/>
        <v>405.56192599999991</v>
      </c>
      <c r="J53">
        <v>0</v>
      </c>
      <c r="M53">
        <f t="shared" si="2"/>
        <v>-9450.3645259738441</v>
      </c>
      <c r="N53">
        <f t="shared" si="3"/>
        <v>162.222984</v>
      </c>
      <c r="O53">
        <f t="shared" si="4"/>
        <v>-10933.6</v>
      </c>
    </row>
    <row r="54" spans="1:15" x14ac:dyDescent="0.3">
      <c r="A54" s="4">
        <v>0.27886</v>
      </c>
      <c r="B54" s="4">
        <v>-4.5039999999999997E-2</v>
      </c>
      <c r="C54" s="4">
        <v>0</v>
      </c>
      <c r="H54">
        <f t="shared" si="0"/>
        <v>-2532.3555459999998</v>
      </c>
      <c r="I54">
        <f t="shared" si="1"/>
        <v>409.01274399999988</v>
      </c>
      <c r="J54">
        <v>0</v>
      </c>
      <c r="M54">
        <f t="shared" si="2"/>
        <v>-9555.1955899738441</v>
      </c>
      <c r="N54">
        <f t="shared" si="3"/>
        <v>163.603296</v>
      </c>
      <c r="O54">
        <f t="shared" si="4"/>
        <v>-10933.6</v>
      </c>
    </row>
    <row r="55" spans="1:15" x14ac:dyDescent="0.3">
      <c r="A55" s="4">
        <v>0.30865999999999999</v>
      </c>
      <c r="B55" s="4">
        <v>-4.5089999999999998E-2</v>
      </c>
      <c r="C55" s="4">
        <v>0</v>
      </c>
      <c r="H55">
        <f t="shared" si="0"/>
        <v>-2802.9723259999996</v>
      </c>
      <c r="I55">
        <f t="shared" si="1"/>
        <v>409.46679899999992</v>
      </c>
      <c r="J55">
        <v>0</v>
      </c>
      <c r="M55">
        <f t="shared" si="2"/>
        <v>-9663.4411099738445</v>
      </c>
      <c r="N55">
        <f t="shared" si="3"/>
        <v>163.78491600000001</v>
      </c>
      <c r="O55">
        <f t="shared" si="4"/>
        <v>-10933.6</v>
      </c>
    </row>
    <row r="56" spans="1:15" x14ac:dyDescent="0.3">
      <c r="A56" s="4">
        <v>0.33928000000000003</v>
      </c>
      <c r="B56" s="4">
        <v>-4.4839999999999998E-2</v>
      </c>
      <c r="C56" s="4">
        <v>0</v>
      </c>
      <c r="H56">
        <f t="shared" si="0"/>
        <v>-3081.0356079999997</v>
      </c>
      <c r="I56">
        <f t="shared" si="1"/>
        <v>407.1965239999999</v>
      </c>
      <c r="J56">
        <v>0</v>
      </c>
      <c r="M56">
        <f t="shared" si="2"/>
        <v>-9774.6651979738435</v>
      </c>
      <c r="N56">
        <f t="shared" si="3"/>
        <v>162.87681599999999</v>
      </c>
      <c r="O56">
        <f t="shared" si="4"/>
        <v>-10933.6</v>
      </c>
    </row>
    <row r="57" spans="1:15" x14ac:dyDescent="0.3">
      <c r="A57" s="4">
        <v>0.37058999999999997</v>
      </c>
      <c r="B57" s="4">
        <v>-4.4310000000000002E-2</v>
      </c>
      <c r="C57" s="4">
        <v>0</v>
      </c>
      <c r="H57">
        <f t="shared" si="0"/>
        <v>-3365.3648489999991</v>
      </c>
      <c r="I57">
        <f t="shared" si="1"/>
        <v>402.38354099999998</v>
      </c>
      <c r="J57">
        <v>0</v>
      </c>
      <c r="M57">
        <f t="shared" si="2"/>
        <v>-9888.3956419738442</v>
      </c>
      <c r="N57">
        <f t="shared" si="3"/>
        <v>160.95164400000002</v>
      </c>
      <c r="O57">
        <f t="shared" si="4"/>
        <v>-10933.6</v>
      </c>
    </row>
    <row r="58" spans="1:15" x14ac:dyDescent="0.3">
      <c r="A58" s="4">
        <v>0.43474000000000002</v>
      </c>
      <c r="B58" s="4">
        <v>-4.2479999999999997E-2</v>
      </c>
      <c r="C58" s="4">
        <v>0</v>
      </c>
      <c r="H58">
        <f t="shared" si="0"/>
        <v>-3947.9174139999996</v>
      </c>
      <c r="I58">
        <f t="shared" si="1"/>
        <v>385.76512799999989</v>
      </c>
      <c r="J58">
        <v>0</v>
      </c>
      <c r="M58">
        <f t="shared" si="2"/>
        <v>-10121.414101973844</v>
      </c>
      <c r="N58">
        <f t="shared" si="3"/>
        <v>154.30435199999999</v>
      </c>
      <c r="O58">
        <f t="shared" si="4"/>
        <v>-10933.6</v>
      </c>
    </row>
    <row r="59" spans="1:15" x14ac:dyDescent="0.3">
      <c r="A59" s="4">
        <v>0.5</v>
      </c>
      <c r="B59" s="4">
        <v>-3.9780000000000003E-2</v>
      </c>
      <c r="C59" s="4">
        <v>0</v>
      </c>
      <c r="H59">
        <f t="shared" si="0"/>
        <v>-4540.5499999999993</v>
      </c>
      <c r="I59">
        <f t="shared" si="1"/>
        <v>361.24615799999998</v>
      </c>
      <c r="J59">
        <v>0</v>
      </c>
      <c r="M59">
        <f t="shared" si="2"/>
        <v>-10358.464525973845</v>
      </c>
      <c r="N59">
        <f t="shared" si="3"/>
        <v>144.49687200000002</v>
      </c>
      <c r="O59">
        <f t="shared" si="4"/>
        <v>-10933.6</v>
      </c>
    </row>
    <row r="60" spans="1:15" x14ac:dyDescent="0.3">
      <c r="A60" s="4">
        <v>0.56525999999999998</v>
      </c>
      <c r="B60" s="4">
        <v>-3.6380000000000003E-2</v>
      </c>
      <c r="C60" s="4">
        <v>0</v>
      </c>
      <c r="H60">
        <f t="shared" si="0"/>
        <v>-5133.182585999999</v>
      </c>
      <c r="I60">
        <f t="shared" si="1"/>
        <v>330.37041799999997</v>
      </c>
      <c r="J60">
        <v>0</v>
      </c>
      <c r="M60">
        <f t="shared" si="2"/>
        <v>-10595.514949973844</v>
      </c>
      <c r="N60">
        <f t="shared" si="3"/>
        <v>132.14671200000001</v>
      </c>
      <c r="O60">
        <f t="shared" si="4"/>
        <v>-10933.6</v>
      </c>
    </row>
    <row r="61" spans="1:15" x14ac:dyDescent="0.3">
      <c r="A61" s="4">
        <v>0.62941000000000003</v>
      </c>
      <c r="B61" s="4">
        <v>-3.2469999999999999E-2</v>
      </c>
      <c r="C61" s="4">
        <v>0</v>
      </c>
      <c r="H61">
        <f t="shared" si="0"/>
        <v>-5715.735150999999</v>
      </c>
      <c r="I61">
        <f t="shared" si="1"/>
        <v>294.86331699999994</v>
      </c>
      <c r="J61">
        <v>0</v>
      </c>
      <c r="M61">
        <f t="shared" si="2"/>
        <v>-10828.533409973843</v>
      </c>
      <c r="N61">
        <f t="shared" si="3"/>
        <v>117.944028</v>
      </c>
      <c r="O61">
        <f t="shared" si="4"/>
        <v>-10933.6</v>
      </c>
    </row>
    <row r="62" spans="1:15" x14ac:dyDescent="0.3">
      <c r="A62" s="4">
        <v>0.69133999999999995</v>
      </c>
      <c r="B62" s="4">
        <v>-2.8230000000000002E-2</v>
      </c>
      <c r="C62" s="4">
        <v>0</v>
      </c>
      <c r="H62">
        <f t="shared" si="0"/>
        <v>-6278.1276739999985</v>
      </c>
      <c r="I62">
        <f t="shared" si="1"/>
        <v>256.35945299999997</v>
      </c>
      <c r="J62">
        <v>0</v>
      </c>
      <c r="M62">
        <f t="shared" si="2"/>
        <v>-11053.487941973843</v>
      </c>
      <c r="N62">
        <f t="shared" si="3"/>
        <v>102.542652</v>
      </c>
      <c r="O62">
        <f t="shared" si="4"/>
        <v>-10933.6</v>
      </c>
    </row>
    <row r="63" spans="1:15" x14ac:dyDescent="0.3">
      <c r="A63" s="4">
        <v>0.75</v>
      </c>
      <c r="B63" s="4">
        <v>-2.384E-2</v>
      </c>
      <c r="C63" s="4">
        <v>0</v>
      </c>
      <c r="H63">
        <f t="shared" si="0"/>
        <v>-6810.8249999999989</v>
      </c>
      <c r="I63">
        <f t="shared" si="1"/>
        <v>216.49342399999998</v>
      </c>
      <c r="J63">
        <v>0</v>
      </c>
      <c r="M63">
        <f t="shared" si="2"/>
        <v>-11266.564525973845</v>
      </c>
      <c r="N63">
        <f t="shared" si="3"/>
        <v>86.596416000000005</v>
      </c>
      <c r="O63">
        <f t="shared" si="4"/>
        <v>-10933.6</v>
      </c>
    </row>
    <row r="64" spans="1:15" x14ac:dyDescent="0.3">
      <c r="A64" s="4">
        <v>0.80437999999999998</v>
      </c>
      <c r="B64" s="4">
        <v>-1.9449999999999999E-2</v>
      </c>
      <c r="C64" s="4">
        <v>0</v>
      </c>
      <c r="H64">
        <f t="shared" si="0"/>
        <v>-7304.655217999999</v>
      </c>
      <c r="I64">
        <f t="shared" si="1"/>
        <v>176.62739499999995</v>
      </c>
      <c r="J64">
        <v>0</v>
      </c>
      <c r="M64">
        <f t="shared" si="2"/>
        <v>-11464.094437973843</v>
      </c>
      <c r="N64">
        <f t="shared" si="3"/>
        <v>70.650179999999992</v>
      </c>
      <c r="O64">
        <f t="shared" si="4"/>
        <v>-10933.6</v>
      </c>
    </row>
    <row r="65" spans="1:15" x14ac:dyDescent="0.3">
      <c r="A65" s="4">
        <v>0.85355000000000003</v>
      </c>
      <c r="B65" s="4">
        <v>-1.5219999999999999E-2</v>
      </c>
      <c r="C65" s="4">
        <v>0</v>
      </c>
      <c r="H65">
        <f t="shared" si="0"/>
        <v>-7751.1729049999994</v>
      </c>
      <c r="I65">
        <f t="shared" si="1"/>
        <v>138.21434199999996</v>
      </c>
      <c r="J65">
        <v>0</v>
      </c>
      <c r="M65">
        <f t="shared" si="2"/>
        <v>-11642.699545973845</v>
      </c>
      <c r="N65">
        <f t="shared" si="3"/>
        <v>55.285128</v>
      </c>
      <c r="O65">
        <f t="shared" si="4"/>
        <v>-10933.6</v>
      </c>
    </row>
    <row r="66" spans="1:15" x14ac:dyDescent="0.3">
      <c r="A66" s="4">
        <v>0.89668000000000003</v>
      </c>
      <c r="B66" s="4">
        <v>-1.1270000000000001E-2</v>
      </c>
      <c r="C66" s="4">
        <v>0</v>
      </c>
      <c r="H66">
        <f t="shared" si="0"/>
        <v>-8142.8407479999987</v>
      </c>
      <c r="I66">
        <f t="shared" si="1"/>
        <v>102.34399699999999</v>
      </c>
      <c r="J66">
        <v>0</v>
      </c>
      <c r="M66">
        <f t="shared" si="2"/>
        <v>-11799.364957973845</v>
      </c>
      <c r="N66">
        <f t="shared" si="3"/>
        <v>40.937148000000001</v>
      </c>
      <c r="O66">
        <f t="shared" si="4"/>
        <v>-10933.6</v>
      </c>
    </row>
    <row r="67" spans="1:15" x14ac:dyDescent="0.3">
      <c r="A67" s="4">
        <v>0.93301000000000001</v>
      </c>
      <c r="B67" s="4">
        <v>-7.7000000000000002E-3</v>
      </c>
      <c r="C67" s="4">
        <v>0</v>
      </c>
      <c r="H67">
        <f t="shared" si="0"/>
        <v>-8472.757110999999</v>
      </c>
      <c r="I67">
        <f t="shared" si="1"/>
        <v>69.924469999999985</v>
      </c>
      <c r="J67">
        <v>0</v>
      </c>
      <c r="M67">
        <f t="shared" si="2"/>
        <v>-11931.330049973843</v>
      </c>
      <c r="N67">
        <f t="shared" si="3"/>
        <v>27.969480000000001</v>
      </c>
      <c r="O67">
        <f t="shared" si="4"/>
        <v>-10933.6</v>
      </c>
    </row>
    <row r="68" spans="1:15" x14ac:dyDescent="0.3">
      <c r="A68" s="4">
        <v>0.96194000000000002</v>
      </c>
      <c r="B68" s="4">
        <v>-4.6299999999999996E-3</v>
      </c>
      <c r="C68" s="4">
        <v>0</v>
      </c>
      <c r="H68">
        <f t="shared" ref="H68:H71" si="5">A68*$F$1*(-1)</f>
        <v>-8735.4733339999984</v>
      </c>
      <c r="I68">
        <f t="shared" ref="I68:I71" si="6">B68*$F$1*(-1)</f>
        <v>42.045492999999986</v>
      </c>
      <c r="J68">
        <v>0</v>
      </c>
      <c r="M68">
        <f t="shared" ref="M68:M71" si="7">A68*$F$2*(-1)-$F$6</f>
        <v>-12036.415381973844</v>
      </c>
      <c r="N68">
        <f t="shared" ref="N68:N71" si="8">B68*$F$2*(-1)</f>
        <v>16.818012</v>
      </c>
      <c r="O68">
        <f t="shared" ref="O68:O71" si="9">$F$3*(-1)</f>
        <v>-10933.6</v>
      </c>
    </row>
    <row r="69" spans="1:15" x14ac:dyDescent="0.3">
      <c r="A69" s="4">
        <v>0.98295999999999994</v>
      </c>
      <c r="B69" s="4">
        <v>-2.1800000000000001E-3</v>
      </c>
      <c r="C69" s="4">
        <v>0</v>
      </c>
      <c r="H69">
        <f t="shared" si="5"/>
        <v>-8926.3580559999973</v>
      </c>
      <c r="I69">
        <f t="shared" si="6"/>
        <v>19.796797999999999</v>
      </c>
      <c r="J69">
        <v>0</v>
      </c>
      <c r="M69">
        <f t="shared" si="7"/>
        <v>-12112.768429973843</v>
      </c>
      <c r="N69">
        <f t="shared" si="8"/>
        <v>7.9186320000000006</v>
      </c>
      <c r="O69">
        <f t="shared" si="9"/>
        <v>-10933.6</v>
      </c>
    </row>
    <row r="70" spans="1:15" x14ac:dyDescent="0.3">
      <c r="A70" s="4">
        <v>0.99572000000000005</v>
      </c>
      <c r="B70" s="4">
        <v>-5.6999999999999998E-4</v>
      </c>
      <c r="C70" s="4">
        <v>0</v>
      </c>
      <c r="H70">
        <f t="shared" si="5"/>
        <v>-9042.2328919999982</v>
      </c>
      <c r="I70">
        <f t="shared" si="6"/>
        <v>5.176226999999999</v>
      </c>
      <c r="J70">
        <v>0</v>
      </c>
      <c r="M70">
        <f t="shared" si="7"/>
        <v>-12159.117853973843</v>
      </c>
      <c r="N70">
        <f t="shared" si="8"/>
        <v>2.070468</v>
      </c>
      <c r="O70">
        <f t="shared" si="9"/>
        <v>-10933.6</v>
      </c>
    </row>
    <row r="71" spans="1:15" x14ac:dyDescent="0.3">
      <c r="A71" s="4">
        <v>1</v>
      </c>
      <c r="B71" s="4">
        <v>0</v>
      </c>
      <c r="C71" s="4">
        <v>0</v>
      </c>
      <c r="H71">
        <f t="shared" si="5"/>
        <v>-9081.0999999999985</v>
      </c>
      <c r="I71">
        <f t="shared" si="6"/>
        <v>0</v>
      </c>
      <c r="J71">
        <v>0</v>
      </c>
      <c r="M71">
        <f t="shared" si="7"/>
        <v>-12174.664525973843</v>
      </c>
      <c r="N71">
        <f t="shared" si="8"/>
        <v>0</v>
      </c>
      <c r="O71">
        <f t="shared" si="9"/>
        <v>-10933.6</v>
      </c>
    </row>
    <row r="72" spans="1:15" x14ac:dyDescent="0.3">
      <c r="A72" s="1"/>
      <c r="B72" s="1"/>
    </row>
    <row r="73" spans="1:15" x14ac:dyDescent="0.3">
      <c r="A73" s="1"/>
      <c r="B73" s="1"/>
    </row>
    <row r="74" spans="1:15" x14ac:dyDescent="0.3">
      <c r="A74" s="1"/>
      <c r="B74" s="1"/>
    </row>
    <row r="75" spans="1:15" x14ac:dyDescent="0.3">
      <c r="A75" s="1"/>
      <c r="B75" s="1"/>
    </row>
    <row r="76" spans="1:15" x14ac:dyDescent="0.3">
      <c r="A76" s="1"/>
      <c r="B76" s="1"/>
    </row>
    <row r="77" spans="1:15" x14ac:dyDescent="0.3">
      <c r="A77" s="1"/>
      <c r="B77" s="1"/>
    </row>
    <row r="78" spans="1:15" x14ac:dyDescent="0.3">
      <c r="A78" s="1"/>
      <c r="B78" s="1"/>
    </row>
    <row r="79" spans="1:15" x14ac:dyDescent="0.3">
      <c r="A79" s="1"/>
      <c r="B79" s="1"/>
    </row>
    <row r="80" spans="1:15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2"/>
      <c r="B133" s="1"/>
    </row>
  </sheetData>
  <mergeCells count="3">
    <mergeCell ref="H1:J1"/>
    <mergeCell ref="A1:C1"/>
    <mergeCell ref="M1:O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luzzani</dc:creator>
  <cp:lastModifiedBy>gabriele luzzani</cp:lastModifiedBy>
  <dcterms:created xsi:type="dcterms:W3CDTF">2015-06-05T18:17:20Z</dcterms:created>
  <dcterms:modified xsi:type="dcterms:W3CDTF">2020-12-22T11:53:13Z</dcterms:modified>
</cp:coreProperties>
</file>