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gabri\OneDrive - Politecnico di Torino\universita\quinto_anno\Progettazione_veicoli_aerospaziali\Progetto_fusaro\CAD_Ala\"/>
    </mc:Choice>
  </mc:AlternateContent>
  <xr:revisionPtr revIDLastSave="87" documentId="6_{54363806-312C-4615-8F5A-DE5DD386A517}" xr6:coauthVersionLast="45" xr6:coauthVersionMax="45" xr10:uidLastSave="{9E20ABDA-B2E1-40EB-B987-CF3E4C89842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P2" i="1"/>
  <c r="N2" i="1"/>
  <c r="K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  <c r="K2" i="1"/>
  <c r="F36" i="1" s="1"/>
  <c r="O35" i="1"/>
  <c r="O36" i="1"/>
  <c r="F35" i="1" l="1"/>
  <c r="F2" i="1"/>
  <c r="K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2" i="1"/>
  <c r="K5" i="1"/>
  <c r="K4" i="1"/>
  <c r="K6" i="1"/>
  <c r="F5" i="1" l="1"/>
  <c r="F9" i="1"/>
  <c r="F13" i="1"/>
  <c r="F17" i="1"/>
  <c r="F21" i="1"/>
  <c r="F25" i="1"/>
  <c r="F29" i="1"/>
  <c r="F33" i="1"/>
  <c r="F4" i="1"/>
  <c r="F32" i="1" l="1"/>
  <c r="F20" i="1"/>
  <c r="F31" i="1"/>
  <c r="F23" i="1"/>
  <c r="F15" i="1"/>
  <c r="F3" i="1"/>
  <c r="F24" i="1"/>
  <c r="F27" i="1"/>
  <c r="F19" i="1"/>
  <c r="F11" i="1"/>
  <c r="F7" i="1"/>
  <c r="F34" i="1"/>
  <c r="F30" i="1"/>
  <c r="F26" i="1"/>
  <c r="F22" i="1"/>
  <c r="F18" i="1"/>
  <c r="F14" i="1"/>
  <c r="F10" i="1"/>
  <c r="F6" i="1"/>
  <c r="F28" i="1"/>
  <c r="F16" i="1"/>
  <c r="F12" i="1"/>
  <c r="F8" i="1"/>
</calcChain>
</file>

<file path=xl/sharedStrings.xml><?xml version="1.0" encoding="utf-8"?>
<sst xmlns="http://schemas.openxmlformats.org/spreadsheetml/2006/main" count="16" uniqueCount="12">
  <si>
    <t>x [mm]</t>
  </si>
  <si>
    <t>y  [mm]</t>
  </si>
  <si>
    <t>z  [mm]</t>
  </si>
  <si>
    <t>Fattori di scala</t>
  </si>
  <si>
    <t>x  [mm]</t>
  </si>
  <si>
    <t>y [mm]</t>
  </si>
  <si>
    <t>c_root_wing</t>
  </si>
  <si>
    <t>c_tip_wing</t>
  </si>
  <si>
    <t>Sweep angle</t>
  </si>
  <si>
    <t>Sweep angle TE</t>
  </si>
  <si>
    <t xml:space="preserve">Semi apertura 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</si>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</sst>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  <xf numFmtId="3" fontId="0" fillId="0" borderId="0" xfId="0" applyNumberFormat="1"/>
    <xf numFmtId="3" fontId="1" fillId="0" borderId="2" xfId="0" applyNumberFormat="1" applyFont="1" applyBorder="1" applyAlignment="1">
      <alignment horizontal="center" vertical="center"/>
    </xf>
    <xf numFmtId="3" fontId="0" fillId="0" borderId="7" xfId="0" applyNumberFormat="1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workbookViewId="0">
      <selection activeCell="N2" sqref="N2:P36"/>
    </sheetView>
  </sheetViews>
  <sheetFormatPr defaultRowHeight="14.4"/>
  <cols>
    <col min="2" max="2" width="19.5546875" customWidth="1"/>
    <col min="6" max="7" width="10.77734375" customWidth="1"/>
    <col min="8" max="8" width="11.5546875" customWidth="1"/>
    <col min="10" max="10" width="14.44140625" customWidth="1"/>
    <col min="11" max="11" width="14.33203125" customWidth="1"/>
  </cols>
  <sheetData>
    <row r="1" spans="1:19" ht="15" thickBot="1">
      <c r="A1" s="9" t="s">
        <v>4</v>
      </c>
      <c r="B1" s="9" t="s">
        <v>1</v>
      </c>
      <c r="C1" s="10" t="s">
        <v>2</v>
      </c>
      <c r="D1" s="1"/>
      <c r="E1" s="1"/>
      <c r="F1" s="3" t="s">
        <v>0</v>
      </c>
      <c r="G1" s="4" t="s">
        <v>5</v>
      </c>
      <c r="H1" s="5" t="s">
        <v>2</v>
      </c>
      <c r="J1" s="1"/>
      <c r="K1" s="13" t="s">
        <v>3</v>
      </c>
      <c r="N1" s="3" t="s">
        <v>0</v>
      </c>
      <c r="O1" s="4" t="s">
        <v>1</v>
      </c>
      <c r="P1" s="5" t="s">
        <v>2</v>
      </c>
    </row>
    <row r="2" spans="1:19">
      <c r="A2" s="21">
        <v>1</v>
      </c>
      <c r="B2" s="4">
        <v>0</v>
      </c>
      <c r="C2" s="5">
        <v>0</v>
      </c>
      <c r="D2" s="1"/>
      <c r="E2" s="1"/>
      <c r="F2" s="3">
        <f>A2*$K$2</f>
        <v>-11186.57</v>
      </c>
      <c r="G2" s="4">
        <v>0</v>
      </c>
      <c r="H2" s="5">
        <f>C2*$K$2</f>
        <v>0</v>
      </c>
      <c r="J2" s="14" t="s">
        <v>6</v>
      </c>
      <c r="K2" s="15">
        <f>-1*11.18657*1000</f>
        <v>-11186.57</v>
      </c>
      <c r="N2" s="3">
        <f>A2*$K$3-$K$6*TAN($K$4)</f>
        <v>-21974.796498613508</v>
      </c>
      <c r="O2" s="4">
        <f>$K$6</f>
        <v>33202.771000000001</v>
      </c>
      <c r="P2" s="5">
        <f>C2*$K$3-$K$6*TAN($K$7)</f>
        <v>-2904.8660601473075</v>
      </c>
      <c r="R2" s="19"/>
      <c r="S2" s="19"/>
    </row>
    <row r="3" spans="1:19">
      <c r="A3" s="6">
        <v>0.95025000000000004</v>
      </c>
      <c r="B3" s="2">
        <v>0</v>
      </c>
      <c r="C3" s="7">
        <v>9.6600000000000002E-3</v>
      </c>
      <c r="D3" s="1"/>
      <c r="E3" s="1"/>
      <c r="F3" s="6">
        <f t="shared" ref="F3:F36" si="0">A3*$K$2</f>
        <v>-10630.0381425</v>
      </c>
      <c r="G3" s="2">
        <v>0</v>
      </c>
      <c r="H3" s="7">
        <f t="shared" ref="H3:H36" si="1">C3*$K$2</f>
        <v>-108.0622662</v>
      </c>
      <c r="J3" s="15" t="s">
        <v>7</v>
      </c>
      <c r="K3" s="15">
        <f>3.5702*1000*(-1)</f>
        <v>-3570.2</v>
      </c>
      <c r="N3" s="6">
        <f t="shared" ref="N3:N36" si="2">A3*$K$3-$K$6*TAN($K$4)</f>
        <v>-21797.179048613507</v>
      </c>
      <c r="O3" s="2">
        <f t="shared" ref="O3:O36" si="3">$K$6</f>
        <v>33202.771000000001</v>
      </c>
      <c r="P3" s="7">
        <f t="shared" ref="P3:P36" si="4">C3*$K$3-$K$6*TAN($K$7)</f>
        <v>-2939.3541921473075</v>
      </c>
      <c r="R3" s="18"/>
    </row>
    <row r="4" spans="1:19">
      <c r="A4" s="6">
        <v>0.90039999999999998</v>
      </c>
      <c r="B4" s="2">
        <v>0</v>
      </c>
      <c r="C4" s="7">
        <v>1.753E-2</v>
      </c>
      <c r="D4" s="1"/>
      <c r="E4" s="1"/>
      <c r="F4" s="6">
        <f t="shared" si="0"/>
        <v>-10072.387627999999</v>
      </c>
      <c r="G4" s="2">
        <v>0</v>
      </c>
      <c r="H4" s="7">
        <f t="shared" si="1"/>
        <v>-196.10057209999999</v>
      </c>
      <c r="J4" s="15" t="s">
        <v>8</v>
      </c>
      <c r="K4" s="15">
        <f>29*PI()/180</f>
        <v>0.50614548307835561</v>
      </c>
      <c r="N4" s="6">
        <f t="shared" si="2"/>
        <v>-21619.204578613506</v>
      </c>
      <c r="O4" s="2">
        <f t="shared" si="3"/>
        <v>33202.771000000001</v>
      </c>
      <c r="P4" s="7">
        <f t="shared" si="4"/>
        <v>-2967.4516661473076</v>
      </c>
      <c r="R4" s="18"/>
    </row>
    <row r="5" spans="1:19">
      <c r="A5" s="6">
        <v>0.80057999999999996</v>
      </c>
      <c r="B5" s="2">
        <v>0</v>
      </c>
      <c r="C5" s="7">
        <v>3.1780000000000003E-2</v>
      </c>
      <c r="D5" s="1"/>
      <c r="E5" s="1"/>
      <c r="F5" s="6">
        <f t="shared" si="0"/>
        <v>-8955.7442105999999</v>
      </c>
      <c r="G5" s="2">
        <v>0</v>
      </c>
      <c r="H5" s="7">
        <f t="shared" si="1"/>
        <v>-355.5091946</v>
      </c>
      <c r="J5" s="15" t="s">
        <v>9</v>
      </c>
      <c r="K5" s="15">
        <f>18*PI()/180</f>
        <v>0.31415926535897931</v>
      </c>
      <c r="N5" s="6">
        <f t="shared" si="2"/>
        <v>-21262.827214613506</v>
      </c>
      <c r="O5" s="2">
        <f t="shared" si="3"/>
        <v>33202.771000000001</v>
      </c>
      <c r="P5" s="7">
        <f t="shared" si="4"/>
        <v>-3018.3270161473074</v>
      </c>
      <c r="R5" s="18"/>
    </row>
    <row r="6" spans="1:19">
      <c r="A6" s="6">
        <v>0.70060999999999996</v>
      </c>
      <c r="B6" s="2">
        <v>0</v>
      </c>
      <c r="C6" s="7">
        <v>4.4130000000000003E-2</v>
      </c>
      <c r="D6" s="1"/>
      <c r="E6" s="1"/>
      <c r="F6" s="6">
        <f t="shared" si="0"/>
        <v>-7837.4228076999989</v>
      </c>
      <c r="G6" s="2">
        <v>0</v>
      </c>
      <c r="H6" s="7">
        <f t="shared" si="1"/>
        <v>-493.66333410000004</v>
      </c>
      <c r="J6" s="16" t="s">
        <v>10</v>
      </c>
      <c r="K6" s="15">
        <f>33.202771*1000</f>
        <v>33202.771000000001</v>
      </c>
      <c r="N6" s="6">
        <f t="shared" si="2"/>
        <v>-20905.914320613509</v>
      </c>
      <c r="O6" s="2">
        <f t="shared" si="3"/>
        <v>33202.771000000001</v>
      </c>
      <c r="P6" s="7">
        <f t="shared" si="4"/>
        <v>-3062.4189861473074</v>
      </c>
      <c r="R6" s="18"/>
    </row>
    <row r="7" spans="1:19" ht="15" thickBot="1">
      <c r="A7" s="6">
        <v>0.60050999999999999</v>
      </c>
      <c r="B7" s="2">
        <v>0</v>
      </c>
      <c r="C7" s="7">
        <v>5.4530000000000002E-2</v>
      </c>
      <c r="D7" s="1"/>
      <c r="E7" s="1"/>
      <c r="F7" s="6">
        <f t="shared" si="0"/>
        <v>-6717.6471506999997</v>
      </c>
      <c r="G7" s="2">
        <v>0</v>
      </c>
      <c r="H7" s="7">
        <f t="shared" si="1"/>
        <v>-610.00366210000004</v>
      </c>
      <c r="J7" s="17" t="s">
        <v>11</v>
      </c>
      <c r="K7" s="23">
        <f>5*PI()/180</f>
        <v>8.7266462599716474E-2</v>
      </c>
      <c r="N7" s="6">
        <f t="shared" si="2"/>
        <v>-20548.537300613509</v>
      </c>
      <c r="O7" s="2">
        <f t="shared" si="3"/>
        <v>33202.771000000001</v>
      </c>
      <c r="P7" s="7">
        <f t="shared" si="4"/>
        <v>-3099.5490661473077</v>
      </c>
      <c r="R7" s="18"/>
    </row>
    <row r="8" spans="1:19">
      <c r="A8" s="6">
        <v>0.50029000000000001</v>
      </c>
      <c r="B8" s="2">
        <v>0</v>
      </c>
      <c r="C8" s="7">
        <v>6.2670000000000003E-2</v>
      </c>
      <c r="D8" s="1"/>
      <c r="E8" s="1"/>
      <c r="F8" s="6">
        <f t="shared" si="0"/>
        <v>-5596.5291053000001</v>
      </c>
      <c r="G8" s="2">
        <v>0</v>
      </c>
      <c r="H8" s="7">
        <f t="shared" si="1"/>
        <v>-701.06234189999998</v>
      </c>
      <c r="N8" s="6">
        <f t="shared" si="2"/>
        <v>-20190.731856613507</v>
      </c>
      <c r="O8" s="2">
        <f t="shared" si="3"/>
        <v>33202.771000000001</v>
      </c>
      <c r="P8" s="7">
        <f t="shared" si="4"/>
        <v>-3128.6104941473077</v>
      </c>
      <c r="R8" s="18"/>
    </row>
    <row r="9" spans="1:19">
      <c r="A9" s="6">
        <v>0.4</v>
      </c>
      <c r="B9" s="2">
        <v>0</v>
      </c>
      <c r="C9" s="7">
        <v>6.8029999999999993E-2</v>
      </c>
      <c r="D9" s="1"/>
      <c r="E9" s="1"/>
      <c r="F9" s="6">
        <f t="shared" si="0"/>
        <v>-4474.6279999999997</v>
      </c>
      <c r="G9" s="2">
        <v>0</v>
      </c>
      <c r="H9" s="7">
        <f t="shared" si="1"/>
        <v>-761.02235709999991</v>
      </c>
      <c r="N9" s="6">
        <f t="shared" si="2"/>
        <v>-19832.676498613509</v>
      </c>
      <c r="O9" s="2">
        <f t="shared" si="3"/>
        <v>33202.771000000001</v>
      </c>
      <c r="P9" s="7">
        <f t="shared" si="4"/>
        <v>-3147.7467661473074</v>
      </c>
      <c r="R9" s="18"/>
    </row>
    <row r="10" spans="1:19">
      <c r="A10" s="6">
        <v>0.29925000000000002</v>
      </c>
      <c r="B10" s="2">
        <v>0</v>
      </c>
      <c r="C10" s="7">
        <v>6.9400000000000003E-2</v>
      </c>
      <c r="D10" s="1"/>
      <c r="E10" s="1"/>
      <c r="F10" s="6">
        <f t="shared" si="0"/>
        <v>-3347.5810725000001</v>
      </c>
      <c r="G10" s="2">
        <v>0</v>
      </c>
      <c r="H10" s="7">
        <f t="shared" si="1"/>
        <v>-776.34795800000006</v>
      </c>
      <c r="N10" s="6">
        <f t="shared" si="2"/>
        <v>-19472.978848613508</v>
      </c>
      <c r="O10" s="2">
        <f t="shared" si="3"/>
        <v>33202.771000000001</v>
      </c>
      <c r="P10" s="7">
        <f t="shared" si="4"/>
        <v>-3152.6379401473077</v>
      </c>
      <c r="R10" s="18"/>
    </row>
    <row r="11" spans="1:19">
      <c r="A11" s="6">
        <v>0.24889</v>
      </c>
      <c r="B11" s="2">
        <v>0</v>
      </c>
      <c r="C11" s="7">
        <v>6.7989999999999995E-2</v>
      </c>
      <c r="D11" s="1"/>
      <c r="E11" s="1"/>
      <c r="F11" s="6">
        <f t="shared" si="0"/>
        <v>-2784.2254072999999</v>
      </c>
      <c r="G11" s="2">
        <v>0</v>
      </c>
      <c r="H11" s="7">
        <f t="shared" si="1"/>
        <v>-760.57489429999987</v>
      </c>
      <c r="N11" s="6">
        <f t="shared" si="2"/>
        <v>-19293.183576613508</v>
      </c>
      <c r="O11" s="2">
        <f t="shared" si="3"/>
        <v>33202.771000000001</v>
      </c>
      <c r="P11" s="7">
        <f t="shared" si="4"/>
        <v>-3147.6039581473074</v>
      </c>
      <c r="R11" s="18"/>
    </row>
    <row r="12" spans="1:19">
      <c r="A12" s="6">
        <v>0.19857</v>
      </c>
      <c r="B12" s="2">
        <v>0</v>
      </c>
      <c r="C12" s="7">
        <v>6.4860000000000001E-2</v>
      </c>
      <c r="D12" s="1"/>
      <c r="E12" s="1"/>
      <c r="F12" s="6">
        <f t="shared" si="0"/>
        <v>-2221.3172049</v>
      </c>
      <c r="G12" s="2">
        <v>0</v>
      </c>
      <c r="H12" s="7">
        <f t="shared" si="1"/>
        <v>-725.56093020000003</v>
      </c>
      <c r="N12" s="6">
        <f t="shared" si="2"/>
        <v>-19113.531112613509</v>
      </c>
      <c r="O12" s="2">
        <f t="shared" si="3"/>
        <v>33202.771000000001</v>
      </c>
      <c r="P12" s="7">
        <f t="shared" si="4"/>
        <v>-3136.4292321473076</v>
      </c>
      <c r="R12" s="18"/>
    </row>
    <row r="13" spans="1:19">
      <c r="A13" s="6">
        <v>0.14832999999999999</v>
      </c>
      <c r="B13" s="2">
        <v>0</v>
      </c>
      <c r="C13" s="7">
        <v>5.951E-2</v>
      </c>
      <c r="D13" s="1"/>
      <c r="E13" s="1"/>
      <c r="F13" s="6">
        <f t="shared" si="0"/>
        <v>-1659.3039280999999</v>
      </c>
      <c r="G13" s="2">
        <v>0</v>
      </c>
      <c r="H13" s="7">
        <f t="shared" si="1"/>
        <v>-665.71278069999994</v>
      </c>
      <c r="N13" s="6">
        <f t="shared" si="2"/>
        <v>-18934.164264613508</v>
      </c>
      <c r="O13" s="2">
        <f t="shared" si="3"/>
        <v>33202.771000000001</v>
      </c>
      <c r="P13" s="7">
        <f t="shared" si="4"/>
        <v>-3117.3286621473076</v>
      </c>
      <c r="R13" s="18"/>
    </row>
    <row r="14" spans="1:19">
      <c r="A14" s="6">
        <v>9.8239999999999994E-2</v>
      </c>
      <c r="B14" s="2">
        <v>0</v>
      </c>
      <c r="C14" s="7">
        <v>5.1180000000000003E-2</v>
      </c>
      <c r="D14" s="1"/>
      <c r="E14" s="1"/>
      <c r="F14" s="6">
        <f t="shared" si="0"/>
        <v>-1098.9686368</v>
      </c>
      <c r="G14" s="2">
        <v>0</v>
      </c>
      <c r="H14" s="7">
        <f t="shared" si="1"/>
        <v>-572.52865259999999</v>
      </c>
      <c r="N14" s="6">
        <f t="shared" si="2"/>
        <v>-18755.332946613507</v>
      </c>
      <c r="O14" s="2">
        <f t="shared" si="3"/>
        <v>33202.771000000001</v>
      </c>
      <c r="P14" s="7">
        <f t="shared" si="4"/>
        <v>-3087.5888961473074</v>
      </c>
      <c r="R14" s="18"/>
    </row>
    <row r="15" spans="1:19">
      <c r="A15" s="6">
        <v>7.3300000000000004E-2</v>
      </c>
      <c r="B15" s="2">
        <v>0</v>
      </c>
      <c r="C15" s="7">
        <v>4.5370000000000001E-2</v>
      </c>
      <c r="D15" s="1"/>
      <c r="E15" s="1"/>
      <c r="F15" s="6">
        <f t="shared" si="0"/>
        <v>-819.97558100000003</v>
      </c>
      <c r="G15" s="2">
        <v>0</v>
      </c>
      <c r="H15" s="7">
        <f t="shared" si="1"/>
        <v>-507.53468090000001</v>
      </c>
      <c r="N15" s="6">
        <f t="shared" si="2"/>
        <v>-18666.292158613509</v>
      </c>
      <c r="O15" s="2">
        <f t="shared" si="3"/>
        <v>33202.771000000001</v>
      </c>
      <c r="P15" s="7">
        <f t="shared" si="4"/>
        <v>-3066.8460341473074</v>
      </c>
      <c r="R15" s="18"/>
    </row>
    <row r="16" spans="1:19">
      <c r="A16" s="6">
        <v>4.845E-2</v>
      </c>
      <c r="B16" s="2">
        <v>0</v>
      </c>
      <c r="C16" s="7">
        <v>3.7859999999999998E-2</v>
      </c>
      <c r="D16" s="1"/>
      <c r="E16" s="1"/>
      <c r="F16" s="6">
        <f t="shared" si="0"/>
        <v>-541.98931649999997</v>
      </c>
      <c r="G16" s="2">
        <v>0</v>
      </c>
      <c r="H16" s="7">
        <f t="shared" si="1"/>
        <v>-423.52354019999996</v>
      </c>
      <c r="N16" s="6">
        <f t="shared" si="2"/>
        <v>-18577.572688613509</v>
      </c>
      <c r="O16" s="2">
        <f t="shared" si="3"/>
        <v>33202.771000000001</v>
      </c>
      <c r="P16" s="7">
        <f t="shared" si="4"/>
        <v>-3040.0338321473073</v>
      </c>
      <c r="R16" s="18"/>
    </row>
    <row r="17" spans="1:18">
      <c r="A17" s="6">
        <v>2.3779999999999999E-2</v>
      </c>
      <c r="B17" s="2">
        <v>0</v>
      </c>
      <c r="C17" s="7">
        <v>2.733E-2</v>
      </c>
      <c r="D17" s="1"/>
      <c r="E17" s="1"/>
      <c r="F17" s="6">
        <f t="shared" si="0"/>
        <v>-266.01663459999997</v>
      </c>
      <c r="G17" s="2">
        <v>0</v>
      </c>
      <c r="H17" s="7">
        <f t="shared" si="1"/>
        <v>-305.7289581</v>
      </c>
      <c r="N17" s="6">
        <f t="shared" si="2"/>
        <v>-18489.495854613509</v>
      </c>
      <c r="O17" s="2">
        <f t="shared" si="3"/>
        <v>33202.771000000001</v>
      </c>
      <c r="P17" s="7">
        <f t="shared" si="4"/>
        <v>-3002.4396261473075</v>
      </c>
      <c r="R17" s="18"/>
    </row>
    <row r="18" spans="1:18">
      <c r="A18" s="6">
        <v>1.158E-2</v>
      </c>
      <c r="B18" s="2">
        <v>0</v>
      </c>
      <c r="C18" s="7">
        <v>1.9539999999999998E-2</v>
      </c>
      <c r="D18" s="1"/>
      <c r="E18" s="1"/>
      <c r="F18" s="6">
        <f t="shared" si="0"/>
        <v>-129.5404806</v>
      </c>
      <c r="G18" s="2">
        <v>0</v>
      </c>
      <c r="H18" s="7">
        <f t="shared" si="1"/>
        <v>-218.58557779999998</v>
      </c>
      <c r="N18" s="6">
        <f t="shared" si="2"/>
        <v>-18445.939414613509</v>
      </c>
      <c r="O18" s="2">
        <f t="shared" si="3"/>
        <v>33202.771000000001</v>
      </c>
      <c r="P18" s="7">
        <f t="shared" si="4"/>
        <v>-2974.6277681473075</v>
      </c>
      <c r="R18" s="18"/>
    </row>
    <row r="19" spans="1:18">
      <c r="A19" s="6">
        <v>0</v>
      </c>
      <c r="B19" s="2">
        <v>0</v>
      </c>
      <c r="C19" s="7">
        <v>0</v>
      </c>
      <c r="D19" s="1"/>
      <c r="E19" s="1"/>
      <c r="F19" s="6">
        <f t="shared" si="0"/>
        <v>0</v>
      </c>
      <c r="G19" s="2">
        <v>0</v>
      </c>
      <c r="H19" s="7">
        <f t="shared" si="1"/>
        <v>0</v>
      </c>
      <c r="N19" s="6">
        <f t="shared" si="2"/>
        <v>-18404.596498613508</v>
      </c>
      <c r="O19" s="2">
        <f t="shared" si="3"/>
        <v>33202.771000000001</v>
      </c>
      <c r="P19" s="7">
        <f t="shared" si="4"/>
        <v>-2904.8660601473075</v>
      </c>
      <c r="R19" s="18"/>
    </row>
    <row r="20" spans="1:18">
      <c r="A20" s="6">
        <v>1.342E-2</v>
      </c>
      <c r="B20" s="2">
        <v>0</v>
      </c>
      <c r="C20" s="7">
        <v>-1.83E-2</v>
      </c>
      <c r="D20" s="1"/>
      <c r="E20" s="1"/>
      <c r="F20" s="6">
        <f t="shared" si="0"/>
        <v>-150.12376939999999</v>
      </c>
      <c r="G20" s="2">
        <v>0</v>
      </c>
      <c r="H20" s="7">
        <f t="shared" si="1"/>
        <v>204.71423099999998</v>
      </c>
      <c r="N20" s="6">
        <f t="shared" si="2"/>
        <v>-18452.508582613507</v>
      </c>
      <c r="O20" s="2">
        <f t="shared" si="3"/>
        <v>33202.771000000001</v>
      </c>
      <c r="P20" s="7">
        <f t="shared" si="4"/>
        <v>-2839.5314001473075</v>
      </c>
      <c r="R20" s="18"/>
    </row>
    <row r="21" spans="1:18">
      <c r="A21" s="6">
        <v>2.622E-2</v>
      </c>
      <c r="B21" s="2">
        <v>0</v>
      </c>
      <c r="C21" s="7">
        <v>-2.4910000000000002E-2</v>
      </c>
      <c r="D21" s="1"/>
      <c r="E21" s="1"/>
      <c r="F21" s="6">
        <f t="shared" si="0"/>
        <v>-293.31186539999999</v>
      </c>
      <c r="G21" s="2">
        <v>0</v>
      </c>
      <c r="H21" s="7">
        <f t="shared" si="1"/>
        <v>278.65745870000001</v>
      </c>
      <c r="N21" s="6">
        <f t="shared" si="2"/>
        <v>-18498.207142613508</v>
      </c>
      <c r="O21" s="2">
        <f t="shared" si="3"/>
        <v>33202.771000000001</v>
      </c>
      <c r="P21" s="7">
        <f t="shared" si="4"/>
        <v>-2815.9323781473076</v>
      </c>
      <c r="R21" s="18"/>
    </row>
    <row r="22" spans="1:18">
      <c r="A22" s="6">
        <v>5.1549999999999999E-2</v>
      </c>
      <c r="B22" s="2">
        <v>0</v>
      </c>
      <c r="C22" s="7">
        <v>-3.3180000000000001E-2</v>
      </c>
      <c r="D22" s="1"/>
      <c r="E22" s="1"/>
      <c r="F22" s="6">
        <f t="shared" si="0"/>
        <v>-576.66768349999995</v>
      </c>
      <c r="G22" s="2">
        <v>0</v>
      </c>
      <c r="H22" s="7">
        <f t="shared" si="1"/>
        <v>371.17039260000001</v>
      </c>
      <c r="N22" s="6">
        <f t="shared" si="2"/>
        <v>-18588.640308613507</v>
      </c>
      <c r="O22" s="2">
        <f t="shared" si="3"/>
        <v>33202.771000000001</v>
      </c>
      <c r="P22" s="7">
        <f t="shared" si="4"/>
        <v>-2786.4068241473074</v>
      </c>
      <c r="R22" s="18"/>
    </row>
    <row r="23" spans="1:18">
      <c r="A23" s="6">
        <v>7.6700000000000004E-2</v>
      </c>
      <c r="B23" s="2">
        <v>0</v>
      </c>
      <c r="C23" s="7">
        <v>-3.857E-2</v>
      </c>
      <c r="D23" s="1"/>
      <c r="E23" s="1"/>
      <c r="F23" s="6">
        <f t="shared" si="0"/>
        <v>-858.00991900000008</v>
      </c>
      <c r="G23" s="2">
        <v>0</v>
      </c>
      <c r="H23" s="7">
        <f t="shared" si="1"/>
        <v>431.46600489999997</v>
      </c>
      <c r="N23" s="6">
        <f t="shared" si="2"/>
        <v>-18678.430838613509</v>
      </c>
      <c r="O23" s="2">
        <f t="shared" si="3"/>
        <v>33202.771000000001</v>
      </c>
      <c r="P23" s="7">
        <f t="shared" si="4"/>
        <v>-2767.1634461473077</v>
      </c>
      <c r="R23" s="18"/>
    </row>
    <row r="24" spans="1:18">
      <c r="A24" s="6">
        <v>0.10176</v>
      </c>
      <c r="B24" s="2">
        <v>0</v>
      </c>
      <c r="C24" s="7">
        <v>-4.2419999999999999E-2</v>
      </c>
      <c r="D24" s="1"/>
      <c r="E24" s="1"/>
      <c r="F24" s="6">
        <f t="shared" si="0"/>
        <v>-1138.3453632000001</v>
      </c>
      <c r="G24" s="2">
        <v>0</v>
      </c>
      <c r="H24" s="7">
        <f t="shared" si="1"/>
        <v>474.53429940000001</v>
      </c>
      <c r="N24" s="6">
        <f t="shared" si="2"/>
        <v>-18767.900050613509</v>
      </c>
      <c r="O24" s="2">
        <f t="shared" si="3"/>
        <v>33202.771000000001</v>
      </c>
      <c r="P24" s="7">
        <f t="shared" si="4"/>
        <v>-2753.4181761473073</v>
      </c>
      <c r="R24" s="18"/>
    </row>
    <row r="25" spans="1:18">
      <c r="A25" s="6">
        <v>0.15167</v>
      </c>
      <c r="B25" s="2">
        <v>0</v>
      </c>
      <c r="C25" s="7">
        <v>-4.7329999999999997E-2</v>
      </c>
      <c r="D25" s="1"/>
      <c r="E25" s="1"/>
      <c r="F25" s="6">
        <f t="shared" si="0"/>
        <v>-1696.6670718999999</v>
      </c>
      <c r="G25" s="2">
        <v>0</v>
      </c>
      <c r="H25" s="7">
        <f t="shared" si="1"/>
        <v>529.46035810000001</v>
      </c>
      <c r="N25" s="6">
        <f t="shared" si="2"/>
        <v>-18946.088732613509</v>
      </c>
      <c r="O25" s="2">
        <f t="shared" si="3"/>
        <v>33202.771000000001</v>
      </c>
      <c r="P25" s="7">
        <f t="shared" si="4"/>
        <v>-2735.8884941473075</v>
      </c>
      <c r="R25" s="18"/>
    </row>
    <row r="26" spans="1:18">
      <c r="A26" s="6">
        <v>0.20143</v>
      </c>
      <c r="B26" s="2">
        <v>0</v>
      </c>
      <c r="C26" s="7">
        <v>-4.9860000000000002E-2</v>
      </c>
      <c r="D26" s="1"/>
      <c r="E26" s="1"/>
      <c r="F26" s="6">
        <f t="shared" si="0"/>
        <v>-2253.3107950999997</v>
      </c>
      <c r="G26" s="2">
        <v>0</v>
      </c>
      <c r="H26" s="7">
        <f t="shared" si="1"/>
        <v>557.76238020000005</v>
      </c>
      <c r="N26" s="6">
        <f t="shared" si="2"/>
        <v>-19123.741884613508</v>
      </c>
      <c r="O26" s="2">
        <f t="shared" si="3"/>
        <v>33202.771000000001</v>
      </c>
      <c r="P26" s="7">
        <f t="shared" si="4"/>
        <v>-2726.8558881473077</v>
      </c>
      <c r="R26" s="18"/>
    </row>
    <row r="27" spans="1:18">
      <c r="A27" s="6">
        <v>0.25111</v>
      </c>
      <c r="B27" s="2">
        <v>0</v>
      </c>
      <c r="C27" s="7">
        <v>-5.0810000000000001E-2</v>
      </c>
      <c r="D27" s="1"/>
      <c r="E27" s="1"/>
      <c r="F27" s="6">
        <f t="shared" si="0"/>
        <v>-2809.0595926999999</v>
      </c>
      <c r="G27" s="2">
        <v>0</v>
      </c>
      <c r="H27" s="7">
        <f t="shared" si="1"/>
        <v>568.38962170000002</v>
      </c>
      <c r="N27" s="6">
        <f t="shared" si="2"/>
        <v>-19301.109420613509</v>
      </c>
      <c r="O27" s="2">
        <f t="shared" si="3"/>
        <v>33202.771000000001</v>
      </c>
      <c r="P27" s="7">
        <f t="shared" si="4"/>
        <v>-2723.4641981473073</v>
      </c>
      <c r="R27" s="18"/>
    </row>
    <row r="28" spans="1:18">
      <c r="A28" s="6">
        <v>0.30075000000000002</v>
      </c>
      <c r="B28" s="2">
        <v>0</v>
      </c>
      <c r="C28" s="7">
        <v>-5.0639999999999998E-2</v>
      </c>
      <c r="D28" s="1"/>
      <c r="E28" s="1"/>
      <c r="F28" s="6">
        <f t="shared" si="0"/>
        <v>-3364.3609274999999</v>
      </c>
      <c r="G28" s="2">
        <v>0</v>
      </c>
      <c r="H28" s="7">
        <f t="shared" si="1"/>
        <v>566.48790479999991</v>
      </c>
      <c r="N28" s="6">
        <f t="shared" si="2"/>
        <v>-19478.334148613507</v>
      </c>
      <c r="O28" s="2">
        <f t="shared" si="3"/>
        <v>33202.771000000001</v>
      </c>
      <c r="P28" s="7">
        <f t="shared" si="4"/>
        <v>-2724.0711321473077</v>
      </c>
      <c r="R28" s="18"/>
    </row>
    <row r="29" spans="1:18">
      <c r="A29" s="6">
        <v>0.4</v>
      </c>
      <c r="B29" s="2">
        <v>0</v>
      </c>
      <c r="C29" s="7">
        <v>-4.8030000000000003E-2</v>
      </c>
      <c r="D29" s="1"/>
      <c r="E29" s="1"/>
      <c r="F29" s="6">
        <f t="shared" si="0"/>
        <v>-4474.6279999999997</v>
      </c>
      <c r="G29" s="2">
        <v>0</v>
      </c>
      <c r="H29" s="7">
        <f t="shared" si="1"/>
        <v>537.29095710000001</v>
      </c>
      <c r="N29" s="6">
        <f t="shared" si="2"/>
        <v>-19832.676498613509</v>
      </c>
      <c r="O29" s="2">
        <f t="shared" si="3"/>
        <v>33202.771000000001</v>
      </c>
      <c r="P29" s="7">
        <f t="shared" si="4"/>
        <v>-2733.3893541473076</v>
      </c>
      <c r="R29" s="18"/>
    </row>
    <row r="30" spans="1:18">
      <c r="A30" s="6">
        <v>0.49970999999999999</v>
      </c>
      <c r="B30" s="2">
        <v>0</v>
      </c>
      <c r="C30" s="7">
        <v>-4.3209999999999998E-2</v>
      </c>
      <c r="D30" s="1"/>
      <c r="E30" s="1"/>
      <c r="F30" s="6">
        <f t="shared" si="0"/>
        <v>-5590.0408946999996</v>
      </c>
      <c r="G30" s="2">
        <v>0</v>
      </c>
      <c r="H30" s="7">
        <f t="shared" si="1"/>
        <v>483.37168969999999</v>
      </c>
      <c r="N30" s="6">
        <f t="shared" si="2"/>
        <v>-20188.661140613509</v>
      </c>
      <c r="O30" s="2">
        <f t="shared" si="3"/>
        <v>33202.771000000001</v>
      </c>
      <c r="P30" s="7">
        <f t="shared" si="4"/>
        <v>-2750.5977181473077</v>
      </c>
      <c r="R30" s="18"/>
    </row>
    <row r="31" spans="1:18">
      <c r="A31" s="6">
        <v>0.59948999999999997</v>
      </c>
      <c r="B31" s="2">
        <v>0</v>
      </c>
      <c r="C31" s="7">
        <v>-3.6749999999999998E-2</v>
      </c>
      <c r="D31" s="1"/>
      <c r="E31" s="1"/>
      <c r="F31" s="6">
        <f t="shared" si="0"/>
        <v>-6706.2368492999994</v>
      </c>
      <c r="G31" s="2">
        <v>0</v>
      </c>
      <c r="H31" s="7">
        <f t="shared" si="1"/>
        <v>411.10644749999994</v>
      </c>
      <c r="N31" s="6">
        <f t="shared" si="2"/>
        <v>-20544.895696613508</v>
      </c>
      <c r="O31" s="2">
        <f t="shared" si="3"/>
        <v>33202.771000000001</v>
      </c>
      <c r="P31" s="7">
        <f t="shared" si="4"/>
        <v>-2773.6612101473074</v>
      </c>
      <c r="R31" s="18"/>
    </row>
    <row r="32" spans="1:18">
      <c r="A32" s="6">
        <v>0.69938999999999996</v>
      </c>
      <c r="B32" s="2">
        <v>0</v>
      </c>
      <c r="C32" s="7">
        <v>-2.913E-2</v>
      </c>
      <c r="D32" s="1"/>
      <c r="E32" s="1"/>
      <c r="F32" s="6">
        <f t="shared" si="0"/>
        <v>-7823.7751922999996</v>
      </c>
      <c r="G32" s="2">
        <v>0</v>
      </c>
      <c r="H32" s="7">
        <f t="shared" si="1"/>
        <v>325.86478410000001</v>
      </c>
      <c r="N32" s="6">
        <f t="shared" si="2"/>
        <v>-20901.558676613509</v>
      </c>
      <c r="O32" s="2">
        <f t="shared" si="3"/>
        <v>33202.771000000001</v>
      </c>
      <c r="P32" s="7">
        <f t="shared" si="4"/>
        <v>-2800.8661341473075</v>
      </c>
      <c r="R32" s="18"/>
    </row>
    <row r="33" spans="1:19">
      <c r="A33" s="6">
        <v>0.79942000000000002</v>
      </c>
      <c r="B33" s="2">
        <v>0</v>
      </c>
      <c r="C33" s="7">
        <v>-2.0660000000000001E-2</v>
      </c>
      <c r="D33" s="1"/>
      <c r="E33" s="1"/>
      <c r="F33" s="6">
        <f t="shared" si="0"/>
        <v>-8942.7677894000008</v>
      </c>
      <c r="G33" s="2">
        <v>0</v>
      </c>
      <c r="H33" s="7">
        <f t="shared" si="1"/>
        <v>231.1145362</v>
      </c>
      <c r="N33" s="6">
        <f t="shared" si="2"/>
        <v>-21258.685782613509</v>
      </c>
      <c r="O33" s="2">
        <f t="shared" si="3"/>
        <v>33202.771000000001</v>
      </c>
      <c r="P33" s="7">
        <f t="shared" si="4"/>
        <v>-2831.1057281473077</v>
      </c>
      <c r="R33" s="18"/>
    </row>
    <row r="34" spans="1:19">
      <c r="A34" s="6">
        <v>0.89959999999999996</v>
      </c>
      <c r="B34" s="2">
        <v>0</v>
      </c>
      <c r="C34" s="7">
        <v>-1.141E-2</v>
      </c>
      <c r="D34" s="1"/>
      <c r="E34" s="1"/>
      <c r="F34" s="6">
        <f t="shared" si="0"/>
        <v>-10063.438371999999</v>
      </c>
      <c r="G34" s="2">
        <v>0</v>
      </c>
      <c r="H34" s="7">
        <f t="shared" si="1"/>
        <v>127.6387637</v>
      </c>
      <c r="N34" s="6">
        <f t="shared" si="2"/>
        <v>-21616.348418613507</v>
      </c>
      <c r="O34" s="2">
        <f t="shared" si="3"/>
        <v>33202.771000000001</v>
      </c>
      <c r="P34" s="7">
        <f t="shared" si="4"/>
        <v>-2864.1300781473074</v>
      </c>
      <c r="R34" s="18"/>
    </row>
    <row r="35" spans="1:19">
      <c r="A35" s="6">
        <v>0.94974999999999998</v>
      </c>
      <c r="B35" s="2">
        <v>0</v>
      </c>
      <c r="C35" s="7">
        <v>-6.4599999999999996E-3</v>
      </c>
      <c r="F35" s="6">
        <f t="shared" si="0"/>
        <v>-10624.444857499999</v>
      </c>
      <c r="G35" s="2">
        <v>0</v>
      </c>
      <c r="H35" s="7">
        <f t="shared" si="1"/>
        <v>72.265242199999989</v>
      </c>
      <c r="N35" s="6">
        <f t="shared" si="2"/>
        <v>-21795.393948613506</v>
      </c>
      <c r="O35" s="2">
        <f t="shared" si="3"/>
        <v>33202.771000000001</v>
      </c>
      <c r="P35" s="7">
        <f t="shared" si="4"/>
        <v>-2881.8025681473073</v>
      </c>
      <c r="R35" s="18"/>
    </row>
    <row r="36" spans="1:19" ht="15" thickBot="1">
      <c r="A36" s="22">
        <v>1</v>
      </c>
      <c r="B36" s="11">
        <v>0</v>
      </c>
      <c r="C36" s="12">
        <v>0</v>
      </c>
      <c r="F36" s="8">
        <f t="shared" si="0"/>
        <v>-11186.57</v>
      </c>
      <c r="G36" s="11">
        <v>0</v>
      </c>
      <c r="H36" s="12">
        <f t="shared" si="1"/>
        <v>0</v>
      </c>
      <c r="N36" s="8">
        <f t="shared" si="2"/>
        <v>-21974.796498613508</v>
      </c>
      <c r="O36" s="11">
        <f t="shared" si="3"/>
        <v>33202.771000000001</v>
      </c>
      <c r="P36" s="12">
        <f t="shared" si="4"/>
        <v>-2904.8660601473075</v>
      </c>
      <c r="R36" s="18"/>
      <c r="S36" s="20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luzzani</dc:creator>
  <cp:lastModifiedBy>gabriele luzzani</cp:lastModifiedBy>
  <dcterms:created xsi:type="dcterms:W3CDTF">2015-06-05T18:17:20Z</dcterms:created>
  <dcterms:modified xsi:type="dcterms:W3CDTF">2020-12-06T23:37:04Z</dcterms:modified>
</cp:coreProperties>
</file>