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zm\毕业论文相关文件与各版稿\"/>
    </mc:Choice>
  </mc:AlternateContent>
  <xr:revisionPtr revIDLastSave="0" documentId="13_ncr:1_{3A015808-C86D-4D4C-A5BA-E1B3699394B6}" xr6:coauthVersionLast="47" xr6:coauthVersionMax="47" xr10:uidLastSave="{00000000-0000-0000-0000-000000000000}"/>
  <bookViews>
    <workbookView xWindow="-96" yWindow="-96" windowWidth="18192" windowHeight="11592" xr2:uid="{00000000-000D-0000-FFFF-FFFF00000000}"/>
  </bookViews>
  <sheets>
    <sheet name="原始表" sheetId="1" r:id="rId1"/>
    <sheet name="编码表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6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6" i="1"/>
  <c r="R47" i="1"/>
  <c r="R48" i="1"/>
  <c r="R5" i="1"/>
  <c r="K46" i="1"/>
  <c r="L46" i="1"/>
  <c r="Q46" i="1"/>
  <c r="K47" i="1"/>
  <c r="L47" i="1"/>
  <c r="Q47" i="1"/>
  <c r="K48" i="1"/>
  <c r="L48" i="1"/>
  <c r="Q48" i="1"/>
  <c r="I46" i="1"/>
  <c r="I47" i="1"/>
  <c r="I48" i="1"/>
  <c r="H48" i="1"/>
  <c r="H47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5" i="1"/>
</calcChain>
</file>

<file path=xl/sharedStrings.xml><?xml version="1.0" encoding="utf-8"?>
<sst xmlns="http://schemas.openxmlformats.org/spreadsheetml/2006/main" count="62" uniqueCount="62">
  <si>
    <t>序号</t>
    <phoneticPr fontId="1" type="noConversion"/>
  </si>
  <si>
    <t>视频名称</t>
    <phoneticPr fontId="1" type="noConversion"/>
  </si>
  <si>
    <t>【我在婚配所摇到世界首富】大学毕业国家给女主分配对象，一分配居然还是首富，太幸运了</t>
    <phoneticPr fontId="1" type="noConversion"/>
  </si>
  <si>
    <t>播放量</t>
    <phoneticPr fontId="1" type="noConversion"/>
  </si>
  <si>
    <t>投币数</t>
    <phoneticPr fontId="1" type="noConversion"/>
  </si>
  <si>
    <t>【JOJOLands 01】我叫JOJO 你也可以叫我Dio！盗宝小队集结完毕！《JOJO的奇妙冒险9》</t>
    <phoneticPr fontId="1" type="noConversion"/>
  </si>
  <si>
    <t>【评分9.7 人气：38.2亿】高燃漫画解说“当灾难降临时，希望才是人类面对危险的第一序列武器”</t>
    <phoneticPr fontId="1" type="noConversion"/>
  </si>
  <si>
    <t>这是一个遍布灵宠的世界，男主意外被自己养的宠物吃掉，没想到却重生了！火爆爽漫《鲲吞天下》</t>
    <phoneticPr fontId="1" type="noConversion"/>
  </si>
  <si>
    <t>漫画解说《重生为圣女的女儿》为什么我不快乐~骨瘦如柴的我从小被父母抛弃~</t>
    <phoneticPr fontId="1" type="noConversion"/>
  </si>
  <si>
    <t>研究不足：</t>
    <phoneticPr fontId="1" type="noConversion"/>
  </si>
  <si>
    <t>无法开展时间序列分析：同一个up早期的视频和后期的视频播放量、投币数的差别也很大</t>
    <phoneticPr fontId="1" type="noConversion"/>
  </si>
  <si>
    <t>星光被再次强开，坠机事件的911原型故事，《黑袍纠察队》原版美漫精讲20-22卷</t>
    <phoneticPr fontId="1" type="noConversion"/>
  </si>
  <si>
    <t>【漫画解说】黎明卿VS神秘卿！雷古VS妮夏格拉！64话漫画剧情抢先看 来自深渊漫画最新话《兽相》</t>
    <phoneticPr fontId="1" type="noConversion"/>
  </si>
  <si>
    <t>一口气看完【绝世强者只想回家种田】我很强，但我不知道自己很强，所以只能被迫种田</t>
    <phoneticPr fontId="1" type="noConversion"/>
  </si>
  <si>
    <t>一口气看完《我不可能是剑神》简直太爽了。</t>
    <phoneticPr fontId="1" type="noConversion"/>
  </si>
  <si>
    <t>一口气看完【我在精神病院学斩神】，你是否听过这样一句话，大夏境内，神明禁行！</t>
    <phoneticPr fontId="1" type="noConversion"/>
  </si>
  <si>
    <t>蚁人冤死！幻视反目！漫威《复仇者解散》漫画解说（上集）</t>
    <phoneticPr fontId="1" type="noConversion"/>
  </si>
  <si>
    <t>西片真的太帅了！危险中再次保护了太太！【擅长捉弄的（原）高木同学218】</t>
    <phoneticPr fontId="1" type="noConversion"/>
  </si>
  <si>
    <t>【辣条漫画】神兵玄奇第九期 天神兵 神农尺</t>
    <phoneticPr fontId="1" type="noConversion"/>
  </si>
  <si>
    <t>一口气看完，超火漫画合集《砂与海之歌》超长漫画解说，一次看个够</t>
    <phoneticPr fontId="1" type="noConversion"/>
  </si>
  <si>
    <t>【间谍过家家73话】尤里负伤</t>
    <phoneticPr fontId="1" type="noConversion"/>
  </si>
  <si>
    <t>一口气看完国漫之光《一人之下》超长漫画解说，开启异人世界，集结‘’一人‘’伙伴！错过绝对会后悔的国漫巅峰之章！</t>
    <phoneticPr fontId="1" type="noConversion"/>
  </si>
  <si>
    <t>投币比</t>
    <phoneticPr fontId="1" type="noConversion"/>
  </si>
  <si>
    <t>时长（秒）</t>
    <phoneticPr fontId="1" type="noConversion"/>
  </si>
  <si>
    <t>结果变量</t>
    <phoneticPr fontId="1" type="noConversion"/>
  </si>
  <si>
    <t>条件变量</t>
    <phoneticPr fontId="1" type="noConversion"/>
  </si>
  <si>
    <t>解说语速（字每分）</t>
    <phoneticPr fontId="1" type="noConversion"/>
  </si>
  <si>
    <t>镜头数量（个每分）</t>
    <phoneticPr fontId="1" type="noConversion"/>
  </si>
  <si>
    <t>段落衔接（对一些没有台词的画面使用旁白进行描述1，有重复剪辑或遗漏的画面或剧情0）</t>
    <phoneticPr fontId="1" type="noConversion"/>
  </si>
  <si>
    <t>细节剖析（带有分析、语言丰富、补充的1，只是讲述的0）</t>
    <phoneticPr fontId="1" type="noConversion"/>
  </si>
  <si>
    <t>《复联3》剧情，灭霸争夺6枚无限宝石 第一章</t>
    <phoneticPr fontId="1" type="noConversion"/>
  </si>
  <si>
    <t>【漫画简析】海贼王966话：罗杰与白胡子惊世一战！</t>
    <phoneticPr fontId="1" type="noConversion"/>
  </si>
  <si>
    <t>【反派魔女的自救计划】一口气看完，穿越成废物公主，该如何自救</t>
    <phoneticPr fontId="1" type="noConversion"/>
  </si>
  <si>
    <t>【漫画解说】一口气看完《我帮阎王卖房子》希望大家能够喜欢</t>
    <phoneticPr fontId="1" type="noConversion"/>
  </si>
  <si>
    <t>叙事视角（第三人旁观0，其他视角1）</t>
    <phoneticPr fontId="1" type="noConversion"/>
  </si>
  <si>
    <t>漫画解说：甚尔“复活”，瞬间秒掉猪野！</t>
    <phoneticPr fontId="1" type="noConversion"/>
  </si>
  <si>
    <t>【咒术回战】伏黑甚尔短暂清醒，见到儿子二度殒命</t>
    <phoneticPr fontId="1" type="noConversion"/>
  </si>
  <si>
    <t>听说辉夜在商场里当众怒斥儿子，这是真的吗？【辉夜#66】</t>
    <phoneticPr fontId="1" type="noConversion"/>
  </si>
  <si>
    <t>一口气看到爽《开局觉醒SSS级天赋》9.2评分 超1.5亿漫画人气</t>
    <phoneticPr fontId="1" type="noConversion"/>
  </si>
  <si>
    <t>“美索不达米亚”与夏日庆典【夏日重现03】重现的潮！</t>
    <phoneticPr fontId="1" type="noConversion"/>
  </si>
  <si>
    <t>尼克松上台被暗杀？平行世界美国成为世界毒瘤！美漫《68》解说 第十五集</t>
    <phoneticPr fontId="1" type="noConversion"/>
  </si>
  <si>
    <t>【灰烬使者】漫画解说 第一期 神兵降世</t>
    <phoneticPr fontId="1" type="noConversion"/>
  </si>
  <si>
    <t>漫画解说_HarleyQuinn单行本第1期</t>
    <phoneticPr fontId="1" type="noConversion"/>
  </si>
  <si>
    <t>《巫师》短篇漫画之《狐之子》第二集 陷阱</t>
    <phoneticPr fontId="1" type="noConversion"/>
  </si>
  <si>
    <t>【葬送的芙莉莲13话】铜像的意义</t>
    <phoneticPr fontId="1" type="noConversion"/>
  </si>
  <si>
    <t>【葬送的芙莉莲第8话】改变她的百分之一人生</t>
    <phoneticPr fontId="1" type="noConversion"/>
  </si>
  <si>
    <t>间谍过家家26：患难见真情，错怪小跟班儿了</t>
    <phoneticPr fontId="1" type="noConversion"/>
  </si>
  <si>
    <t>拉环为戒，手雷为鞭，这特工的求婚方式也太帅了</t>
    <phoneticPr fontId="1" type="noConversion"/>
  </si>
  <si>
    <t>【辉夜255】四宫家大危机！辉夜与早坂爱准备反攻！</t>
    <phoneticPr fontId="1" type="noConversion"/>
  </si>
  <si>
    <t>『电锯人漫画第六十六话』：黑锯硬核约会舞王小红</t>
    <phoneticPr fontId="1" type="noConversion"/>
  </si>
  <si>
    <t>撤退的矮人19：战锤VS进击，艾伦耶格尔，你还有什么遗言吗？</t>
    <phoneticPr fontId="1" type="noConversion"/>
  </si>
  <si>
    <t>【电锯人II】10话：终于打起来了！战争恶魔VS正义恶魔！</t>
    <phoneticPr fontId="1" type="noConversion"/>
  </si>
  <si>
    <t>【小彤与国产漫画】十分钟看完国漫经典《偷星九月天》（前80话）</t>
    <phoneticPr fontId="1" type="noConversion"/>
  </si>
  <si>
    <t>青城山篇｜第3集：川蜀之地有座勾引人的山，进去就再也出不来了</t>
    <phoneticPr fontId="1" type="noConversion"/>
  </si>
  <si>
    <t>发布速度（天）</t>
    <phoneticPr fontId="1" type="noConversion"/>
  </si>
  <si>
    <t>输入软件内用的</t>
    <phoneticPr fontId="1" type="noConversion"/>
  </si>
  <si>
    <t>人工程度（流水的0，人工的1）</t>
    <phoneticPr fontId="1" type="noConversion"/>
  </si>
  <si>
    <t>组态四</t>
    <phoneticPr fontId="1" type="noConversion"/>
  </si>
  <si>
    <t>组态一</t>
    <phoneticPr fontId="1" type="noConversion"/>
  </si>
  <si>
    <t>组态三</t>
    <phoneticPr fontId="1" type="noConversion"/>
  </si>
  <si>
    <t>组态二</t>
    <phoneticPr fontId="1" type="noConversion"/>
  </si>
  <si>
    <t>Fables 漫画解说大灰狼与白雪公主1 白雪公主和红玫瑰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</si>
</sst>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76" fontId="2" fillId="0" borderId="0" xfId="0" applyNumberFormat="1" applyFont="1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 wrapText="1"/>
    </xf>
    <xf numFmtId="10" fontId="2" fillId="0" borderId="0" xfId="1" applyNumberFormat="1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48"/>
  <sheetViews>
    <sheetView tabSelected="1" topLeftCell="D1" workbookViewId="0">
      <pane xSplit="6" ySplit="4" topLeftCell="L23" activePane="bottomRight" state="frozen"/>
      <selection activeCell="D1" sqref="D1"/>
      <selection pane="topRight" activeCell="J1" sqref="J1"/>
      <selection pane="bottomLeft" activeCell="D5" sqref="D5"/>
      <selection pane="bottomRight" activeCell="F24" sqref="F24"/>
    </sheetView>
  </sheetViews>
  <sheetFormatPr defaultRowHeight="14.1" x14ac:dyDescent="0.5"/>
  <cols>
    <col min="1" max="5" width="8.796875" style="1"/>
    <col min="6" max="6" width="29.8984375" style="2" customWidth="1"/>
    <col min="7" max="7" width="8.296875" style="2" bestFit="1" customWidth="1"/>
    <col min="8" max="8" width="8.296875" style="2" customWidth="1"/>
    <col min="9" max="9" width="10.19921875" style="1" bestFit="1" customWidth="1"/>
    <col min="10" max="10" width="8.796875" style="6"/>
    <col min="11" max="11" width="8.796875" style="5"/>
    <col min="12" max="14" width="8.796875" style="1"/>
    <col min="15" max="15" width="12.3984375" style="3" bestFit="1" customWidth="1"/>
    <col min="16" max="16" width="10.44921875" style="3" bestFit="1" customWidth="1"/>
    <col min="17" max="17" width="8.796875" style="4"/>
    <col min="18" max="18" width="10.44921875" style="1" bestFit="1" customWidth="1"/>
    <col min="19" max="16384" width="8.796875" style="1"/>
  </cols>
  <sheetData>
    <row r="2" spans="1:18" x14ac:dyDescent="0.5">
      <c r="A2" s="1" t="s">
        <v>9</v>
      </c>
    </row>
    <row r="3" spans="1:18" x14ac:dyDescent="0.5">
      <c r="D3" s="1" t="s">
        <v>10</v>
      </c>
      <c r="G3" s="11" t="s">
        <v>25</v>
      </c>
      <c r="H3" s="11"/>
      <c r="I3" s="11"/>
      <c r="J3" s="11"/>
      <c r="K3" s="11"/>
      <c r="L3" s="11"/>
      <c r="M3" s="11"/>
      <c r="N3" s="11"/>
      <c r="O3" s="10" t="s">
        <v>24</v>
      </c>
      <c r="P3" s="10"/>
      <c r="Q3" s="10"/>
    </row>
    <row r="4" spans="1:18" ht="155.1" x14ac:dyDescent="0.5">
      <c r="E4" s="1" t="s">
        <v>0</v>
      </c>
      <c r="F4" s="2" t="s">
        <v>1</v>
      </c>
      <c r="G4" s="2" t="s">
        <v>56</v>
      </c>
      <c r="H4" s="2" t="s">
        <v>54</v>
      </c>
      <c r="I4" s="1" t="s">
        <v>23</v>
      </c>
      <c r="J4" s="2" t="s">
        <v>29</v>
      </c>
      <c r="K4" s="2" t="s">
        <v>26</v>
      </c>
      <c r="L4" s="2" t="s">
        <v>27</v>
      </c>
      <c r="M4" s="2" t="s">
        <v>34</v>
      </c>
      <c r="N4" s="2" t="s">
        <v>28</v>
      </c>
      <c r="O4" s="3" t="s">
        <v>3</v>
      </c>
      <c r="P4" s="3" t="s">
        <v>4</v>
      </c>
      <c r="Q4" s="4" t="s">
        <v>22</v>
      </c>
      <c r="R4" s="1" t="s">
        <v>55</v>
      </c>
    </row>
    <row r="5" spans="1:18" ht="42.3" x14ac:dyDescent="0.5">
      <c r="E5" s="1">
        <v>1</v>
      </c>
      <c r="F5" s="2" t="s">
        <v>5</v>
      </c>
      <c r="G5" s="2">
        <v>1</v>
      </c>
      <c r="H5" s="2">
        <v>0</v>
      </c>
      <c r="I5" s="1">
        <v>645</v>
      </c>
      <c r="J5" s="2">
        <v>0</v>
      </c>
      <c r="K5" s="2">
        <v>328</v>
      </c>
      <c r="L5" s="1">
        <v>15</v>
      </c>
      <c r="M5" s="1">
        <v>0</v>
      </c>
      <c r="N5" s="1">
        <v>1</v>
      </c>
      <c r="O5" s="3">
        <v>1198000</v>
      </c>
      <c r="P5" s="3">
        <v>28000</v>
      </c>
      <c r="Q5" s="4">
        <f>P5/O5</f>
        <v>2.337228714524207E-2</v>
      </c>
      <c r="R5" s="9">
        <f>100*Q5</f>
        <v>2.337228714524207</v>
      </c>
    </row>
    <row r="6" spans="1:18" ht="28.2" x14ac:dyDescent="0.5">
      <c r="E6" s="1">
        <v>2</v>
      </c>
      <c r="F6" s="2" t="s">
        <v>30</v>
      </c>
      <c r="G6" s="2">
        <v>1</v>
      </c>
      <c r="H6" s="2">
        <v>10118</v>
      </c>
      <c r="I6" s="1">
        <v>882</v>
      </c>
      <c r="J6" s="2">
        <v>0</v>
      </c>
      <c r="K6" s="2">
        <v>186</v>
      </c>
      <c r="L6" s="1">
        <v>15</v>
      </c>
      <c r="M6" s="1">
        <v>1</v>
      </c>
      <c r="N6" s="1">
        <v>0</v>
      </c>
      <c r="O6" s="3">
        <v>1011000</v>
      </c>
      <c r="P6" s="3">
        <v>5300</v>
      </c>
      <c r="Q6" s="4">
        <f t="shared" ref="Q6:Q44" si="0">P6/O6</f>
        <v>5.2423343224530169E-3</v>
      </c>
      <c r="R6" s="9">
        <f t="shared" ref="R6:R48" si="1">100*Q6</f>
        <v>0.52423343224530172</v>
      </c>
    </row>
    <row r="7" spans="1:18" ht="28.2" x14ac:dyDescent="0.5">
      <c r="E7" s="1">
        <v>3</v>
      </c>
      <c r="F7" s="2" t="s">
        <v>31</v>
      </c>
      <c r="G7" s="2">
        <v>1</v>
      </c>
      <c r="H7" s="2">
        <v>4</v>
      </c>
      <c r="I7" s="1">
        <v>182</v>
      </c>
      <c r="J7" s="2">
        <v>1</v>
      </c>
      <c r="K7" s="2">
        <v>427</v>
      </c>
      <c r="L7" s="1">
        <v>11</v>
      </c>
      <c r="M7" s="1">
        <v>0</v>
      </c>
      <c r="N7" s="1">
        <v>1</v>
      </c>
      <c r="O7" s="3">
        <v>80000</v>
      </c>
      <c r="P7" s="3">
        <v>236</v>
      </c>
      <c r="Q7" s="4">
        <f t="shared" si="0"/>
        <v>2.9499999999999999E-3</v>
      </c>
      <c r="R7" s="9">
        <f t="shared" si="1"/>
        <v>0.29499999999999998</v>
      </c>
    </row>
    <row r="8" spans="1:18" ht="42.3" x14ac:dyDescent="0.5">
      <c r="E8" s="1">
        <v>4</v>
      </c>
      <c r="F8" s="2" t="s">
        <v>8</v>
      </c>
      <c r="G8" s="2">
        <v>0</v>
      </c>
      <c r="H8" s="2">
        <v>258</v>
      </c>
      <c r="I8" s="1">
        <v>31328</v>
      </c>
      <c r="J8" s="2">
        <v>0</v>
      </c>
      <c r="K8" s="2">
        <v>420</v>
      </c>
      <c r="L8" s="1">
        <v>23</v>
      </c>
      <c r="M8" s="1">
        <v>0</v>
      </c>
      <c r="N8" s="1">
        <v>1</v>
      </c>
      <c r="O8" s="3">
        <v>7688</v>
      </c>
      <c r="P8" s="3">
        <v>19</v>
      </c>
      <c r="Q8" s="4">
        <f t="shared" si="0"/>
        <v>2.4713839750260145E-3</v>
      </c>
      <c r="R8" s="9">
        <f t="shared" si="1"/>
        <v>0.24713839750260144</v>
      </c>
    </row>
    <row r="9" spans="1:18" ht="28.2" x14ac:dyDescent="0.5">
      <c r="E9" s="1">
        <v>5</v>
      </c>
      <c r="F9" s="2" t="s">
        <v>32</v>
      </c>
      <c r="G9" s="2">
        <v>0</v>
      </c>
      <c r="H9" s="2">
        <v>398</v>
      </c>
      <c r="I9" s="1">
        <v>10126</v>
      </c>
      <c r="J9" s="2">
        <v>0</v>
      </c>
      <c r="K9" s="2">
        <v>364</v>
      </c>
      <c r="L9" s="1">
        <v>18</v>
      </c>
      <c r="M9" s="1">
        <v>1</v>
      </c>
      <c r="N9" s="1">
        <v>1</v>
      </c>
      <c r="O9" s="3">
        <v>1765</v>
      </c>
      <c r="P9" s="3">
        <v>4</v>
      </c>
      <c r="Q9" s="4">
        <f t="shared" si="0"/>
        <v>2.2662889518413596E-3</v>
      </c>
      <c r="R9" s="9">
        <f t="shared" si="1"/>
        <v>0.22662889518413595</v>
      </c>
    </row>
    <row r="10" spans="1:18" ht="42.3" x14ac:dyDescent="0.5">
      <c r="E10" s="1">
        <v>6</v>
      </c>
      <c r="F10" s="2" t="s">
        <v>19</v>
      </c>
      <c r="G10" s="2">
        <v>0</v>
      </c>
      <c r="H10" s="2">
        <v>259</v>
      </c>
      <c r="I10" s="1">
        <v>2300</v>
      </c>
      <c r="J10" s="2">
        <v>0</v>
      </c>
      <c r="K10" s="2">
        <v>486</v>
      </c>
      <c r="L10" s="1">
        <v>17</v>
      </c>
      <c r="M10" s="1">
        <v>0</v>
      </c>
      <c r="N10" s="1">
        <v>0</v>
      </c>
      <c r="O10" s="3">
        <v>700000</v>
      </c>
      <c r="P10" s="3">
        <v>792</v>
      </c>
      <c r="Q10" s="4">
        <f t="shared" si="0"/>
        <v>1.1314285714285714E-3</v>
      </c>
      <c r="R10" s="9">
        <f t="shared" si="1"/>
        <v>0.11314285714285714</v>
      </c>
    </row>
    <row r="11" spans="1:18" ht="28.2" x14ac:dyDescent="0.5">
      <c r="E11" s="1">
        <v>7</v>
      </c>
      <c r="F11" s="2" t="s">
        <v>33</v>
      </c>
      <c r="G11" s="2">
        <v>0</v>
      </c>
      <c r="H11" s="2">
        <v>160</v>
      </c>
      <c r="I11" s="1">
        <v>2247</v>
      </c>
      <c r="J11" s="2">
        <v>0</v>
      </c>
      <c r="K11" s="2">
        <v>461</v>
      </c>
      <c r="L11" s="1">
        <v>28</v>
      </c>
      <c r="M11" s="1">
        <v>1</v>
      </c>
      <c r="N11" s="1">
        <v>0</v>
      </c>
      <c r="O11" s="3">
        <v>2939000</v>
      </c>
      <c r="P11" s="3">
        <v>4130</v>
      </c>
      <c r="Q11" s="4">
        <f t="shared" si="0"/>
        <v>1.405239877509357E-3</v>
      </c>
      <c r="R11" s="9">
        <f t="shared" si="1"/>
        <v>0.14052398775093569</v>
      </c>
    </row>
    <row r="12" spans="1:18" ht="56.4" x14ac:dyDescent="0.5">
      <c r="E12" s="1">
        <v>8</v>
      </c>
      <c r="F12" s="2" t="s">
        <v>21</v>
      </c>
      <c r="G12" s="2">
        <v>1</v>
      </c>
      <c r="H12" s="2">
        <v>86</v>
      </c>
      <c r="I12" s="1">
        <v>25371</v>
      </c>
      <c r="J12" s="2">
        <v>0</v>
      </c>
      <c r="K12" s="2">
        <v>199</v>
      </c>
      <c r="L12" s="1">
        <v>5</v>
      </c>
      <c r="M12" s="1">
        <v>1</v>
      </c>
      <c r="N12" s="1">
        <v>0</v>
      </c>
      <c r="O12" s="3">
        <v>258000</v>
      </c>
      <c r="P12" s="3">
        <v>3338</v>
      </c>
      <c r="Q12" s="4">
        <f t="shared" si="0"/>
        <v>1.293798449612403E-2</v>
      </c>
      <c r="R12" s="9">
        <f t="shared" si="1"/>
        <v>1.2937984496124031</v>
      </c>
    </row>
    <row r="13" spans="1:18" ht="28.2" x14ac:dyDescent="0.5">
      <c r="E13" s="1">
        <v>9</v>
      </c>
      <c r="F13" s="2" t="s">
        <v>35</v>
      </c>
      <c r="G13" s="2">
        <v>0</v>
      </c>
      <c r="H13" s="2">
        <v>621</v>
      </c>
      <c r="I13" s="1">
        <v>161</v>
      </c>
      <c r="J13" s="2">
        <v>0</v>
      </c>
      <c r="K13" s="2">
        <v>520</v>
      </c>
      <c r="L13" s="1">
        <v>17</v>
      </c>
      <c r="M13" s="1">
        <v>0</v>
      </c>
      <c r="N13" s="1">
        <v>0</v>
      </c>
      <c r="O13" s="3">
        <v>5907</v>
      </c>
      <c r="P13" s="3">
        <v>1</v>
      </c>
      <c r="Q13" s="4">
        <f t="shared" si="0"/>
        <v>1.6929067208396818E-4</v>
      </c>
      <c r="R13" s="9">
        <f t="shared" si="1"/>
        <v>1.6929067208396816E-2</v>
      </c>
    </row>
    <row r="14" spans="1:18" ht="28.2" x14ac:dyDescent="0.5">
      <c r="E14" s="1">
        <v>10</v>
      </c>
      <c r="F14" s="2" t="s">
        <v>36</v>
      </c>
      <c r="G14" s="2">
        <v>1</v>
      </c>
      <c r="H14" s="2">
        <v>921</v>
      </c>
      <c r="I14" s="1">
        <v>176</v>
      </c>
      <c r="J14" s="2">
        <v>1</v>
      </c>
      <c r="K14" s="2">
        <v>512</v>
      </c>
      <c r="L14" s="1">
        <v>17</v>
      </c>
      <c r="M14" s="1">
        <v>0</v>
      </c>
      <c r="N14" s="1">
        <v>1</v>
      </c>
      <c r="O14" s="3">
        <v>54000</v>
      </c>
      <c r="P14" s="3">
        <v>7</v>
      </c>
      <c r="Q14" s="4">
        <f t="shared" si="0"/>
        <v>1.2962962962962963E-4</v>
      </c>
      <c r="R14" s="9">
        <f t="shared" si="1"/>
        <v>1.2962962962962963E-2</v>
      </c>
    </row>
    <row r="15" spans="1:18" x14ac:dyDescent="0.5">
      <c r="E15" s="1">
        <v>11</v>
      </c>
      <c r="F15" s="2" t="s">
        <v>20</v>
      </c>
      <c r="G15" s="2">
        <v>1</v>
      </c>
      <c r="H15" s="2">
        <v>0</v>
      </c>
      <c r="I15" s="1">
        <v>415</v>
      </c>
      <c r="J15" s="2">
        <v>0</v>
      </c>
      <c r="K15" s="2">
        <v>276</v>
      </c>
      <c r="L15" s="1">
        <v>8</v>
      </c>
      <c r="M15" s="1">
        <v>1</v>
      </c>
      <c r="N15" s="1">
        <v>1</v>
      </c>
      <c r="O15" s="3">
        <v>213000</v>
      </c>
      <c r="P15" s="3">
        <v>2035</v>
      </c>
      <c r="Q15" s="4">
        <f t="shared" si="0"/>
        <v>9.5539906103286384E-3</v>
      </c>
      <c r="R15" s="9">
        <f t="shared" si="1"/>
        <v>0.95539906103286387</v>
      </c>
    </row>
    <row r="16" spans="1:18" ht="28.2" x14ac:dyDescent="0.5">
      <c r="E16" s="1">
        <v>12</v>
      </c>
      <c r="F16" s="2" t="s">
        <v>37</v>
      </c>
      <c r="G16" s="2">
        <v>1</v>
      </c>
      <c r="H16" s="2">
        <v>439</v>
      </c>
      <c r="I16" s="1">
        <v>570</v>
      </c>
      <c r="J16" s="2">
        <v>1</v>
      </c>
      <c r="K16" s="2">
        <v>425</v>
      </c>
      <c r="L16" s="1">
        <v>14</v>
      </c>
      <c r="M16" s="1">
        <v>0</v>
      </c>
      <c r="N16" s="1">
        <v>1</v>
      </c>
      <c r="O16" s="3">
        <v>236000</v>
      </c>
      <c r="P16" s="3">
        <v>12000</v>
      </c>
      <c r="Q16" s="4">
        <f t="shared" si="0"/>
        <v>5.0847457627118647E-2</v>
      </c>
      <c r="R16" s="9">
        <f t="shared" si="1"/>
        <v>5.0847457627118651</v>
      </c>
    </row>
    <row r="17" spans="4:18" ht="28.2" x14ac:dyDescent="0.5">
      <c r="E17" s="1">
        <v>13</v>
      </c>
      <c r="F17" s="2" t="s">
        <v>38</v>
      </c>
      <c r="G17" s="2">
        <v>0</v>
      </c>
      <c r="H17" s="2">
        <v>115</v>
      </c>
      <c r="I17" s="1">
        <v>6421</v>
      </c>
      <c r="J17" s="2">
        <v>0</v>
      </c>
      <c r="K17" s="2">
        <v>400</v>
      </c>
      <c r="L17" s="1">
        <v>20</v>
      </c>
      <c r="M17" s="1">
        <v>1</v>
      </c>
      <c r="N17" s="1">
        <v>0</v>
      </c>
      <c r="O17" s="3">
        <v>50000</v>
      </c>
      <c r="P17" s="3">
        <v>125</v>
      </c>
      <c r="Q17" s="4">
        <f t="shared" si="0"/>
        <v>2.5000000000000001E-3</v>
      </c>
      <c r="R17" s="9">
        <f t="shared" si="1"/>
        <v>0.25</v>
      </c>
    </row>
    <row r="18" spans="4:18" ht="28.2" x14ac:dyDescent="0.5">
      <c r="E18" s="1">
        <v>14</v>
      </c>
      <c r="F18" s="2" t="s">
        <v>39</v>
      </c>
      <c r="G18" s="2">
        <v>1</v>
      </c>
      <c r="H18" s="2">
        <v>1511</v>
      </c>
      <c r="I18" s="1">
        <v>557</v>
      </c>
      <c r="J18" s="2">
        <v>1</v>
      </c>
      <c r="K18" s="2">
        <v>325</v>
      </c>
      <c r="L18" s="1">
        <v>16</v>
      </c>
      <c r="M18" s="1">
        <v>0</v>
      </c>
      <c r="N18" s="1">
        <v>1</v>
      </c>
      <c r="O18" s="3">
        <v>87000</v>
      </c>
      <c r="P18" s="3">
        <v>2980</v>
      </c>
      <c r="Q18" s="4">
        <f t="shared" si="0"/>
        <v>3.4252873563218392E-2</v>
      </c>
      <c r="R18" s="9">
        <f t="shared" si="1"/>
        <v>3.4252873563218391</v>
      </c>
    </row>
    <row r="19" spans="4:18" ht="42.3" x14ac:dyDescent="0.5">
      <c r="E19" s="1">
        <v>15</v>
      </c>
      <c r="F19" s="2" t="s">
        <v>40</v>
      </c>
      <c r="G19" s="2">
        <v>1</v>
      </c>
      <c r="H19" s="2">
        <v>307</v>
      </c>
      <c r="I19" s="1">
        <v>513</v>
      </c>
      <c r="J19" s="2">
        <v>0</v>
      </c>
      <c r="K19" s="2">
        <v>335</v>
      </c>
      <c r="L19" s="1">
        <v>7</v>
      </c>
      <c r="M19" s="1">
        <v>0</v>
      </c>
      <c r="N19" s="1">
        <v>1</v>
      </c>
      <c r="O19" s="3">
        <v>33000</v>
      </c>
      <c r="P19" s="3">
        <v>849</v>
      </c>
      <c r="Q19" s="4">
        <f t="shared" si="0"/>
        <v>2.5727272727272727E-2</v>
      </c>
      <c r="R19" s="9">
        <f t="shared" si="1"/>
        <v>2.5727272727272728</v>
      </c>
    </row>
    <row r="20" spans="4:18" ht="28.2" x14ac:dyDescent="0.5">
      <c r="E20" s="1">
        <v>16</v>
      </c>
      <c r="F20" s="2" t="s">
        <v>41</v>
      </c>
      <c r="G20" s="2">
        <v>1</v>
      </c>
      <c r="H20" s="2">
        <v>4169</v>
      </c>
      <c r="I20" s="1">
        <v>1113</v>
      </c>
      <c r="J20" s="2">
        <v>0</v>
      </c>
      <c r="K20" s="2">
        <v>230</v>
      </c>
      <c r="L20" s="1">
        <v>8</v>
      </c>
      <c r="M20" s="1">
        <v>1</v>
      </c>
      <c r="N20" s="1">
        <v>0</v>
      </c>
      <c r="O20" s="3">
        <v>3301</v>
      </c>
      <c r="P20" s="3">
        <v>39</v>
      </c>
      <c r="Q20" s="4">
        <f t="shared" si="0"/>
        <v>1.1814601635867918E-2</v>
      </c>
      <c r="R20" s="9">
        <f t="shared" si="1"/>
        <v>1.1814601635867918</v>
      </c>
    </row>
    <row r="21" spans="4:18" ht="28.2" x14ac:dyDescent="0.5">
      <c r="E21" s="1">
        <v>17</v>
      </c>
      <c r="F21" s="2" t="s">
        <v>18</v>
      </c>
      <c r="G21" s="2">
        <v>1</v>
      </c>
      <c r="H21" s="2">
        <v>1332</v>
      </c>
      <c r="I21" s="1">
        <v>1308</v>
      </c>
      <c r="J21" s="2">
        <v>0</v>
      </c>
      <c r="K21" s="2">
        <v>242</v>
      </c>
      <c r="L21" s="1">
        <v>12</v>
      </c>
      <c r="M21" s="1">
        <v>1</v>
      </c>
      <c r="N21" s="1">
        <v>1</v>
      </c>
      <c r="O21" s="3">
        <v>19000</v>
      </c>
      <c r="P21" s="3">
        <v>369</v>
      </c>
      <c r="Q21" s="4">
        <f t="shared" si="0"/>
        <v>1.9421052631578947E-2</v>
      </c>
      <c r="R21" s="9">
        <f t="shared" si="1"/>
        <v>1.9421052631578946</v>
      </c>
    </row>
    <row r="22" spans="4:18" x14ac:dyDescent="0.5">
      <c r="E22" s="1">
        <v>18</v>
      </c>
      <c r="F22" s="2" t="s">
        <v>42</v>
      </c>
      <c r="G22" s="2">
        <v>1</v>
      </c>
      <c r="H22" s="2">
        <v>2085</v>
      </c>
      <c r="I22" s="1">
        <v>150</v>
      </c>
      <c r="J22" s="2">
        <v>0</v>
      </c>
      <c r="K22" s="2">
        <v>305</v>
      </c>
      <c r="L22" s="1">
        <v>33</v>
      </c>
      <c r="M22" s="1">
        <v>0</v>
      </c>
      <c r="N22" s="1">
        <v>0</v>
      </c>
      <c r="O22" s="3">
        <v>85</v>
      </c>
      <c r="P22" s="3">
        <v>0</v>
      </c>
      <c r="Q22" s="4">
        <f t="shared" si="0"/>
        <v>0</v>
      </c>
      <c r="R22" s="9">
        <f t="shared" si="1"/>
        <v>0</v>
      </c>
    </row>
    <row r="23" spans="4:18" ht="42.3" x14ac:dyDescent="0.5">
      <c r="E23" s="1">
        <v>19</v>
      </c>
      <c r="F23" s="2" t="s">
        <v>11</v>
      </c>
      <c r="G23" s="2">
        <v>1</v>
      </c>
      <c r="H23" s="2">
        <v>5177</v>
      </c>
      <c r="I23" s="1">
        <v>1117</v>
      </c>
      <c r="J23" s="2">
        <v>0</v>
      </c>
      <c r="K23" s="2">
        <v>304</v>
      </c>
      <c r="L23" s="1">
        <v>12</v>
      </c>
      <c r="M23" s="1">
        <v>1</v>
      </c>
      <c r="N23" s="1">
        <v>1</v>
      </c>
      <c r="O23" s="3">
        <v>45000</v>
      </c>
      <c r="P23" s="3">
        <v>494</v>
      </c>
      <c r="Q23" s="4">
        <f t="shared" si="0"/>
        <v>1.0977777777777777E-2</v>
      </c>
      <c r="R23" s="9">
        <f t="shared" si="1"/>
        <v>1.0977777777777777</v>
      </c>
    </row>
    <row r="24" spans="4:18" ht="28.2" x14ac:dyDescent="0.5">
      <c r="D24" s="1" t="s">
        <v>59</v>
      </c>
      <c r="E24" s="1">
        <v>20</v>
      </c>
      <c r="F24" s="2" t="s">
        <v>61</v>
      </c>
      <c r="G24" s="2">
        <v>1</v>
      </c>
      <c r="H24" s="2">
        <v>1516</v>
      </c>
      <c r="I24" s="1">
        <v>995</v>
      </c>
      <c r="J24" s="2">
        <v>0</v>
      </c>
      <c r="K24" s="2">
        <v>343</v>
      </c>
      <c r="L24" s="1">
        <v>22</v>
      </c>
      <c r="M24" s="1">
        <v>1</v>
      </c>
      <c r="N24" s="1">
        <v>0</v>
      </c>
      <c r="O24" s="3">
        <v>554</v>
      </c>
      <c r="P24" s="3">
        <v>15</v>
      </c>
      <c r="Q24" s="4">
        <f t="shared" si="0"/>
        <v>2.7075812274368231E-2</v>
      </c>
      <c r="R24" s="9">
        <f t="shared" si="1"/>
        <v>2.7075812274368229</v>
      </c>
    </row>
    <row r="25" spans="4:18" ht="28.2" x14ac:dyDescent="0.5">
      <c r="E25" s="1">
        <v>21</v>
      </c>
      <c r="F25" s="2" t="s">
        <v>43</v>
      </c>
      <c r="G25" s="2">
        <v>1</v>
      </c>
      <c r="H25" s="2">
        <v>398</v>
      </c>
      <c r="I25" s="1">
        <v>601</v>
      </c>
      <c r="J25" s="2">
        <v>0</v>
      </c>
      <c r="K25" s="2">
        <v>271</v>
      </c>
      <c r="L25" s="1">
        <v>11</v>
      </c>
      <c r="M25" s="1">
        <v>1</v>
      </c>
      <c r="N25" s="1">
        <v>1</v>
      </c>
      <c r="O25" s="3">
        <v>11000</v>
      </c>
      <c r="P25" s="3">
        <v>987</v>
      </c>
      <c r="Q25" s="4">
        <f t="shared" si="0"/>
        <v>8.9727272727272725E-2</v>
      </c>
      <c r="R25" s="9">
        <f t="shared" si="1"/>
        <v>8.9727272727272727</v>
      </c>
    </row>
    <row r="26" spans="4:18" ht="42.3" x14ac:dyDescent="0.5">
      <c r="D26" s="1" t="s">
        <v>60</v>
      </c>
      <c r="E26" s="1">
        <v>22</v>
      </c>
      <c r="F26" s="2" t="s">
        <v>12</v>
      </c>
      <c r="G26" s="2">
        <v>1</v>
      </c>
      <c r="H26" s="2">
        <v>1</v>
      </c>
      <c r="I26" s="1">
        <v>522</v>
      </c>
      <c r="J26" s="2">
        <v>0</v>
      </c>
      <c r="K26" s="2">
        <v>351</v>
      </c>
      <c r="L26" s="1">
        <v>16</v>
      </c>
      <c r="M26" s="1">
        <v>1</v>
      </c>
      <c r="N26" s="1">
        <v>1</v>
      </c>
      <c r="O26" s="3">
        <v>86000</v>
      </c>
      <c r="P26" s="3">
        <v>933</v>
      </c>
      <c r="Q26" s="4">
        <f t="shared" si="0"/>
        <v>1.0848837209302326E-2</v>
      </c>
      <c r="R26" s="9">
        <f t="shared" si="1"/>
        <v>1.0848837209302324</v>
      </c>
    </row>
    <row r="27" spans="4:18" ht="42.3" x14ac:dyDescent="0.5">
      <c r="E27" s="1">
        <v>23</v>
      </c>
      <c r="F27" s="2" t="s">
        <v>13</v>
      </c>
      <c r="G27" s="2">
        <v>0</v>
      </c>
      <c r="H27" s="2">
        <v>7</v>
      </c>
      <c r="I27" s="1">
        <v>22309</v>
      </c>
      <c r="J27" s="2">
        <v>0</v>
      </c>
      <c r="K27" s="2">
        <v>363</v>
      </c>
      <c r="L27" s="1">
        <v>16</v>
      </c>
      <c r="M27" s="1">
        <v>0</v>
      </c>
      <c r="N27" s="1">
        <v>0</v>
      </c>
      <c r="O27" s="3">
        <v>70000</v>
      </c>
      <c r="P27" s="3">
        <v>132</v>
      </c>
      <c r="Q27" s="4">
        <f t="shared" si="0"/>
        <v>1.8857142857142857E-3</v>
      </c>
      <c r="R27" s="9">
        <f t="shared" si="1"/>
        <v>0.18857142857142856</v>
      </c>
    </row>
    <row r="28" spans="4:18" ht="28.2" x14ac:dyDescent="0.5">
      <c r="E28" s="1">
        <v>24</v>
      </c>
      <c r="F28" s="2" t="s">
        <v>14</v>
      </c>
      <c r="G28" s="2">
        <v>0</v>
      </c>
      <c r="H28" s="2">
        <v>288</v>
      </c>
      <c r="I28" s="1">
        <v>1088</v>
      </c>
      <c r="J28" s="2">
        <v>0</v>
      </c>
      <c r="K28" s="2">
        <v>328</v>
      </c>
      <c r="L28" s="1">
        <v>9</v>
      </c>
      <c r="M28" s="1">
        <v>0</v>
      </c>
      <c r="N28" s="1">
        <v>0</v>
      </c>
      <c r="O28" s="3">
        <v>769000</v>
      </c>
      <c r="P28" s="3">
        <v>998</v>
      </c>
      <c r="Q28" s="4">
        <f t="shared" si="0"/>
        <v>1.2977893368010403E-3</v>
      </c>
      <c r="R28" s="9">
        <f t="shared" si="1"/>
        <v>0.12977893368010404</v>
      </c>
    </row>
    <row r="29" spans="4:18" x14ac:dyDescent="0.5">
      <c r="D29" s="1" t="s">
        <v>58</v>
      </c>
      <c r="E29" s="1">
        <v>25</v>
      </c>
      <c r="F29" s="2" t="s">
        <v>44</v>
      </c>
      <c r="G29" s="2">
        <v>1</v>
      </c>
      <c r="H29" s="2">
        <v>927</v>
      </c>
      <c r="I29" s="1">
        <v>439</v>
      </c>
      <c r="J29" s="2">
        <v>1</v>
      </c>
      <c r="K29" s="2">
        <v>256</v>
      </c>
      <c r="L29" s="1">
        <v>11</v>
      </c>
      <c r="M29" s="1">
        <v>1</v>
      </c>
      <c r="N29" s="1">
        <v>1</v>
      </c>
      <c r="O29" s="3">
        <v>8463</v>
      </c>
      <c r="P29" s="3">
        <v>797</v>
      </c>
      <c r="Q29" s="4">
        <f t="shared" si="0"/>
        <v>9.4174642561739338E-2</v>
      </c>
      <c r="R29" s="9">
        <f t="shared" si="1"/>
        <v>9.4174642561739343</v>
      </c>
    </row>
    <row r="30" spans="4:18" ht="28.2" x14ac:dyDescent="0.5">
      <c r="E30" s="1">
        <v>26</v>
      </c>
      <c r="F30" s="2" t="s">
        <v>45</v>
      </c>
      <c r="G30" s="2">
        <v>1</v>
      </c>
      <c r="H30" s="2">
        <v>796</v>
      </c>
      <c r="I30" s="1">
        <v>287</v>
      </c>
      <c r="J30" s="2">
        <v>1</v>
      </c>
      <c r="K30" s="2">
        <v>285</v>
      </c>
      <c r="L30" s="1">
        <v>12</v>
      </c>
      <c r="M30" s="1">
        <v>1</v>
      </c>
      <c r="N30" s="1">
        <v>1</v>
      </c>
      <c r="O30" s="3">
        <v>15000</v>
      </c>
      <c r="P30" s="3">
        <v>1015</v>
      </c>
      <c r="Q30" s="4">
        <f t="shared" si="0"/>
        <v>6.7666666666666667E-2</v>
      </c>
      <c r="R30" s="9">
        <f t="shared" si="1"/>
        <v>6.7666666666666666</v>
      </c>
    </row>
    <row r="31" spans="4:18" ht="28.2" x14ac:dyDescent="0.5">
      <c r="E31" s="1">
        <v>27</v>
      </c>
      <c r="F31" s="2" t="s">
        <v>46</v>
      </c>
      <c r="G31" s="2">
        <v>1</v>
      </c>
      <c r="H31" s="2">
        <v>743</v>
      </c>
      <c r="I31" s="1">
        <v>148</v>
      </c>
      <c r="J31" s="2">
        <v>1</v>
      </c>
      <c r="K31" s="2">
        <v>380</v>
      </c>
      <c r="L31" s="1">
        <v>15</v>
      </c>
      <c r="M31" s="1">
        <v>0</v>
      </c>
      <c r="N31" s="1">
        <v>1</v>
      </c>
      <c r="O31" s="3">
        <v>62000</v>
      </c>
      <c r="P31" s="3">
        <v>59</v>
      </c>
      <c r="Q31" s="4">
        <f t="shared" si="0"/>
        <v>9.5161290322580644E-4</v>
      </c>
      <c r="R31" s="9">
        <f t="shared" si="1"/>
        <v>9.5161290322580638E-2</v>
      </c>
    </row>
    <row r="32" spans="4:18" ht="28.2" x14ac:dyDescent="0.5">
      <c r="E32" s="1">
        <v>28</v>
      </c>
      <c r="F32" s="2" t="s">
        <v>47</v>
      </c>
      <c r="G32" s="2">
        <v>1</v>
      </c>
      <c r="H32" s="2">
        <v>1097</v>
      </c>
      <c r="I32" s="1">
        <v>431</v>
      </c>
      <c r="J32" s="2">
        <v>0</v>
      </c>
      <c r="K32" s="2">
        <v>384</v>
      </c>
      <c r="L32" s="1">
        <v>16</v>
      </c>
      <c r="M32" s="1">
        <v>0</v>
      </c>
      <c r="N32" s="1">
        <v>1</v>
      </c>
      <c r="O32" s="3">
        <v>15000</v>
      </c>
      <c r="P32" s="3">
        <v>63</v>
      </c>
      <c r="Q32" s="4">
        <f t="shared" si="0"/>
        <v>4.1999999999999997E-3</v>
      </c>
      <c r="R32" s="9">
        <f t="shared" si="1"/>
        <v>0.42</v>
      </c>
    </row>
    <row r="33" spans="4:18" ht="28.2" x14ac:dyDescent="0.5">
      <c r="E33" s="1">
        <v>29</v>
      </c>
      <c r="F33" s="2" t="s">
        <v>48</v>
      </c>
      <c r="G33" s="2">
        <v>1</v>
      </c>
      <c r="H33" s="2">
        <v>0</v>
      </c>
      <c r="I33" s="1">
        <v>379</v>
      </c>
      <c r="J33" s="2">
        <v>0</v>
      </c>
      <c r="K33" s="2">
        <v>277</v>
      </c>
      <c r="L33" s="1">
        <v>10</v>
      </c>
      <c r="M33" s="1">
        <v>1</v>
      </c>
      <c r="N33" s="1">
        <v>0</v>
      </c>
      <c r="O33" s="3">
        <v>115000</v>
      </c>
      <c r="P33" s="3">
        <v>1142</v>
      </c>
      <c r="Q33" s="4">
        <f t="shared" si="0"/>
        <v>9.930434782608695E-3</v>
      </c>
      <c r="R33" s="9">
        <f t="shared" si="1"/>
        <v>0.99304347826086947</v>
      </c>
    </row>
    <row r="34" spans="4:18" ht="28.2" x14ac:dyDescent="0.5">
      <c r="E34" s="1">
        <v>30</v>
      </c>
      <c r="F34" s="2" t="s">
        <v>49</v>
      </c>
      <c r="G34" s="2">
        <v>1</v>
      </c>
      <c r="H34" s="2">
        <v>866</v>
      </c>
      <c r="I34" s="1">
        <v>179</v>
      </c>
      <c r="J34" s="2">
        <v>0</v>
      </c>
      <c r="K34" s="2">
        <v>416</v>
      </c>
      <c r="L34" s="1">
        <v>17</v>
      </c>
      <c r="M34" s="1">
        <v>0</v>
      </c>
      <c r="N34" s="1">
        <v>1</v>
      </c>
      <c r="O34" s="3">
        <v>169000</v>
      </c>
      <c r="P34" s="3">
        <v>72</v>
      </c>
      <c r="Q34" s="4">
        <f t="shared" si="0"/>
        <v>4.260355029585799E-4</v>
      </c>
      <c r="R34" s="9">
        <f t="shared" si="1"/>
        <v>4.2603550295857988E-2</v>
      </c>
    </row>
    <row r="35" spans="4:18" ht="28.2" x14ac:dyDescent="0.5">
      <c r="E35" s="1">
        <v>31</v>
      </c>
      <c r="F35" s="2" t="s">
        <v>50</v>
      </c>
      <c r="G35" s="2">
        <v>0</v>
      </c>
      <c r="H35" s="2">
        <v>4332</v>
      </c>
      <c r="I35" s="1">
        <v>152</v>
      </c>
      <c r="J35" s="2">
        <v>1</v>
      </c>
      <c r="K35" s="2">
        <v>414</v>
      </c>
      <c r="L35" s="1">
        <v>16</v>
      </c>
      <c r="M35" s="1">
        <v>0</v>
      </c>
      <c r="N35" s="1">
        <v>1</v>
      </c>
      <c r="O35" s="3">
        <v>730</v>
      </c>
      <c r="P35" s="3">
        <v>0</v>
      </c>
      <c r="Q35" s="4">
        <f t="shared" si="0"/>
        <v>0</v>
      </c>
      <c r="R35" s="9">
        <f t="shared" si="1"/>
        <v>0</v>
      </c>
    </row>
    <row r="36" spans="4:18" ht="42.3" x14ac:dyDescent="0.5">
      <c r="D36" s="1" t="s">
        <v>57</v>
      </c>
      <c r="E36" s="1">
        <v>32</v>
      </c>
      <c r="F36" s="2" t="s">
        <v>17</v>
      </c>
      <c r="G36" s="2">
        <v>1</v>
      </c>
      <c r="H36" s="2">
        <v>66</v>
      </c>
      <c r="I36" s="1">
        <v>169</v>
      </c>
      <c r="J36" s="2">
        <v>1</v>
      </c>
      <c r="K36" s="2">
        <v>212</v>
      </c>
      <c r="L36" s="1">
        <v>15</v>
      </c>
      <c r="M36" s="1">
        <v>1</v>
      </c>
      <c r="N36" s="1">
        <v>0</v>
      </c>
      <c r="O36" s="3">
        <v>163000</v>
      </c>
      <c r="P36" s="3">
        <v>2158</v>
      </c>
      <c r="Q36" s="4">
        <f t="shared" si="0"/>
        <v>1.3239263803680982E-2</v>
      </c>
      <c r="R36" s="9">
        <f t="shared" si="1"/>
        <v>1.3239263803680983</v>
      </c>
    </row>
    <row r="37" spans="4:18" ht="28.2" x14ac:dyDescent="0.5">
      <c r="E37" s="1">
        <v>33</v>
      </c>
      <c r="F37" s="2" t="s">
        <v>51</v>
      </c>
      <c r="G37" s="2">
        <v>1</v>
      </c>
      <c r="H37" s="2">
        <v>0</v>
      </c>
      <c r="I37" s="1">
        <v>245</v>
      </c>
      <c r="J37" s="2">
        <v>1</v>
      </c>
      <c r="K37" s="2">
        <v>328</v>
      </c>
      <c r="L37" s="1">
        <v>18</v>
      </c>
      <c r="M37" s="1">
        <v>1</v>
      </c>
      <c r="N37" s="1">
        <v>1</v>
      </c>
      <c r="O37" s="3">
        <v>110000</v>
      </c>
      <c r="P37" s="3">
        <v>931</v>
      </c>
      <c r="Q37" s="4">
        <f t="shared" si="0"/>
        <v>8.4636363636363642E-3</v>
      </c>
      <c r="R37" s="9">
        <f t="shared" si="1"/>
        <v>0.84636363636363643</v>
      </c>
    </row>
    <row r="38" spans="4:18" ht="28.2" x14ac:dyDescent="0.5">
      <c r="E38" s="1">
        <v>34</v>
      </c>
      <c r="F38" s="2" t="s">
        <v>52</v>
      </c>
      <c r="G38" s="2">
        <v>1</v>
      </c>
      <c r="H38" s="2">
        <v>1487</v>
      </c>
      <c r="I38" s="1">
        <v>638</v>
      </c>
      <c r="J38" s="2">
        <v>1</v>
      </c>
      <c r="K38" s="2">
        <v>326</v>
      </c>
      <c r="L38" s="1">
        <v>17</v>
      </c>
      <c r="M38" s="1">
        <v>0</v>
      </c>
      <c r="N38" s="1">
        <v>1</v>
      </c>
      <c r="O38" s="3">
        <v>225000</v>
      </c>
      <c r="P38" s="3">
        <v>498</v>
      </c>
      <c r="Q38" s="4">
        <f t="shared" si="0"/>
        <v>2.2133333333333332E-3</v>
      </c>
      <c r="R38" s="9">
        <f t="shared" si="1"/>
        <v>0.22133333333333333</v>
      </c>
    </row>
    <row r="39" spans="4:18" ht="28.2" x14ac:dyDescent="0.5">
      <c r="E39" s="1">
        <v>35</v>
      </c>
      <c r="F39" s="2" t="s">
        <v>53</v>
      </c>
      <c r="G39" s="2">
        <v>0</v>
      </c>
      <c r="H39" s="2">
        <v>72</v>
      </c>
      <c r="I39" s="1">
        <v>291</v>
      </c>
      <c r="J39" s="2">
        <v>0</v>
      </c>
      <c r="K39" s="2">
        <v>340</v>
      </c>
      <c r="L39" s="1">
        <v>10</v>
      </c>
      <c r="M39" s="1">
        <v>0</v>
      </c>
      <c r="N39" s="1">
        <v>1</v>
      </c>
      <c r="O39" s="3">
        <v>18000</v>
      </c>
      <c r="P39" s="3">
        <v>142</v>
      </c>
      <c r="Q39" s="4">
        <f t="shared" si="0"/>
        <v>7.8888888888888897E-3</v>
      </c>
      <c r="R39" s="9">
        <f t="shared" si="1"/>
        <v>0.78888888888888897</v>
      </c>
    </row>
    <row r="40" spans="4:18" ht="42.3" x14ac:dyDescent="0.5">
      <c r="E40" s="1">
        <v>36</v>
      </c>
      <c r="F40" s="2" t="s">
        <v>15</v>
      </c>
      <c r="G40" s="2">
        <v>0</v>
      </c>
      <c r="H40" s="2">
        <v>98</v>
      </c>
      <c r="I40" s="1">
        <v>3288</v>
      </c>
      <c r="J40" s="2">
        <v>0</v>
      </c>
      <c r="K40" s="2">
        <v>364</v>
      </c>
      <c r="L40" s="1">
        <v>17</v>
      </c>
      <c r="M40" s="1">
        <v>0</v>
      </c>
      <c r="N40" s="1">
        <v>0</v>
      </c>
      <c r="O40" s="3">
        <v>3268000</v>
      </c>
      <c r="P40" s="3">
        <v>11000</v>
      </c>
      <c r="Q40" s="4">
        <f t="shared" si="0"/>
        <v>3.3659730722154224E-3</v>
      </c>
      <c r="R40" s="9">
        <f t="shared" si="1"/>
        <v>0.33659730722154224</v>
      </c>
    </row>
    <row r="41" spans="4:18" ht="42.3" x14ac:dyDescent="0.5">
      <c r="E41" s="1">
        <v>37</v>
      </c>
      <c r="F41" s="7" t="s">
        <v>2</v>
      </c>
      <c r="G41" s="2">
        <v>0</v>
      </c>
      <c r="H41" s="2">
        <v>56</v>
      </c>
      <c r="I41" s="1">
        <v>2012</v>
      </c>
      <c r="J41" s="2">
        <v>1</v>
      </c>
      <c r="K41" s="2">
        <v>402</v>
      </c>
      <c r="L41" s="1">
        <v>20</v>
      </c>
      <c r="M41" s="1">
        <v>0</v>
      </c>
      <c r="N41" s="1">
        <v>0</v>
      </c>
      <c r="O41" s="3">
        <v>5168000</v>
      </c>
      <c r="P41" s="3">
        <v>3676</v>
      </c>
      <c r="Q41" s="4">
        <f t="shared" si="0"/>
        <v>7.1130030959752318E-4</v>
      </c>
      <c r="R41" s="9">
        <f t="shared" si="1"/>
        <v>7.1130030959752316E-2</v>
      </c>
    </row>
    <row r="42" spans="4:18" ht="42.3" x14ac:dyDescent="0.5">
      <c r="E42" s="1">
        <v>38</v>
      </c>
      <c r="F42" s="2" t="s">
        <v>7</v>
      </c>
      <c r="G42" s="2">
        <v>0</v>
      </c>
      <c r="H42" s="2">
        <v>28</v>
      </c>
      <c r="I42" s="1">
        <v>1480</v>
      </c>
      <c r="J42" s="2">
        <v>0</v>
      </c>
      <c r="K42" s="2">
        <v>432</v>
      </c>
      <c r="L42" s="1">
        <v>26</v>
      </c>
      <c r="M42" s="1">
        <v>0</v>
      </c>
      <c r="N42" s="1">
        <v>1</v>
      </c>
      <c r="O42" s="3">
        <v>526</v>
      </c>
      <c r="P42" s="3">
        <v>2</v>
      </c>
      <c r="Q42" s="4">
        <f t="shared" si="0"/>
        <v>3.8022813688212928E-3</v>
      </c>
      <c r="R42" s="9">
        <f t="shared" si="1"/>
        <v>0.38022813688212925</v>
      </c>
    </row>
    <row r="43" spans="4:18" ht="42.3" x14ac:dyDescent="0.5">
      <c r="E43" s="1">
        <v>39</v>
      </c>
      <c r="F43" s="2" t="s">
        <v>6</v>
      </c>
      <c r="G43" s="2">
        <v>0</v>
      </c>
      <c r="H43" s="2">
        <v>323</v>
      </c>
      <c r="I43" s="1">
        <v>12656</v>
      </c>
      <c r="J43" s="2">
        <v>0</v>
      </c>
      <c r="K43" s="2">
        <v>372</v>
      </c>
      <c r="L43" s="1">
        <v>24</v>
      </c>
      <c r="M43" s="1">
        <v>0</v>
      </c>
      <c r="N43" s="1">
        <v>0</v>
      </c>
      <c r="O43" s="3">
        <v>109000</v>
      </c>
      <c r="P43" s="3">
        <v>631</v>
      </c>
      <c r="Q43" s="4">
        <f t="shared" si="0"/>
        <v>5.7889908256880734E-3</v>
      </c>
      <c r="R43" s="9">
        <f t="shared" si="1"/>
        <v>0.57889908256880729</v>
      </c>
    </row>
    <row r="44" spans="4:18" ht="28.2" x14ac:dyDescent="0.5">
      <c r="E44" s="1">
        <v>40</v>
      </c>
      <c r="F44" s="2" t="s">
        <v>16</v>
      </c>
      <c r="G44" s="2">
        <v>1</v>
      </c>
      <c r="H44" s="2">
        <v>4748</v>
      </c>
      <c r="I44" s="1">
        <v>448</v>
      </c>
      <c r="J44" s="2">
        <v>1</v>
      </c>
      <c r="K44" s="2">
        <v>288</v>
      </c>
      <c r="L44" s="1">
        <v>13</v>
      </c>
      <c r="M44" s="1">
        <v>0</v>
      </c>
      <c r="N44" s="1">
        <v>1</v>
      </c>
      <c r="O44" s="3">
        <v>28000</v>
      </c>
      <c r="P44" s="3">
        <v>372</v>
      </c>
      <c r="Q44" s="4">
        <f t="shared" si="0"/>
        <v>1.3285714285714286E-2</v>
      </c>
      <c r="R44" s="9">
        <f t="shared" si="1"/>
        <v>1.3285714285714285</v>
      </c>
    </row>
    <row r="45" spans="4:18" x14ac:dyDescent="0.5">
      <c r="R45" s="9"/>
    </row>
    <row r="46" spans="4:18" x14ac:dyDescent="0.5">
      <c r="G46" s="2">
        <v>0.95</v>
      </c>
      <c r="H46" s="2">
        <f>_xlfn.PERCENTILE.INC(H5:H44,0.95)</f>
        <v>4769.4499999999989</v>
      </c>
      <c r="I46" s="2">
        <f>_xlfn.PERCENTILE.INC(I5:I44,0.95)</f>
        <v>22462.099999999991</v>
      </c>
      <c r="J46" s="2"/>
      <c r="K46" s="2">
        <f t="shared" ref="K46:Q46" si="2">_xlfn.PERCENTILE.INC(K5:K44,0.95)</f>
        <v>487.29999999999995</v>
      </c>
      <c r="L46" s="2">
        <f t="shared" si="2"/>
        <v>26.099999999999994</v>
      </c>
      <c r="M46" s="2"/>
      <c r="N46" s="2"/>
      <c r="O46" s="2"/>
      <c r="P46" s="2"/>
      <c r="Q46" s="8">
        <f t="shared" si="2"/>
        <v>6.8769696969696911E-2</v>
      </c>
      <c r="R46" s="9">
        <f t="shared" si="1"/>
        <v>6.8769696969696907</v>
      </c>
    </row>
    <row r="47" spans="4:18" x14ac:dyDescent="0.5">
      <c r="G47" s="2">
        <v>0.5</v>
      </c>
      <c r="H47" s="2">
        <f>_xlfn.PERCENTILE.INC(H5:H44,0.5)</f>
        <v>360.5</v>
      </c>
      <c r="I47" s="2">
        <f>_xlfn.PERCENTILE.INC(I5:I44,0.5)</f>
        <v>585.5</v>
      </c>
      <c r="J47" s="2"/>
      <c r="K47" s="2">
        <f t="shared" ref="K47:Q47" si="3">_xlfn.PERCENTILE.INC(K5:K44,0.5)</f>
        <v>341.5</v>
      </c>
      <c r="L47" s="2">
        <f t="shared" si="3"/>
        <v>16</v>
      </c>
      <c r="M47" s="2"/>
      <c r="N47" s="2"/>
      <c r="O47" s="2"/>
      <c r="P47" s="2"/>
      <c r="Q47" s="8">
        <f t="shared" si="3"/>
        <v>5.5156625740705456E-3</v>
      </c>
      <c r="R47" s="9">
        <f t="shared" si="1"/>
        <v>0.55156625740705456</v>
      </c>
    </row>
    <row r="48" spans="4:18" x14ac:dyDescent="0.5">
      <c r="G48" s="2">
        <v>0.05</v>
      </c>
      <c r="H48" s="2">
        <f>_xlfn.PERCENTILE.INC(H5:H44,0.05)</f>
        <v>0</v>
      </c>
      <c r="I48" s="2">
        <f>_xlfn.PERCENTILE.INC(I5:I44,0.05)</f>
        <v>151.9</v>
      </c>
      <c r="J48" s="2"/>
      <c r="K48" s="2">
        <f t="shared" ref="K48:Q48" si="4">_xlfn.PERCENTILE.INC(K5:K44,0.05)</f>
        <v>211.35</v>
      </c>
      <c r="L48" s="2">
        <f t="shared" si="4"/>
        <v>7.95</v>
      </c>
      <c r="M48" s="2"/>
      <c r="N48" s="2"/>
      <c r="O48" s="2"/>
      <c r="P48" s="2"/>
      <c r="Q48" s="8">
        <f t="shared" si="4"/>
        <v>1.2314814814814816E-4</v>
      </c>
      <c r="R48" s="9">
        <f t="shared" si="1"/>
        <v>1.2314814814814817E-2</v>
      </c>
    </row>
  </sheetData>
  <mergeCells count="2">
    <mergeCell ref="O3:Q3"/>
    <mergeCell ref="G3:N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80C30-E779-4C5D-B2C2-555D82C0033A}">
  <dimension ref="A1"/>
  <sheetViews>
    <sheetView workbookViewId="0"/>
  </sheetViews>
  <sheetFormatPr defaultRowHeight="14.1" x14ac:dyDescent="0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原始表</vt:lpstr>
      <vt:lpstr>编码表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计振江</dc:creator>
  <cp:lastModifiedBy>计振江</cp:lastModifiedBy>
  <dcterms:created xsi:type="dcterms:W3CDTF">2015-06-05T18:19:34Z</dcterms:created>
  <dcterms:modified xsi:type="dcterms:W3CDTF">2023-04-09T14:31:46Z</dcterms:modified>
</cp:coreProperties>
</file>