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13.xml" ContentType="application/vnd.ms-office.chartcolorstyle+xml"/>
  <Override PartName="/xl/charts/colors14.xml" ContentType="application/vnd.ms-office.chartcolorstyle+xml"/>
  <Override PartName="/xl/charts/colors15.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13.xml" ContentType="application/vnd.ms-office.chartstyle+xml"/>
  <Override PartName="/xl/charts/style14.xml" ContentType="application/vnd.ms-office.chartstyle+xml"/>
  <Override PartName="/xl/charts/style15.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firstSheet="3" activeTab="5"/>
  </bookViews>
  <sheets>
    <sheet name="Session Details" sheetId="1" r:id="rId1"/>
    <sheet name="Supporting Data" sheetId="3" r:id="rId2"/>
    <sheet name="Channel wise traffic" sheetId="2" r:id="rId3"/>
    <sheet name="High and Low Order Change" sheetId="4" r:id="rId4"/>
    <sheet name="High and Low Traffic Change" sheetId="6" r:id="rId5"/>
    <sheet name="High &amp; Low Conversion change" sheetId="7" r:id="rId6"/>
  </sheets>
  <externalReferences>
    <externalReference r:id="rId7"/>
  </externalReferences>
  <definedNames>
    <definedName name="_xlnm._FilterDatabase" localSheetId="0" hidden="1">'Session Details'!$B$1:$AD$368</definedName>
    <definedName name="_xlnm._FilterDatabase" localSheetId="3" hidden="1">'High and Low Order Change'!$B$2:$E$368</definedName>
    <definedName name="_xlnm._FilterDatabase" localSheetId="5" hidden="1">'High &amp; Low Conversion change'!$B$2:$F$28</definedName>
    <definedName name="_xlnm._FilterDatabase" localSheetId="4" hidden="1">'High and Low Traffic Change'!$B$2:$F$368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<sst xmlns="http://schemas.openxmlformats.org/spreadsheetml/2006/main" count="322" uniqueCount="152">
  <si>
    <t>Order/Listing</t>
  </si>
  <si>
    <t>Order of current date/ Orders of same day last week -1</t>
  </si>
  <si>
    <t>Traffic of current date/ Traffic of same day last week -1</t>
  </si>
  <si>
    <t>Overall Conversion of current date/ Overall Conversion  of same day last week -1</t>
  </si>
  <si>
    <t>Menu/Listing</t>
  </si>
  <si>
    <t>Cart/Menu</t>
  </si>
  <si>
    <t>Payment/Cart</t>
  </si>
  <si>
    <t>Orders/Payment</t>
  </si>
  <si>
    <t>L2M change with respect to same day last week</t>
  </si>
  <si>
    <t>M2C change with respect to same day last week</t>
  </si>
  <si>
    <t>C2P change with respect to same day last week</t>
  </si>
  <si>
    <t>P2O change with respect to same day last week</t>
  </si>
  <si>
    <t>Date</t>
  </si>
  <si>
    <t>Listing</t>
  </si>
  <si>
    <t>Menu</t>
  </si>
  <si>
    <t>Carts</t>
  </si>
  <si>
    <t>Payments</t>
  </si>
  <si>
    <t>Orders</t>
  </si>
  <si>
    <t>Overall conversion</t>
  </si>
  <si>
    <t>Order Change with respect to same day last week</t>
  </si>
  <si>
    <t>Traffic Change with respect to same day last week</t>
  </si>
  <si>
    <t>Conversion change with respect to same day last week</t>
  </si>
  <si>
    <t>L2M</t>
  </si>
  <si>
    <t>M2C</t>
  </si>
  <si>
    <t>C2P</t>
  </si>
  <si>
    <t>P2O</t>
  </si>
  <si>
    <t>L2M change</t>
  </si>
  <si>
    <t>M2C change</t>
  </si>
  <si>
    <t>C2P change</t>
  </si>
  <si>
    <t>P2O change</t>
  </si>
  <si>
    <t>High/Low Order Change</t>
  </si>
  <si>
    <t>High/Low Traffic Change</t>
  </si>
  <si>
    <t>High/Low Overall Conversion Rate</t>
  </si>
  <si>
    <t xml:space="preserve">Source of traffic change </t>
  </si>
  <si>
    <t>Fluctuating conversion</t>
  </si>
  <si>
    <t>hypothesis on what could be the possibility for fluctuation in conversions</t>
  </si>
  <si>
    <t>Validate the hypotheses using Supporting data for Overall conversion rise/drop</t>
  </si>
  <si>
    <t>Reason for order drop/rise</t>
  </si>
  <si>
    <t>Reason for Traffic drop/rise</t>
  </si>
  <si>
    <t>Hypothesis</t>
  </si>
  <si>
    <t>L2M increase</t>
  </si>
  <si>
    <t>Increase in count of restaurants,Increase in Average Discount,Decrease in Out of stock items per restaurant,Decrease in Average Packaging Charges,Decrease in Average Delivery Charges,Decrease in Average Cost for Two,Increase in Number of Images per Restaurant,High Success Rate of Payments</t>
  </si>
  <si>
    <t>M2C increase</t>
  </si>
  <si>
    <t>C2P increase</t>
  </si>
  <si>
    <t>P2O increase</t>
  </si>
  <si>
    <t>L2M decrease</t>
  </si>
  <si>
    <t>Decrease in count of restaurants,Decrease in Average Discount,Increase in Out of stock items per restaurant,Increase in Average Packaging Charges,Increase in Average Delivery Charges,Increase in Average Cost for Two,Decrease in Number of Images per Restaurant,Low Success Rate of Payments</t>
  </si>
  <si>
    <t>M2C decrease</t>
  </si>
  <si>
    <t>C2P decrease</t>
  </si>
  <si>
    <t xml:space="preserve">Low order change by 45.23% is due to decrease in traffic change from facebook by -95%.
</t>
  </si>
  <si>
    <t>There is drop in traffic by 48.96% due to decrease in traffic change from facebook by -95%</t>
  </si>
  <si>
    <t>P2O decrease</t>
  </si>
  <si>
    <t>High Order change by 105.95% is due to increase in traffic change from facebook by 1980%</t>
  </si>
  <si>
    <t>There is hike in traffic by 110.20% due to increase in traffic change from Facebook by 1980%</t>
  </si>
  <si>
    <t>High Order change by 23.35% is due to increase in traffic change from youtube by 5.1546379% and C2P increase by 9.47% due to decrease in cost for two by 1.52% and increase in number of images(most fluctuating) by 19.35%.</t>
  </si>
  <si>
    <t>High Order change by 85.43% is due to high traffic change from twitter by 747% and L2M increase by 9.47% due to increase in average discount by 5.88%,number of out of stock items decreased by 2.78%,average packaging charges decreased by 10.53%(most fluctuating),average delivery charges decreased by 3.45%,no of images per restaurant increase by 3.13%,increase in success rate of payments by 3.30%.</t>
  </si>
  <si>
    <t>There is hike in traffic by 76.53% due to increase in traffic change from twitter by 747%</t>
  </si>
  <si>
    <t>According to supporting data,Low Overall Conversion rate by 52.48% and L2M decrease by 54.81% is caused by decrease in count of restaurants by 28.26%,decrease in average discount by 5.56%,increase in average packing charges by 29.41%(most fluctuating)  and no remaining factors.</t>
  </si>
  <si>
    <t>Low order change by 71.71% is due to decrease in traffic change from twitter by -88% and decrease in conversion rate from L2M by 54.81% is due to decrease in number of restaurants by 28.26%,
decrease in average discount by 5.56%,increase in average packaging charges by 29.41%(most fluctuating).</t>
  </si>
  <si>
    <t xml:space="preserve"> There is drop in traffic by 40.46% due to decrease in traffic change from twitter by -88%</t>
  </si>
  <si>
    <t>High order change by 20.06% is due to increase in traffic by youtube by 1.052635% and L2M increase by 7.37% due to increase in average discount by 5.88%, decrease in average packaging charges by 5.26% ,decrease in average delivery charges by 16.67%(most fluctuating),decrease in cost for two by 7.57%.</t>
  </si>
  <si>
    <t>According to supporting data,The High Overall Conversion rate by 114.77% is caused by L2M increase by 123.40% which is due to increase in count of restaurants by 48.84%(most fluctuating),increase in average discount by 5.88%,decrease in out of stock items per restaurant by 3.23%,decrease in average packaging charges by 4.55%,decrease in average cost for two by 1.33%,increase in number of images per restaurant by 5.41% and not remaining factors.</t>
  </si>
  <si>
    <r>
      <rPr>
        <sz val="12"/>
        <color theme="1"/>
        <rFont val="Calibri"/>
        <charset val="134"/>
      </rPr>
      <t xml:space="preserve">High Order change by 114.77% is caused by high conversion rate </t>
    </r>
    <r>
      <rPr>
        <b/>
        <sz val="12"/>
        <color theme="1"/>
        <rFont val="Calibri"/>
        <charset val="134"/>
      </rPr>
      <t xml:space="preserve"> by 114.77% </t>
    </r>
    <r>
      <rPr>
        <sz val="12"/>
        <color theme="1"/>
        <rFont val="Calibri"/>
        <charset val="134"/>
      </rPr>
      <t xml:space="preserve"> from L2M increase by 123.40% is due to increase in count of restaurants  by 48.84%(most fluctuating),increase in average discount  by 5.88%,decrease in out of stock items per restaurant  by 3.23%,decrease in average packaging charges by 4.55%,decrease in average cost for two by 1.33%,increase in number of images per restaurant by 5.41%.</t>
    </r>
  </si>
  <si>
    <t>According to supporting data, Low Overall conversion rate by 54.09% and M2C decrease by 56.70% is caused by increase in average packaging charges by 11.76%,increase in average delivery charges by 16%(most fluctuating) and no remaining factors.</t>
  </si>
  <si>
    <t>Low order change by 55.84% is caused by low conversion rate by 54.09% and M2C decrease by 56.70% due to increase in average packaging charges by 11.76%,increase in average delivery charges by 16%(most fluctuating).</t>
  </si>
  <si>
    <t>According to Supporting data,The High overall conversion rate by 115.77% is caused by  M2C increase by 145.24% which is due to decrease in out of stock items per restaurant by 5.71%,decrease in average packaging charges by 10.53%,decrease in average delivery charges by 3.45%,increase in number of images per restaurant by 14.29%(most fluctuating),increase in success rate of payments by 3.26% and not remaining factors.</t>
  </si>
  <si>
    <t>High order change by 120.04% is caused by high conversion rate by 115.77% from  M2C increase by 145.24% is due to decrease in out of stock items per restaurant by 5.71%,decrease in average packaging charges by 10.53%,decrease in average delivery charges by 3.45%,increase in number of images per restaurant by 14.29%(most fluctuating),increase in success rate of payments by 3.26%.</t>
  </si>
  <si>
    <t>High order change by 22.32% is caused by traffic change from facebook by 8.33% and P2O increase by 7.22% due to increase in count of restaurants by 2.37%,increase in average discount by 5.56%,decrease in out of stock items by 16.67%(most fluctuating),decrease in average delivery charges by 3.85%,increase in number of images per restaurant by 5.56%.</t>
  </si>
  <si>
    <t>According to supporting data, Low conversion rate by 42.39% and C2P decrease by 48.96% is caused by decrease in count of restaurants by 1.35%,increase in out of stock items per restaurant by 14.29%,increase in average delivery charges by 100%(most fluctuating),increase in average cost for two by 10.83% and no remaining factors.</t>
  </si>
  <si>
    <t>Low order change by 37.59% is caused by  Low conversion rate by 42.39% and C2P decrease by 48.96% due to decrease in count of restaurants by 1.35%,increase in out of stock items per restaurant by 14.29%,increase in average delivery charges by 100%(most fluctuating),increase in average cost for two by 10.83%</t>
  </si>
  <si>
    <t>According to Supporting data,The High overall conversion rate by 102.02% is caused by C2P increase by 112.24% which is due to increase in number of restaurants by 4.52%,decrease in out of stock items per restaurant by 17.50%,decrease in Average delivery charges by 50%(most fluctuating),decrease in average cost for two by 3.26% and not remaining factors.</t>
  </si>
  <si>
    <t>High order change by 102.02% is caused by High overall conversion rate by 102.02% and C2P increase by 112.24% is caused by increase in count of restaurants by 4.52%,decrease in out of stock items per restaurant by 17.50%,decrease in Average delivery charges by 50%(most fluctuating),decrease in average cost for two by 3.26%.</t>
  </si>
  <si>
    <t>According to supporting data,Low Overall conversion rate by 46.63% and P2O decrease by 52.53% is caused by decrease in count of restaurants by 1.29%,increase in out of stock items per restaurant by 23.33%,increase in average packaging charges by 5.26%,increase in average cost for two by 12.04%,decrease in number of images per restaurant by 15.38%,decrease in success rate of payments by 28.57%(most fluctuating) and no remaining factors.</t>
  </si>
  <si>
    <t>Low order change by 45.55% is caused by Low Overall conversion rate by 46.63%  and P2O decrease by 52.53% is caused by decrease in count of restaurants by 1.29%,increase in out of stock items per restaurant by 23.33%,increase in average packaging charges by 5.26%,increase in average cost for two by 12.04%,decrease in number of images per restaurant by 15.38%,decrease in success rate of payments by 28.57%(most fluctuating).</t>
  </si>
  <si>
    <t>High order change by 22.26% is caused by increase in traffic change from twitter by 6.3158% and P2O increase by 5.1020332% due to increase in count of restaurants by 1.66%,decrease in average packaging charges by 9.09%,decrease in average delivery charges by 10.34%,decrease in cost for two by 8.38%,increase in number of images per restaurant by 17.65%(most fluctuating).</t>
  </si>
  <si>
    <t>According to Supporting data High Overall Conversion by 87.23% is caused by P2O increase by 121.28% which is due to increase in count of restaurants by 4.05%,Decrease in Average Packaging charges by 10%,Decrease in Average Cost for two by 8.5%,Increase in Number of images per restaurant by 9.09%,Increase in success rate of payments by 44.62% (most fluctuating) and not remaining factors.</t>
  </si>
  <si>
    <t>High order change by 77.96% is caused by High Overall Conversion by 87.23% and P2O increase by 121.28% is due to increase in count of restaurants by 4.05%,Decrease in Average Packaging charges by 10%,Decrease in Average Cost for two by 8.5%,Increase in Number of images per restaurant by 9.09%,Increase in success rate of payments  by 44.62% (most fluctuating).</t>
  </si>
  <si>
    <t>According to supporting data,Low Overall Conversion rate by 53.50% and M2C decrease by 48.98% is caused by decrease in average discount by 41.18%(most fluctuating),increase in average packaging charges by 16.67%,decrease in success rate of payments by 1.08% and no remaining factors.</t>
  </si>
  <si>
    <t>Low order change by 52.09% is caused by Low Overall Conversion rate by 53.50%  and M2C decrease by 48.98% is caused by decrease in average discount by 41.18%(most fluctuating),increase in average packaging charges by 16.67%,decrease in success rate of payments by 1.08%</t>
  </si>
  <si>
    <t>According to supporting data High Overall Conversion by 106.57% is caused by M2C increase by 94% which is due to increase in average discount by 80%(most fluctuating),decrease in average packaging charges by 9.52%,decrease in average delivery charges by 13.79%,decrease in cost for two by 0.26% and not remaining factors.</t>
  </si>
  <si>
    <t>High order change by 92.39% is caused by High Overall Conversion by 106.57% and M2C increase by 94% is caused by increase in average discount by 80%(most fluctuating),decrease in average packaging charges by 9.52%,decrease in average delivery charges by 13.79%,decrease in cost for two by 0.26%</t>
  </si>
  <si>
    <t>According to supporting data,Low Overall Conversion rate by 20.43% and M2C decrease by 6.86% is caused by decrease in average discount by 5.56%,decrease in number of images per restaurant by 11.11% (most fluctuating)   and no remaining factors.</t>
  </si>
  <si>
    <t>Low order change by 27.31% is caused by Low Overall Conversion rate by 20.43% and M2C decrease by 6.86% is caused by decrease in average discount by 5.56%,decrease in number of images per restaurant by 11.11%(most fluctuating).</t>
  </si>
  <si>
    <t>High order change by 28.38% is caused by change in traffic from twitter by 8.333338607% and P2O increase by 6.06% due to increase in number of images per restaurant by 12.90%.</t>
  </si>
  <si>
    <t>According to supporting data High Overall Conversion rate by 56.54%  is caused by  M2C increase by 73.20% which is due to increase in average discount by 61.11%(most fluctuating),decrease in out of stock items per restaurant by 8.57%,decrease in average packaging charges by 5.26%,decrease in average cost for two by 5.94%,increase in number of images per restaurant by 11.11% and not remaining factors.</t>
  </si>
  <si>
    <t>High order change by 73.02% is caused by High Overall Conversion rate by 56.54% M2C increase by 73.20% is due to increase in average discount by 61.11%(most fluctuating),decrease in out of stock items per restaurant by 8.57%,decrease in average packaging charges by 5.26%,decrease in average cost for two by 5.94%,increase in number of images per restaurant by 11.11%.</t>
  </si>
  <si>
    <t>High order change by 24.72% is caused by increase in traffic change from youtube by 7.3684269% and M2C increase by 8.42% is due to increase in average discount by 5.88%,decrease in average delivery charges by 3.57%,decrease in cost for two by 2.5%,increase in number of images per restaurant by 12.50%(most fluctuating).</t>
  </si>
  <si>
    <t>According to supporting data,Low Overall conversion rate by 38.69% and M2C decrease by 42.86% is caused by decrease in average discount by 41.38%(most fluctuating),increase in average cost for two by 5.22%,decrease in number of images per restaurant by 5% and no remaining factors.</t>
  </si>
  <si>
    <t>Low order change by 38.69% is caused by Low Overall conversion rate by 38.69% and M2C decrease by 42.86% is caused by decrease in average discount by 41.38%(most fluctuating),increase in average cost for two by 5.22%,decrease in number of images per restaurant by 5%.</t>
  </si>
  <si>
    <t>Low order change by 54.37% is caused by decrease in traffic change from twitter by 53.0000121%.</t>
  </si>
  <si>
    <t>There is drop in traffic by 53% decrease in traffic change from twitter by 53.0000121%</t>
  </si>
  <si>
    <t>High order change by 114.72% is due to increase in traffic from twitter by 119.148974%.</t>
  </si>
  <si>
    <t>There is hike in traffic by 119.15% due to increase in traffic change from twitter by 119.148974%</t>
  </si>
  <si>
    <t>According to supporting data,Low Overall Conversion rate by 59.20% and L2M decrease by 59.60% is caused by increase in Average delivery charges by 11.11%,increase in average cost for two by 18.04%(most fluctuating) and no remaining factors.</t>
  </si>
  <si>
    <t>Low order change by 63.08% is caused by Low Overall Conversion rate by 59.20% and L2M decrease by 59.60% is caused by increase in Average delivery charges by 11.11%,increase in average cost for two by 18.04%(most fluctuating)</t>
  </si>
  <si>
    <t>According to supporting data, High Overall Conversion rate by 127.84%  is caused by  L2M increase by 137.5% which is due to increase in number of restaurants by 0.68%,increase in average discount by 11.76%,decrease in out of stock items per restaurant by 15.79%,decrease in average packaging charges by 10%,decrease in average delivery charges by 16.67%(most fluctuating),decrease in average cost for two by 16.59% and remaining factors.</t>
  </si>
  <si>
    <t>High order change by 135.03% is caused by High Overall Conversion rate by 127.84% L2M increase by 137.5% is caused by increase in number of restaurants by 0.68%,increase in average discount by 11.76%,decrease in out of stock items per restaurant by 15.79%,decrease in average packaging charges by 10%,decrease in average delivery charges  by 16.67%(most fluctuating),decrease in average cost for two by 16.59%.</t>
  </si>
  <si>
    <t>According to supporting data,Low overall conversion rate by 54.35% and C2P decrease by 53.85% is caused by decrease in count of restaurants by 1.18%,increase in average packaging charges by 31.82%(most fluctuating),increase in average cost for two by 7.32%,decrease in number of images per restaurant by 20.51% and no remaining factors.</t>
  </si>
  <si>
    <t>Low order change by 54.35% is caused by Low overall conversion rate by 54.35% and C2P decrease by 53.85%  is caused by decrease in count of restaurants by 1.18%,increase in average packaging charges by 31.82%(most fluctuating),increase in average cost for two by 7.32%,decrease in number of images per restaurant by 20.51%</t>
  </si>
  <si>
    <t>According to supporting data,High Overall conversion rate by 100.48% is caused by  C2P increase by 97.92% which is due to increase in count of restaurants by 1.81%,decrease in average packaging charges by 31.03%  (most fluctuating) ,decrease in avg cost for two by 4.04%,increase in number of images per restaurant by 29.03% and not remaining factors.</t>
  </si>
  <si>
    <t>High order change by 106.62% is caused by High Overall conversion rate by 100.48% is caused by  C2P increase by 97.92% which is due to increase in count of restaurants by 1.81%,decrease in average packaging charges by 31.03% (most fluctuating) ,decrease in avg cost for two by 4.04%,increase in number of images per restaurant by 29.03%</t>
  </si>
  <si>
    <t>According to supporting data,Low Overall conversion rate  by 51.25% and M2C decrease  by 55.56% is caused by decrease in count of restaurants by 0.10%,increase in out of stock items per restaurant by 88.24%  (most fluctuating) ,increase in average packaging charges by 22.22%,increase in average delivery charges by 15.38%,decrease in no of images per restaurant by 5.41%,decrease in success rate of payments by 2.11% and no remaining factors.</t>
  </si>
  <si>
    <t>Low order change by 53.59% is caused by Low Overall conversion rate by 51.25% and M2C decrease by 55.56% is caused by decrease in count of restaurants by 0.10%,increase in out of stock items per restaurant by 88.24% (most fluctuating) ,increase in average packaging charges by 22.22%,increase in average delivery charges by 15.38%,decrease in no of images per restaurant by 5.41%,decrease in success rate of payments by 2.11%.</t>
  </si>
  <si>
    <t>According to supporting data,High Overall Conversion rate by 113.69%  is caused by  M2C increase by 129.55% which is due to decrease in out of stock items per restaurant by 42.19% (most fluctuating) ,decrease in average packaging charges by 9.09%,decrease in average delivery charges by 16.67%,decrease in average cost for two by 1.59% and not remaining factors.</t>
  </si>
  <si>
    <t>High order change by 111.53% is caused by High Overall Conversion rate by 113.69% is caused by  M2C increase by 129.55% which is due to decrease in out of stock items per restaurant by 42.19% (most fluctuating) ,decrease in average packaging charges by 9.09%,decrease in average delivery charges by 16.67%,decrease in average cost for two by 1.59%</t>
  </si>
  <si>
    <t>According to supporting data,High Overall Conversion rate by 27%  is caused by C2P increase by 9.37% which is due to decrease in cost for two by 3.68%,increase in number of images per restaurant by 13.33% (most fluctuating)  and not remaining factors.</t>
  </si>
  <si>
    <t>High order change by 21.87% is caused by High Overall Conversion rate by 27% C2P increase by 9.37% is caused by decrease in cost for two by 3.68%,increase in number of images per restaurant by 13.33% (most fluctuating) .</t>
  </si>
  <si>
    <t>According to supporting data,High Overall Conversion rate by 21.04%  is caused by M2C increase by 7.22% which is due to increase in average discount by 5.56% and not remaining factors.</t>
  </si>
  <si>
    <t>High order change by 32.38% is caused by High Overall Conversion rate by 21.04% M2C increase by 7.22% is caused by increase in average discount by 5.56%.</t>
  </si>
  <si>
    <t>According to supporting data,High Overall Conversion rate by 21.07% is caused by P2O increase by 8.25% which is due to decrease in average cost for two by 4.57% (most fluctuating) ,increase in success rate of  payments by 3.30% and not remaining factors.</t>
  </si>
  <si>
    <t>High order change by 26.26% is caused by increase in traffic change from twitter by 7.36844215% and M2C increase by 6.25% due to increase in average discount by 5.56%,decrease in average delivery charges by 10% (most fluctuating) ,decrease in cost for two by 7.77%,increase in success rate of payments by 2.2%.</t>
  </si>
  <si>
    <t>According to supporting data,Low Overall conversion rate by 53.93% and M2C decrease by 57.89% is caused by decrease in count of restaurants by 4.06%,increase in out of stock items per restaurant by 229.41% (most fluctuating) ,increase in average packaging charges by 10% and no remaining factors.</t>
  </si>
  <si>
    <t>Low order change by 57% is caused by Low Overall conversion rate by 53.93% and M2C decrease by 57.89% is caused by  decrease in count of restaurants by 4.06%,increase in out of stock items per restaurant by 229.41% (most fluctuating) ,increase in average packaging charges by 10%</t>
  </si>
  <si>
    <t>According to supporting data,High Overall Conversion rate by 124.05% M2C increase by 150% is caused by increase in count of restaurants by 1.85%,decrease in out of stock items per restaurant by 69.64% (most fluctuating).</t>
  </si>
  <si>
    <t>High order change by 135.48% is caused by High Overall Conversion rate by  124.05% M2C increase by 150% is caused by increase in count of restaurants by 1.85%,decrease in out of stock items per restaurant by 69.64% (most fluctuating).</t>
  </si>
  <si>
    <t>High order change by 20.75% is caused by increase in traffic change from twitter by 0.9708793222% and P2O increase by 7.22% is due to increase in number of restaurants by 2.48%,decrease in average packaging charges by 18.18% (most fluctuating) ,increase in number of images per restaurant by 5.41%.</t>
  </si>
  <si>
    <t>According to supporting data,High Overall Conversion rate by 21.03% is caused by  M2C increase by 10.53% which is due to decrease in average packaging charges by 14.29%,decrease in average delivery charges by 7.41%,increase in number of images per restaurant by 21.88% (most fluctuating) ,increase in success rate of payments by 1.10% and not remaining factors.</t>
  </si>
  <si>
    <t>High order change by 21.03% is caused by High Overall Conversion rate by 21.03% is caused by M2C increase by 10.53% which is due to decrease in average packaging charges by 14.29%,decrease in average delivery charges by 7.41%,increase in number of images per restaurant by 21.88% (most fluctuating) ,increase in success rate of payments by 1.10%</t>
  </si>
  <si>
    <t>According to supporting data,High Overall Conversion rate by 20.03%  is caused by  M2C increase by 5.21% which is due to increase in average discount by 11.76%,decrease in out of stock items per restaurant by 23.08% (most fluctuating) ,decrease in average delivery charges by 6.9%,increase in number of images per restaurant by 19.35% and not remaining factors.</t>
  </si>
  <si>
    <t>Count of restaurants</t>
  </si>
  <si>
    <t>Average Discount</t>
  </si>
  <si>
    <t>Out of stock Items per restaurant</t>
  </si>
  <si>
    <t>Avearge Packaging charges</t>
  </si>
  <si>
    <t>Average Delivery Charges</t>
  </si>
  <si>
    <t>Avg Cost for two</t>
  </si>
  <si>
    <t>Number of images per restaurant</t>
  </si>
  <si>
    <t>Success Rate of payments</t>
  </si>
  <si>
    <t>Count of restaurants change</t>
  </si>
  <si>
    <t>Average discount change</t>
  </si>
  <si>
    <t>Out of stock items per restaurant change</t>
  </si>
  <si>
    <t>Average packaging charges change</t>
  </si>
  <si>
    <t>Average delivery charges change</t>
  </si>
  <si>
    <t>Avg cost for two change</t>
  </si>
  <si>
    <t>No of images per restaurant change</t>
  </si>
  <si>
    <t>Success rate of payments change</t>
  </si>
  <si>
    <t>Facebook</t>
  </si>
  <si>
    <t>Youtube</t>
  </si>
  <si>
    <t>Twitter</t>
  </si>
  <si>
    <t>Others</t>
  </si>
  <si>
    <t>Facebook Traffic Change</t>
  </si>
  <si>
    <t>Youtube Traffic Change</t>
  </si>
  <si>
    <t>Twitter Traffic Change</t>
  </si>
  <si>
    <t>Others Traffic Change</t>
  </si>
  <si>
    <t>Low Order Change</t>
  </si>
  <si>
    <t>High Order Change</t>
  </si>
  <si>
    <t>No of days</t>
  </si>
  <si>
    <t>Low Traffic Change</t>
  </si>
  <si>
    <t>No of days with high/low change</t>
  </si>
  <si>
    <t>High Traffic Change</t>
  </si>
  <si>
    <t>Low Conversion rate</t>
  </si>
  <si>
    <t>High Conversion Rate</t>
  </si>
  <si>
    <t>No of days with low/high conversion rate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</si>
</sst>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000000000%"/>
    <numFmt numFmtId="179" formatCode="0.000000000000%"/>
    <numFmt numFmtId="180" formatCode="0.0000000000%"/>
    <numFmt numFmtId="181" formatCode="0.000000000%"/>
    <numFmt numFmtId="182" formatCode="0.00000000%"/>
    <numFmt numFmtId="183" formatCode="m/d/yyyy;@"/>
    <numFmt numFmtId="184" formatCode="0.000000000000_ "/>
    <numFmt numFmtId="185" formatCode="0.000%"/>
  </numFmts>
  <fonts count="27">
    <font>
      <sz val="12"/>
      <color theme="1"/>
      <name val="Arial"/>
      <charset val="134"/>
      <scheme val="minor"/>
    </font>
    <font>
      <sz val="12"/>
      <color theme="1"/>
      <name val="Calibri"/>
      <charset val="134"/>
    </font>
    <font>
      <b/>
      <sz val="12"/>
      <color theme="0"/>
      <name val="Calibri"/>
      <charset val="134"/>
    </font>
    <font>
      <sz val="9"/>
      <color rgb="FF000000"/>
      <name val="&quot;Google Sans Mono&quot;"/>
      <charset val="134"/>
    </font>
    <font>
      <b/>
      <sz val="12"/>
      <color rgb="FFFFFFFF"/>
      <name val="Calibri"/>
      <charset val="134"/>
    </font>
    <font>
      <sz val="11"/>
      <color rgb="FF1F1F1F"/>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2"/>
      <color theme="1"/>
      <name val="Calibri"/>
      <charset val="134"/>
    </font>
  </fonts>
  <fills count="44">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theme="0"/>
        <bgColor indexed="64"/>
      </patternFill>
    </fill>
    <fill>
      <patternFill patternType="solid">
        <fgColor theme="0"/>
        <bgColor rgb="FFFFE599"/>
      </patternFill>
    </fill>
    <fill>
      <patternFill patternType="solid">
        <fgColor theme="0"/>
        <bgColor rgb="FFFFFFFF"/>
      </patternFill>
    </fill>
    <fill>
      <patternFill patternType="solid">
        <fgColor theme="2"/>
        <bgColor indexed="64"/>
      </patternFill>
    </fill>
    <fill>
      <patternFill patternType="solid">
        <fgColor theme="0"/>
        <bgColor rgb="FF6AA84F"/>
      </patternFill>
    </fill>
    <fill>
      <patternFill patternType="solid">
        <fgColor theme="0"/>
        <bgColor rgb="FFFFD966"/>
      </patternFill>
    </fill>
    <fill>
      <patternFill patternType="solid">
        <fgColor theme="0"/>
        <bgColor rgb="FF93C47D"/>
      </patternFill>
    </fill>
    <fill>
      <patternFill patternType="solid">
        <fgColor theme="0"/>
        <bgColor rgb="FFF1C232"/>
      </patternFill>
    </fill>
    <fill>
      <patternFill patternType="solid">
        <fgColor theme="0"/>
        <bgColor rgb="FF6D9EEB"/>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14" borderId="5" applyNumberFormat="0" applyAlignment="0" applyProtection="0">
      <alignment vertical="center"/>
    </xf>
    <xf numFmtId="0" fontId="16" fillId="15" borderId="6" applyNumberFormat="0" applyAlignment="0" applyProtection="0">
      <alignment vertical="center"/>
    </xf>
    <xf numFmtId="0" fontId="17" fillId="15" borderId="5" applyNumberFormat="0" applyAlignment="0" applyProtection="0">
      <alignment vertical="center"/>
    </xf>
    <xf numFmtId="0" fontId="18" fillId="1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5" fillId="41" borderId="0" applyNumberFormat="0" applyBorder="0" applyAlignment="0" applyProtection="0">
      <alignment vertical="center"/>
    </xf>
    <xf numFmtId="0" fontId="25" fillId="42" borderId="0" applyNumberFormat="0" applyBorder="0" applyAlignment="0" applyProtection="0">
      <alignment vertical="center"/>
    </xf>
    <xf numFmtId="0" fontId="24" fillId="43" borderId="0" applyNumberFormat="0" applyBorder="0" applyAlignment="0" applyProtection="0">
      <alignment vertical="center"/>
    </xf>
  </cellStyleXfs>
  <cellXfs count="87">
    <xf numFmtId="0" fontId="0" fillId="0" borderId="0" xfId="0" applyFont="1" applyAlignment="1"/>
    <xf numFmtId="0" fontId="0" fillId="0" borderId="0" xfId="0" applyFont="1" applyBorder="1" applyAlignment="1"/>
    <xf numFmtId="9" fontId="0" fillId="0" borderId="0" xfId="3" applyFont="1" applyBorder="1" applyAlignment="1"/>
    <xf numFmtId="9" fontId="0" fillId="0" borderId="0" xfId="3" applyFont="1" applyAlignment="1"/>
    <xf numFmtId="58" fontId="1" fillId="0" borderId="0" xfId="0" applyNumberFormat="1" applyFont="1" applyFill="1" applyBorder="1" applyAlignment="1"/>
    <xf numFmtId="58" fontId="2" fillId="2" borderId="1" xfId="0" applyNumberFormat="1" applyFont="1" applyFill="1" applyBorder="1" applyAlignment="1">
      <alignment horizontal="center" wrapText="1"/>
    </xf>
    <xf numFmtId="9" fontId="2" fillId="2" borderId="1" xfId="0" applyNumberFormat="1" applyFont="1" applyFill="1" applyBorder="1" applyAlignment="1">
      <alignment wrapText="1"/>
    </xf>
    <xf numFmtId="9" fontId="2" fillId="2" borderId="1" xfId="3" applyFont="1" applyFill="1" applyBorder="1" applyAlignment="1">
      <alignment wrapText="1"/>
    </xf>
    <xf numFmtId="58" fontId="1" fillId="0" borderId="1" xfId="0" applyNumberFormat="1" applyFont="1" applyFill="1" applyBorder="1" applyAlignment="1"/>
    <xf numFmtId="10" fontId="1" fillId="0" borderId="1" xfId="0" applyNumberFormat="1" applyFont="1" applyFill="1" applyBorder="1" applyAlignment="1"/>
    <xf numFmtId="10" fontId="1" fillId="0" borderId="1" xfId="3" applyNumberFormat="1" applyFont="1" applyBorder="1" applyAlignment="1"/>
    <xf numFmtId="0" fontId="1" fillId="0" borderId="1" xfId="0" applyFont="1" applyFill="1" applyBorder="1" applyAlignment="1"/>
    <xf numFmtId="0" fontId="1" fillId="0" borderId="0" xfId="0" applyFont="1" applyFill="1" applyBorder="1" applyAlignment="1"/>
    <xf numFmtId="10" fontId="1" fillId="0" borderId="0" xfId="0" applyNumberFormat="1" applyFont="1" applyFill="1" applyBorder="1" applyAlignment="1"/>
    <xf numFmtId="58" fontId="1" fillId="0" borderId="0" xfId="0" applyNumberFormat="1" applyFont="1" applyBorder="1"/>
    <xf numFmtId="0" fontId="1" fillId="0" borderId="0" xfId="0" applyFont="1" applyBorder="1"/>
    <xf numFmtId="9" fontId="1" fillId="0" borderId="0" xfId="0" applyNumberFormat="1" applyFont="1" applyBorder="1"/>
    <xf numFmtId="0" fontId="1" fillId="0" borderId="1" xfId="0" applyFont="1" applyBorder="1"/>
    <xf numFmtId="10" fontId="1" fillId="0" borderId="0" xfId="3" applyNumberFormat="1" applyFont="1" applyBorder="1" applyAlignment="1"/>
    <xf numFmtId="0" fontId="1" fillId="0" borderId="1" xfId="0" applyFont="1" applyBorder="1" applyAlignment="1"/>
    <xf numFmtId="58" fontId="0" fillId="0" borderId="0" xfId="0" applyNumberFormat="1" applyFont="1" applyBorder="1"/>
    <xf numFmtId="9" fontId="0" fillId="0" borderId="0" xfId="0" applyNumberFormat="1" applyFont="1" applyBorder="1"/>
    <xf numFmtId="58" fontId="0" fillId="0" borderId="1" xfId="0" applyNumberFormat="1" applyFont="1" applyBorder="1"/>
    <xf numFmtId="0" fontId="0" fillId="0" borderId="1" xfId="0" applyFont="1" applyBorder="1" applyAlignment="1"/>
    <xf numFmtId="0" fontId="2" fillId="2" borderId="1" xfId="0" applyFont="1" applyFill="1" applyBorder="1" applyAlignment="1">
      <alignment horizontal="center" wrapText="1"/>
    </xf>
    <xf numFmtId="9" fontId="2" fillId="2" borderId="1" xfId="3" applyFont="1" applyFill="1" applyBorder="1" applyAlignment="1">
      <alignment horizontal="left" wrapText="1"/>
    </xf>
    <xf numFmtId="58" fontId="1" fillId="0" borderId="1" xfId="0" applyNumberFormat="1" applyFont="1" applyBorder="1"/>
    <xf numFmtId="49" fontId="0" fillId="0" borderId="0" xfId="0" applyNumberFormat="1" applyFont="1" applyAlignment="1"/>
    <xf numFmtId="0" fontId="2" fillId="2" borderId="1" xfId="0" applyFont="1" applyFill="1" applyBorder="1" applyAlignment="1">
      <alignment wrapText="1"/>
    </xf>
    <xf numFmtId="49" fontId="1" fillId="0" borderId="1" xfId="0" applyNumberFormat="1" applyFont="1" applyBorder="1" applyAlignment="1"/>
    <xf numFmtId="58" fontId="0" fillId="0" borderId="0" xfId="0" applyNumberFormat="1" applyFont="1"/>
    <xf numFmtId="58" fontId="2" fillId="2" borderId="1" xfId="0" applyNumberFormat="1" applyFont="1" applyFill="1" applyBorder="1" applyAlignment="1">
      <alignment horizontal="center"/>
    </xf>
    <xf numFmtId="0" fontId="2" fillId="2" borderId="1" xfId="0" applyFont="1" applyFill="1" applyBorder="1"/>
    <xf numFmtId="9" fontId="1" fillId="0" borderId="1" xfId="0" applyNumberFormat="1" applyFont="1" applyBorder="1"/>
    <xf numFmtId="10" fontId="1" fillId="0" borderId="1" xfId="0" applyNumberFormat="1" applyFont="1" applyBorder="1"/>
    <xf numFmtId="178" fontId="1" fillId="0" borderId="1" xfId="0" applyNumberFormat="1" applyFont="1" applyBorder="1"/>
    <xf numFmtId="9" fontId="0" fillId="0" borderId="0" xfId="0" applyNumberFormat="1" applyFont="1"/>
    <xf numFmtId="9" fontId="2" fillId="2" borderId="1" xfId="0" applyNumberFormat="1" applyFont="1" applyFill="1" applyBorder="1"/>
    <xf numFmtId="179" fontId="1" fillId="0" borderId="1" xfId="0" applyNumberFormat="1" applyFont="1" applyBorder="1"/>
    <xf numFmtId="180" fontId="1" fillId="0" borderId="1" xfId="0" applyNumberFormat="1" applyFont="1" applyBorder="1"/>
    <xf numFmtId="181" fontId="1" fillId="0" borderId="1" xfId="0" applyNumberFormat="1" applyFont="1" applyBorder="1"/>
    <xf numFmtId="182" fontId="1" fillId="0" borderId="1" xfId="0" applyNumberFormat="1" applyFont="1" applyBorder="1"/>
    <xf numFmtId="0" fontId="0" fillId="0" borderId="0" xfId="0" applyFont="1" applyAlignment="1">
      <alignment horizontal="right"/>
    </xf>
    <xf numFmtId="10" fontId="0" fillId="0" borderId="0" xfId="3" applyNumberFormat="1" applyFont="1" applyAlignment="1"/>
    <xf numFmtId="4" fontId="3" fillId="3" borderId="0" xfId="0" applyNumberFormat="1" applyFont="1" applyFill="1" applyAlignment="1">
      <alignment horizontal="right"/>
    </xf>
    <xf numFmtId="0" fontId="2" fillId="2" borderId="1" xfId="0" applyFont="1" applyFill="1" applyBorder="1" applyAlignment="1">
      <alignment horizontal="left"/>
    </xf>
    <xf numFmtId="58" fontId="1" fillId="4" borderId="1" xfId="0" applyNumberFormat="1" applyFont="1" applyFill="1" applyBorder="1" applyAlignment="1">
      <alignment horizontal="right"/>
    </xf>
    <xf numFmtId="0" fontId="1" fillId="3" borderId="1" xfId="0" applyFont="1" applyFill="1" applyBorder="1"/>
    <xf numFmtId="9" fontId="1" fillId="3" borderId="1" xfId="0" applyNumberFormat="1" applyFont="1" applyFill="1" applyBorder="1"/>
    <xf numFmtId="183" fontId="0" fillId="0" borderId="1" xfId="0" applyNumberFormat="1" applyFont="1" applyBorder="1" applyAlignment="1"/>
    <xf numFmtId="0" fontId="1" fillId="5" borderId="1" xfId="0" applyFont="1" applyFill="1" applyBorder="1"/>
    <xf numFmtId="9" fontId="1" fillId="5" borderId="1" xfId="0" applyNumberFormat="1" applyFont="1" applyFill="1" applyBorder="1"/>
    <xf numFmtId="0" fontId="1" fillId="6" borderId="1" xfId="0" applyFont="1" applyFill="1" applyBorder="1"/>
    <xf numFmtId="9" fontId="1" fillId="6" borderId="1" xfId="0" applyNumberFormat="1" applyFont="1" applyFill="1" applyBorder="1"/>
    <xf numFmtId="58" fontId="1" fillId="7" borderId="1" xfId="0" applyNumberFormat="1" applyFont="1" applyFill="1" applyBorder="1" applyAlignment="1">
      <alignment horizontal="right"/>
    </xf>
    <xf numFmtId="0" fontId="1" fillId="8" borderId="1" xfId="0" applyFont="1" applyFill="1" applyBorder="1"/>
    <xf numFmtId="9" fontId="1" fillId="8" borderId="1" xfId="0" applyNumberFormat="1" applyFont="1" applyFill="1" applyBorder="1"/>
    <xf numFmtId="0" fontId="1" fillId="9" borderId="1" xfId="0" applyFont="1" applyFill="1" applyBorder="1"/>
    <xf numFmtId="9" fontId="1" fillId="9" borderId="1" xfId="0" applyNumberFormat="1" applyFont="1" applyFill="1" applyBorder="1"/>
    <xf numFmtId="0" fontId="1" fillId="10" borderId="1" xfId="0" applyFont="1" applyFill="1" applyBorder="1"/>
    <xf numFmtId="10" fontId="2" fillId="2" borderId="1" xfId="3" applyNumberFormat="1" applyFont="1" applyFill="1" applyBorder="1" applyAlignment="1"/>
    <xf numFmtId="9" fontId="1" fillId="11" borderId="1" xfId="0" applyNumberFormat="1" applyFont="1" applyFill="1" applyBorder="1"/>
    <xf numFmtId="0" fontId="1" fillId="11" borderId="1" xfId="0" applyFont="1" applyFill="1" applyBorder="1"/>
    <xf numFmtId="0" fontId="1" fillId="12" borderId="1" xfId="0" applyFont="1" applyFill="1" applyBorder="1"/>
    <xf numFmtId="9" fontId="1" fillId="12" borderId="1" xfId="0" applyNumberFormat="1" applyFont="1" applyFill="1" applyBorder="1"/>
    <xf numFmtId="184" fontId="0" fillId="0" borderId="0" xfId="0" applyNumberFormat="1" applyFont="1" applyAlignment="1"/>
    <xf numFmtId="9" fontId="1" fillId="10" borderId="1" xfId="0" applyNumberFormat="1" applyFont="1" applyFill="1" applyBorder="1"/>
    <xf numFmtId="58" fontId="0" fillId="0" borderId="0" xfId="0" applyNumberFormat="1" applyFont="1" applyAlignment="1">
      <alignment horizontal="right"/>
    </xf>
    <xf numFmtId="10" fontId="0" fillId="0" borderId="0" xfId="0" applyNumberFormat="1" applyFont="1" applyAlignment="1"/>
    <xf numFmtId="0" fontId="0" fillId="0" borderId="0" xfId="0" applyFont="1" applyAlignment="1">
      <alignment wrapText="1"/>
    </xf>
    <xf numFmtId="58" fontId="1" fillId="0" borderId="1" xfId="0" applyNumberFormat="1" applyFont="1" applyBorder="1" applyAlignment="1">
      <alignment horizontal="right"/>
    </xf>
    <xf numFmtId="10" fontId="2" fillId="2" borderId="1" xfId="0" applyNumberFormat="1" applyFont="1" applyFill="1" applyBorder="1" applyAlignment="1">
      <alignment wrapText="1"/>
    </xf>
    <xf numFmtId="1" fontId="1" fillId="0" borderId="1" xfId="0" applyNumberFormat="1" applyFont="1" applyBorder="1"/>
    <xf numFmtId="185" fontId="0" fillId="0" borderId="0" xfId="3" applyNumberFormat="1" applyFont="1" applyAlignment="1"/>
    <xf numFmtId="10" fontId="4" fillId="2" borderId="1" xfId="0" applyNumberFormat="1" applyFont="1" applyFill="1" applyBorder="1" applyAlignment="1">
      <alignment wrapText="1"/>
    </xf>
    <xf numFmtId="0" fontId="5" fillId="3" borderId="1" xfId="0" applyFont="1" applyFill="1" applyBorder="1"/>
    <xf numFmtId="49" fontId="1" fillId="0" borderId="1" xfId="0" applyNumberFormat="1" applyFont="1" applyBorder="1"/>
    <xf numFmtId="0" fontId="1" fillId="0" borderId="1" xfId="0" applyFont="1" applyBorder="1" applyAlignment="1">
      <alignment horizontal="left"/>
    </xf>
    <xf numFmtId="0" fontId="4" fillId="2" borderId="1" xfId="0" applyFont="1" applyFill="1" applyBorder="1" applyAlignment="1">
      <alignment wrapText="1"/>
    </xf>
    <xf numFmtId="9" fontId="4" fillId="2" borderId="1" xfId="0" applyNumberFormat="1"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0" borderId="0" xfId="0" applyFont="1" applyAlignment="1"/>
    <xf numFmtId="10" fontId="0" fillId="0" borderId="0" xfId="0" applyNumberFormat="1" applyFont="1"/>
    <xf numFmtId="10" fontId="1" fillId="0" borderId="0" xfId="0" applyNumberFormat="1" applyFont="1"/>
    <xf numFmtId="9" fontId="1" fillId="0" borderId="0" xfId="0" applyNumberFormat="1" applyFont="1"/>
    <xf numFmtId="49" fontId="1" fillId="0" borderId="0" xfId="0" applyNumberFormat="1"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Order change with respect to same day last week</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Order Change'!$D$2</c:f>
              <c:strCache>
                <c:ptCount val="1"/>
                <c:pt idx="0">
                  <c:v>Order Change with respect to same day last week</c:v>
                </c:pt>
              </c:strCache>
            </c:strRef>
          </c:tx>
          <c:spPr>
            <a:solidFill>
              <a:schemeClr val="accent1"/>
            </a:solidFill>
            <a:ln>
              <a:noFill/>
            </a:ln>
            <a:effectLst/>
          </c:spPr>
          <c:invertIfNegative val="0"/>
          <c:dLbls>
            <c:delete val="1"/>
          </c:dLbls>
          <c:cat>
            <c:numRef>
              <c:f>'High and Low Order Change'!$B$3:$B$39</c:f>
              <c:numCache>
                <c:formatCode>m/d/yyyy</c:formatCode>
                <c:ptCount val="37"/>
                <c:pt idx="0" c:formatCode="m/d/yyyy">
                  <c:v>43475</c:v>
                </c:pt>
                <c:pt idx="1" c:formatCode="m/d/yyyy">
                  <c:v>43482</c:v>
                </c:pt>
                <c:pt idx="2" c:formatCode="m/d/yyyy">
                  <c:v>43486</c:v>
                </c:pt>
                <c:pt idx="3" c:formatCode="m/d/yyyy">
                  <c:v>43487</c:v>
                </c:pt>
                <c:pt idx="4" c:formatCode="m/d/yyyy">
                  <c:v>43494</c:v>
                </c:pt>
                <c:pt idx="5" c:formatCode="m/d/yyyy">
                  <c:v>43496</c:v>
                </c:pt>
                <c:pt idx="6" c:formatCode="m/d/yyyy">
                  <c:v>43501</c:v>
                </c:pt>
                <c:pt idx="7" c:formatCode="m/d/yyyy">
                  <c:v>43515</c:v>
                </c:pt>
                <c:pt idx="8" c:formatCode="m/d/yyyy">
                  <c:v>43522</c:v>
                </c:pt>
                <c:pt idx="9" c:formatCode="m/d/yyyy">
                  <c:v>43524</c:v>
                </c:pt>
                <c:pt idx="10" c:formatCode="m/d/yyyy">
                  <c:v>43526</c:v>
                </c:pt>
                <c:pt idx="11" c:formatCode="m/d/yyyy">
                  <c:v>43533</c:v>
                </c:pt>
                <c:pt idx="12" c:formatCode="m/d/yyyy">
                  <c:v>43543</c:v>
                </c:pt>
                <c:pt idx="13" c:formatCode="m/d/yyyy">
                  <c:v>43548</c:v>
                </c:pt>
                <c:pt idx="14" c:formatCode="m/d/yyyy">
                  <c:v>43550</c:v>
                </c:pt>
                <c:pt idx="15" c:formatCode="m/d/yyyy">
                  <c:v>43559</c:v>
                </c:pt>
                <c:pt idx="16" c:formatCode="m/d/yyyy">
                  <c:v>43566</c:v>
                </c:pt>
                <c:pt idx="17" c:formatCode="m/d/yyyy">
                  <c:v>43567</c:v>
                </c:pt>
                <c:pt idx="18" c:formatCode="m/d/yyyy">
                  <c:v>43569</c:v>
                </c:pt>
                <c:pt idx="19" c:formatCode="m/d/yyyy">
                  <c:v>43573</c:v>
                </c:pt>
                <c:pt idx="20" c:formatCode="m/d/yyyy">
                  <c:v>43574</c:v>
                </c:pt>
                <c:pt idx="21" c:formatCode="m/d/yyyy">
                  <c:v>43580</c:v>
                </c:pt>
                <c:pt idx="22" c:formatCode="m/d/yyyy">
                  <c:v>43636</c:v>
                </c:pt>
                <c:pt idx="23" c:formatCode="m/d/yyyy">
                  <c:v>43643</c:v>
                </c:pt>
                <c:pt idx="24" c:formatCode="m/d/yyyy">
                  <c:v>43662</c:v>
                </c:pt>
                <c:pt idx="25" c:formatCode="m/d/yyyy">
                  <c:v>43669</c:v>
                </c:pt>
                <c:pt idx="26" c:formatCode="m/d/yyyy">
                  <c:v>43688</c:v>
                </c:pt>
                <c:pt idx="27" c:formatCode="m/d/yyyy">
                  <c:v>43695</c:v>
                </c:pt>
                <c:pt idx="28" c:formatCode="m/d/yyyy">
                  <c:v>43722</c:v>
                </c:pt>
                <c:pt idx="29" c:formatCode="m/d/yyyy">
                  <c:v>43729</c:v>
                </c:pt>
                <c:pt idx="30" c:formatCode="m/d/yyyy">
                  <c:v>43747</c:v>
                </c:pt>
                <c:pt idx="31" c:formatCode="m/d/yyyy">
                  <c:v>43759</c:v>
                </c:pt>
                <c:pt idx="32" c:formatCode="m/d/yyyy">
                  <c:v>43778</c:v>
                </c:pt>
                <c:pt idx="33" c:formatCode="m/d/yyyy">
                  <c:v>43786</c:v>
                </c:pt>
                <c:pt idx="34" c:formatCode="m/d/yyyy">
                  <c:v>43793</c:v>
                </c:pt>
                <c:pt idx="35" c:formatCode="m/d/yyyy">
                  <c:v>43800</c:v>
                </c:pt>
                <c:pt idx="36" c:formatCode="m/d/yyyy">
                  <c:v>43821</c:v>
                </c:pt>
              </c:numCache>
            </c:numRef>
          </c:cat>
          <c:val>
            <c:numRef>
              <c:f>'High and Low Order Change'!$D$3:$D$39</c:f>
              <c:numCache>
                <c:formatCode>0.00%</c:formatCode>
                <c:ptCount val="37"/>
                <c:pt idx="0">
                  <c:v>-0.4522502426108</c:v>
                </c:pt>
                <c:pt idx="1">
                  <c:v>1.05954163713849</c:v>
                </c:pt>
                <c:pt idx="2">
                  <c:v>0.233521064168193</c:v>
                </c:pt>
                <c:pt idx="3">
                  <c:v>0.854304856866462</c:v>
                </c:pt>
                <c:pt idx="4">
                  <c:v>-0.717087234425639</c:v>
                </c:pt>
                <c:pt idx="5">
                  <c:v>0.200594416748622</c:v>
                </c:pt>
                <c:pt idx="6">
                  <c:v>1.1476852728398</c:v>
                </c:pt>
                <c:pt idx="7">
                  <c:v>-0.558392996485712</c:v>
                </c:pt>
                <c:pt idx="8">
                  <c:v>1.20041917905395</c:v>
                </c:pt>
                <c:pt idx="9">
                  <c:v>0.223248030451101</c:v>
                </c:pt>
                <c:pt idx="10">
                  <c:v>-0.375942349411109</c:v>
                </c:pt>
                <c:pt idx="11">
                  <c:v>1.02020706525841</c:v>
                </c:pt>
                <c:pt idx="12">
                  <c:v>-0.45549226537959</c:v>
                </c:pt>
                <c:pt idx="13">
                  <c:v>0.222598128033372</c:v>
                </c:pt>
                <c:pt idx="14">
                  <c:v>0.779649734728892</c:v>
                </c:pt>
                <c:pt idx="15">
                  <c:v>-0.520879518099853</c:v>
                </c:pt>
                <c:pt idx="16">
                  <c:v>0.92390434125184</c:v>
                </c:pt>
                <c:pt idx="17">
                  <c:v>-0.27312591355189</c:v>
                </c:pt>
                <c:pt idx="18">
                  <c:v>0.283766207859565</c:v>
                </c:pt>
                <c:pt idx="19">
                  <c:v>0.730228394668502</c:v>
                </c:pt>
                <c:pt idx="20">
                  <c:v>0.247249595225106</c:v>
                </c:pt>
                <c:pt idx="21">
                  <c:v>-0.386904835904022</c:v>
                </c:pt>
                <c:pt idx="22">
                  <c:v>-0.543737122526155</c:v>
                </c:pt>
                <c:pt idx="23">
                  <c:v>1.14721828139558</c:v>
                </c:pt>
                <c:pt idx="24">
                  <c:v>-0.63082013655868</c:v>
                </c:pt>
                <c:pt idx="25">
                  <c:v>1.35031803721025</c:v>
                </c:pt>
                <c:pt idx="26">
                  <c:v>-0.543533632051769</c:v>
                </c:pt>
                <c:pt idx="27">
                  <c:v>1.06616712785643</c:v>
                </c:pt>
                <c:pt idx="28">
                  <c:v>-0.535904390009862</c:v>
                </c:pt>
                <c:pt idx="29">
                  <c:v>1.11527455313235</c:v>
                </c:pt>
                <c:pt idx="30">
                  <c:v>0.218710705077458</c:v>
                </c:pt>
                <c:pt idx="31">
                  <c:v>0.323829033028945</c:v>
                </c:pt>
                <c:pt idx="32">
                  <c:v>0.262608018983481</c:v>
                </c:pt>
                <c:pt idx="33">
                  <c:v>-0.570046237005828</c:v>
                </c:pt>
                <c:pt idx="34">
                  <c:v>1.35477024226399</c:v>
                </c:pt>
                <c:pt idx="35">
                  <c:v>0.207474894007035</c:v>
                </c:pt>
                <c:pt idx="36">
                  <c:v>0.210291660803141</c:v>
                </c:pt>
              </c:numCache>
            </c:numRef>
          </c:val>
        </c:ser>
        <c:dLbls>
          <c:showLegendKey val="0"/>
          <c:showVal val="0"/>
          <c:showCatName val="0"/>
          <c:showSerName val="0"/>
          <c:showPercent val="0"/>
          <c:showBubbleSize val="0"/>
        </c:dLbls>
        <c:gapWidth val="246"/>
        <c:overlap val="-28"/>
        <c:axId val="913339792"/>
        <c:axId val="765933840"/>
      </c:barChart>
      <c:dateAx>
        <c:axId val="91333979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65933840"/>
        <c:crosses val="autoZero"/>
        <c:auto val="1"/>
        <c:lblOffset val="100"/>
        <c:baseTimeUnit val="days"/>
      </c:dateAx>
      <c:valAx>
        <c:axId val="765933840"/>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333979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Orders</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Order Change'!$C$2</c:f>
              <c:strCache>
                <c:ptCount val="1"/>
                <c:pt idx="0">
                  <c:v>Orders</c:v>
                </c:pt>
              </c:strCache>
            </c:strRef>
          </c:tx>
          <c:spPr>
            <a:solidFill>
              <a:schemeClr val="accent1"/>
            </a:solidFill>
            <a:ln>
              <a:noFill/>
            </a:ln>
            <a:effectLst/>
          </c:spPr>
          <c:invertIfNegative val="0"/>
          <c:dLbls>
            <c:delete val="1"/>
          </c:dLbls>
          <c:cat>
            <c:numRef>
              <c:f>'High and Low Order Change'!$B$3:$B$39</c:f>
              <c:numCache>
                <c:formatCode>m/d/yyyy</c:formatCode>
                <c:ptCount val="37"/>
                <c:pt idx="0" c:formatCode="m/d/yyyy">
                  <c:v>43475</c:v>
                </c:pt>
                <c:pt idx="1" c:formatCode="m/d/yyyy">
                  <c:v>43482</c:v>
                </c:pt>
                <c:pt idx="2" c:formatCode="m/d/yyyy">
                  <c:v>43486</c:v>
                </c:pt>
                <c:pt idx="3" c:formatCode="m/d/yyyy">
                  <c:v>43487</c:v>
                </c:pt>
                <c:pt idx="4" c:formatCode="m/d/yyyy">
                  <c:v>43494</c:v>
                </c:pt>
                <c:pt idx="5" c:formatCode="m/d/yyyy">
                  <c:v>43496</c:v>
                </c:pt>
                <c:pt idx="6" c:formatCode="m/d/yyyy">
                  <c:v>43501</c:v>
                </c:pt>
                <c:pt idx="7" c:formatCode="m/d/yyyy">
                  <c:v>43515</c:v>
                </c:pt>
                <c:pt idx="8" c:formatCode="m/d/yyyy">
                  <c:v>43522</c:v>
                </c:pt>
                <c:pt idx="9" c:formatCode="m/d/yyyy">
                  <c:v>43524</c:v>
                </c:pt>
                <c:pt idx="10" c:formatCode="m/d/yyyy">
                  <c:v>43526</c:v>
                </c:pt>
                <c:pt idx="11" c:formatCode="m/d/yyyy">
                  <c:v>43533</c:v>
                </c:pt>
                <c:pt idx="12" c:formatCode="m/d/yyyy">
                  <c:v>43543</c:v>
                </c:pt>
                <c:pt idx="13" c:formatCode="m/d/yyyy">
                  <c:v>43548</c:v>
                </c:pt>
                <c:pt idx="14" c:formatCode="m/d/yyyy">
                  <c:v>43550</c:v>
                </c:pt>
                <c:pt idx="15" c:formatCode="m/d/yyyy">
                  <c:v>43559</c:v>
                </c:pt>
                <c:pt idx="16" c:formatCode="m/d/yyyy">
                  <c:v>43566</c:v>
                </c:pt>
                <c:pt idx="17" c:formatCode="m/d/yyyy">
                  <c:v>43567</c:v>
                </c:pt>
                <c:pt idx="18" c:formatCode="m/d/yyyy">
                  <c:v>43569</c:v>
                </c:pt>
                <c:pt idx="19" c:formatCode="m/d/yyyy">
                  <c:v>43573</c:v>
                </c:pt>
                <c:pt idx="20" c:formatCode="m/d/yyyy">
                  <c:v>43574</c:v>
                </c:pt>
                <c:pt idx="21" c:formatCode="m/d/yyyy">
                  <c:v>43580</c:v>
                </c:pt>
                <c:pt idx="22" c:formatCode="m/d/yyyy">
                  <c:v>43636</c:v>
                </c:pt>
                <c:pt idx="23" c:formatCode="m/d/yyyy">
                  <c:v>43643</c:v>
                </c:pt>
                <c:pt idx="24" c:formatCode="m/d/yyyy">
                  <c:v>43662</c:v>
                </c:pt>
                <c:pt idx="25" c:formatCode="m/d/yyyy">
                  <c:v>43669</c:v>
                </c:pt>
                <c:pt idx="26" c:formatCode="m/d/yyyy">
                  <c:v>43688</c:v>
                </c:pt>
                <c:pt idx="27" c:formatCode="m/d/yyyy">
                  <c:v>43695</c:v>
                </c:pt>
                <c:pt idx="28" c:formatCode="m/d/yyyy">
                  <c:v>43722</c:v>
                </c:pt>
                <c:pt idx="29" c:formatCode="m/d/yyyy">
                  <c:v>43729</c:v>
                </c:pt>
                <c:pt idx="30" c:formatCode="m/d/yyyy">
                  <c:v>43747</c:v>
                </c:pt>
                <c:pt idx="31" c:formatCode="m/d/yyyy">
                  <c:v>43759</c:v>
                </c:pt>
                <c:pt idx="32" c:formatCode="m/d/yyyy">
                  <c:v>43778</c:v>
                </c:pt>
                <c:pt idx="33" c:formatCode="m/d/yyyy">
                  <c:v>43786</c:v>
                </c:pt>
                <c:pt idx="34" c:formatCode="m/d/yyyy">
                  <c:v>43793</c:v>
                </c:pt>
                <c:pt idx="35" c:formatCode="m/d/yyyy">
                  <c:v>43800</c:v>
                </c:pt>
                <c:pt idx="36" c:formatCode="m/d/yyyy">
                  <c:v>43821</c:v>
                </c:pt>
              </c:numCache>
            </c:numRef>
          </c:cat>
          <c:val>
            <c:numRef>
              <c:f>'High and Low Order Change'!$C$3:$C$39</c:f>
              <c:numCache>
                <c:formatCode>General</c:formatCode>
                <c:ptCount val="37"/>
                <c:pt idx="0">
                  <c:v>623698</c:v>
                </c:pt>
                <c:pt idx="1">
                  <c:v>1284532</c:v>
                </c:pt>
                <c:pt idx="2">
                  <c:v>1476653</c:v>
                </c:pt>
                <c:pt idx="3">
                  <c:v>2221600</c:v>
                </c:pt>
                <c:pt idx="4">
                  <c:v>628519</c:v>
                </c:pt>
                <c:pt idx="5">
                  <c:v>1272061</c:v>
                </c:pt>
                <c:pt idx="6">
                  <c:v>1349861</c:v>
                </c:pt>
                <c:pt idx="7">
                  <c:v>620260</c:v>
                </c:pt>
                <c:pt idx="8">
                  <c:v>1364832</c:v>
                </c:pt>
                <c:pt idx="9">
                  <c:v>1405660</c:v>
                </c:pt>
                <c:pt idx="10">
                  <c:v>900972</c:v>
                </c:pt>
                <c:pt idx="11">
                  <c:v>1820150</c:v>
                </c:pt>
                <c:pt idx="12">
                  <c:v>707578</c:v>
                </c:pt>
                <c:pt idx="13">
                  <c:v>1839416</c:v>
                </c:pt>
                <c:pt idx="14">
                  <c:v>1259241</c:v>
                </c:pt>
                <c:pt idx="15">
                  <c:v>628275</c:v>
                </c:pt>
                <c:pt idx="16">
                  <c:v>1208741</c:v>
                </c:pt>
                <c:pt idx="17">
                  <c:v>1138287</c:v>
                </c:pt>
                <c:pt idx="18">
                  <c:v>1930656</c:v>
                </c:pt>
                <c:pt idx="19">
                  <c:v>2091398</c:v>
                </c:pt>
                <c:pt idx="20">
                  <c:v>1419728</c:v>
                </c:pt>
                <c:pt idx="21">
                  <c:v>1282226</c:v>
                </c:pt>
                <c:pt idx="22">
                  <c:v>616058</c:v>
                </c:pt>
                <c:pt idx="23">
                  <c:v>1322811</c:v>
                </c:pt>
                <c:pt idx="24">
                  <c:v>498841</c:v>
                </c:pt>
                <c:pt idx="25">
                  <c:v>1172435</c:v>
                </c:pt>
                <c:pt idx="26">
                  <c:v>765773</c:v>
                </c:pt>
                <c:pt idx="27">
                  <c:v>1582215</c:v>
                </c:pt>
                <c:pt idx="28">
                  <c:v>696459</c:v>
                </c:pt>
                <c:pt idx="29">
                  <c:v>1473202</c:v>
                </c:pt>
                <c:pt idx="30">
                  <c:v>1402435</c:v>
                </c:pt>
                <c:pt idx="31">
                  <c:v>1462471</c:v>
                </c:pt>
                <c:pt idx="32">
                  <c:v>1839957</c:v>
                </c:pt>
                <c:pt idx="33">
                  <c:v>699650</c:v>
                </c:pt>
                <c:pt idx="34">
                  <c:v>1647515</c:v>
                </c:pt>
                <c:pt idx="35">
                  <c:v>1989333</c:v>
                </c:pt>
                <c:pt idx="36">
                  <c:v>1677083</c:v>
                </c:pt>
              </c:numCache>
            </c:numRef>
          </c:val>
        </c:ser>
        <c:dLbls>
          <c:showLegendKey val="0"/>
          <c:showVal val="0"/>
          <c:showCatName val="0"/>
          <c:showSerName val="0"/>
          <c:showPercent val="0"/>
          <c:showBubbleSize val="0"/>
        </c:dLbls>
        <c:gapWidth val="246"/>
        <c:overlap val="-28"/>
        <c:axId val="725172902"/>
        <c:axId val="975618709"/>
      </c:barChart>
      <c:dateAx>
        <c:axId val="72517290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75618709"/>
        <c:crosses val="autoZero"/>
        <c:auto val="1"/>
        <c:lblOffset val="100"/>
        <c:baseTimeUnit val="days"/>
      </c:dateAx>
      <c:valAx>
        <c:axId val="975618709"/>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2517290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No of days</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Order Change'!$H$6</c:f>
              <c:strCache>
                <c:ptCount val="1"/>
                <c:pt idx="0">
                  <c:v>No of days</c:v>
                </c:pt>
              </c:strCache>
            </c:strRef>
          </c:tx>
          <c:spPr>
            <a:solidFill>
              <a:schemeClr val="accent1"/>
            </a:solidFill>
            <a:ln>
              <a:noFill/>
            </a:ln>
            <a:effectLst/>
          </c:spPr>
          <c:invertIfNegative val="0"/>
          <c:dLbls>
            <c:delete val="1"/>
          </c:dLbls>
          <c:cat>
            <c:strRef>
              <c:f>'High and Low Order Change'!$G$7:$G$8</c:f>
              <c:strCache>
                <c:ptCount val="2"/>
                <c:pt idx="0" c:formatCode="@">
                  <c:v>Low Order Change</c:v>
                </c:pt>
                <c:pt idx="1" c:formatCode="@">
                  <c:v>High Order Change</c:v>
                </c:pt>
              </c:strCache>
            </c:strRef>
          </c:cat>
          <c:val>
            <c:numRef>
              <c:f>'High and Low Order Change'!$H$7:$H$8</c:f>
              <c:numCache>
                <c:formatCode>General</c:formatCode>
                <c:ptCount val="2"/>
                <c:pt idx="0">
                  <c:v>13</c:v>
                </c:pt>
                <c:pt idx="1">
                  <c:v>24</c:v>
                </c:pt>
              </c:numCache>
            </c:numRef>
          </c:val>
        </c:ser>
        <c:dLbls>
          <c:showLegendKey val="0"/>
          <c:showVal val="0"/>
          <c:showCatName val="0"/>
          <c:showSerName val="0"/>
          <c:showPercent val="0"/>
          <c:showBubbleSize val="0"/>
        </c:dLbls>
        <c:gapWidth val="246"/>
        <c:overlap val="-28"/>
        <c:axId val="155082281"/>
        <c:axId val="173477597"/>
      </c:barChart>
      <c:catAx>
        <c:axId val="15508228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73477597"/>
        <c:crosses val="autoZero"/>
        <c:auto val="1"/>
        <c:lblAlgn val="ctr"/>
        <c:lblOffset val="100"/>
        <c:noMultiLvlLbl val="0"/>
      </c:catAx>
      <c:valAx>
        <c:axId val="173477597"/>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5508228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No of days with high/low change</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Traffic Change'!$I$3</c:f>
              <c:strCache>
                <c:ptCount val="1"/>
                <c:pt idx="0">
                  <c:v>No of days with high/low change</c:v>
                </c:pt>
              </c:strCache>
            </c:strRef>
          </c:tx>
          <c:spPr>
            <a:solidFill>
              <a:schemeClr val="accent1"/>
            </a:solidFill>
            <a:ln>
              <a:noFill/>
            </a:ln>
            <a:effectLst/>
          </c:spPr>
          <c:invertIfNegative val="0"/>
          <c:dLbls>
            <c:delete val="1"/>
          </c:dLbls>
          <c:cat>
            <c:strRef>
              <c:f>'High and Low Traffic Change'!$H$4:$H$5</c:f>
              <c:strCache>
                <c:ptCount val="2"/>
                <c:pt idx="0">
                  <c:v>Facebook</c:v>
                </c:pt>
                <c:pt idx="1">
                  <c:v>Twitter</c:v>
                </c:pt>
              </c:strCache>
            </c:strRef>
          </c:cat>
          <c:val>
            <c:numRef>
              <c:f>'High and Low Traffic Change'!$I$4:$I$5</c:f>
              <c:numCache>
                <c:formatCode>General</c:formatCode>
                <c:ptCount val="2"/>
                <c:pt idx="0">
                  <c:v>2</c:v>
                </c:pt>
                <c:pt idx="1">
                  <c:v>4</c:v>
                </c:pt>
              </c:numCache>
            </c:numRef>
          </c:val>
        </c:ser>
        <c:dLbls>
          <c:showLegendKey val="0"/>
          <c:showVal val="0"/>
          <c:showCatName val="0"/>
          <c:showSerName val="0"/>
          <c:showPercent val="0"/>
          <c:showBubbleSize val="0"/>
        </c:dLbls>
        <c:gapWidth val="246"/>
        <c:overlap val="-28"/>
        <c:axId val="868313431"/>
        <c:axId val="391105824"/>
      </c:barChart>
      <c:catAx>
        <c:axId val="8683134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91105824"/>
        <c:crosses val="autoZero"/>
        <c:auto val="1"/>
        <c:lblAlgn val="ctr"/>
        <c:lblOffset val="100"/>
        <c:noMultiLvlLbl val="0"/>
      </c:catAx>
      <c:valAx>
        <c:axId val="391105824"/>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6831343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'High and Low Traffic Change'!$C$2</c:f>
              <c:strCache>
                <c:ptCount val="1"/>
                <c:pt idx="0">
                  <c:v>Listing</c:v>
                </c:pt>
              </c:strCache>
            </c:strRef>
          </c:tx>
          <c:spPr>
            <a:solidFill>
              <a:schemeClr val="accent1"/>
            </a:solidFill>
            <a:ln>
              <a:noFill/>
            </a:ln>
            <a:effectLst/>
          </c:spPr>
          <c:invertIfNegative val="0"/>
          <c:dLbls>
            <c:delete val="1"/>
          </c:dLbls>
          <c:cat>
            <c:numRef>
              <c:f>'High and Low Traffic Change'!$B$3:$B$8</c:f>
              <c:numCache>
                <c:formatCode>m/d/yyyy</c:formatCode>
                <c:ptCount val="6"/>
                <c:pt idx="0" c:formatCode="m/d/yyyy">
                  <c:v>43475</c:v>
                </c:pt>
                <c:pt idx="1" c:formatCode="m/d/yyyy">
                  <c:v>43482</c:v>
                </c:pt>
                <c:pt idx="2" c:formatCode="m/d/yyyy">
                  <c:v>43487</c:v>
                </c:pt>
                <c:pt idx="3" c:formatCode="m/d/yyyy">
                  <c:v>43494</c:v>
                </c:pt>
                <c:pt idx="4" c:formatCode="m/d/yyyy">
                  <c:v>43636</c:v>
                </c:pt>
                <c:pt idx="5" c:formatCode="m/d/yyyy">
                  <c:v>43643</c:v>
                </c:pt>
              </c:numCache>
            </c:numRef>
          </c:cat>
          <c:val>
            <c:numRef>
              <c:f>'High and Low Traffic Change'!$C$3:$C$8</c:f>
              <c:numCache>
                <c:formatCode>General</c:formatCode>
                <c:ptCount val="6"/>
                <c:pt idx="0">
                  <c:v>10641496</c:v>
                </c:pt>
                <c:pt idx="1">
                  <c:v>22368860</c:v>
                </c:pt>
                <c:pt idx="2">
                  <c:v>37570998</c:v>
                </c:pt>
                <c:pt idx="3">
                  <c:v>22368860</c:v>
                </c:pt>
                <c:pt idx="4">
                  <c:v>10207150</c:v>
                </c:pt>
                <c:pt idx="5">
                  <c:v>22368860</c:v>
                </c:pt>
              </c:numCache>
            </c:numRef>
          </c:val>
        </c:ser>
        <c:dLbls>
          <c:showLegendKey val="0"/>
          <c:showVal val="0"/>
          <c:showCatName val="0"/>
          <c:showSerName val="0"/>
          <c:showPercent val="0"/>
          <c:showBubbleSize val="0"/>
        </c:dLbls>
        <c:gapWidth val="246"/>
        <c:overlap val="-28"/>
        <c:axId val="936826154"/>
        <c:axId val="368128432"/>
      </c:barChart>
      <c:dateAx>
        <c:axId val="93682615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8128432"/>
        <c:crosses val="autoZero"/>
        <c:auto val="1"/>
        <c:lblOffset val="100"/>
        <c:baseTimeUnit val="days"/>
      </c:dateAx>
      <c:valAx>
        <c:axId val="36812843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3682615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Traffic Change with respect to same day last week</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Traffic Change'!$D$2</c:f>
              <c:strCache>
                <c:ptCount val="1"/>
                <c:pt idx="0">
                  <c:v>Traffic Change with respect to same day last week</c:v>
                </c:pt>
              </c:strCache>
            </c:strRef>
          </c:tx>
          <c:spPr>
            <a:solidFill>
              <a:schemeClr val="accent1"/>
            </a:solidFill>
            <a:ln>
              <a:noFill/>
            </a:ln>
            <a:effectLst/>
          </c:spPr>
          <c:invertIfNegative val="0"/>
          <c:dLbls>
            <c:delete val="1"/>
          </c:dLbls>
          <c:cat>
            <c:numRef>
              <c:f>'High and Low Traffic Change'!$B$3:$B$8</c:f>
              <c:numCache>
                <c:formatCode>m/d/yyyy</c:formatCode>
                <c:ptCount val="6"/>
                <c:pt idx="0" c:formatCode="m/d/yyyy">
                  <c:v>43475</c:v>
                </c:pt>
                <c:pt idx="1" c:formatCode="m/d/yyyy">
                  <c:v>43482</c:v>
                </c:pt>
                <c:pt idx="2" c:formatCode="m/d/yyyy">
                  <c:v>43487</c:v>
                </c:pt>
                <c:pt idx="3" c:formatCode="m/d/yyyy">
                  <c:v>43494</c:v>
                </c:pt>
                <c:pt idx="4" c:formatCode="m/d/yyyy">
                  <c:v>43636</c:v>
                </c:pt>
                <c:pt idx="5" c:formatCode="m/d/yyyy">
                  <c:v>43643</c:v>
                </c:pt>
              </c:numCache>
            </c:numRef>
          </c:cat>
          <c:val>
            <c:numRef>
              <c:f>'High and Low Traffic Change'!$D$3:$D$8</c:f>
              <c:numCache>
                <c:formatCode>0.00%</c:formatCode>
                <c:ptCount val="6"/>
                <c:pt idx="0">
                  <c:v>-0.489583352319378</c:v>
                </c:pt>
                <c:pt idx="1">
                  <c:v>1.10204091605165</c:v>
                </c:pt>
                <c:pt idx="2">
                  <c:v>0.765306129640695</c:v>
                </c:pt>
                <c:pt idx="3">
                  <c:v>-0.404624279610566</c:v>
                </c:pt>
                <c:pt idx="4">
                  <c:v>-0.529999990790769</c:v>
                </c:pt>
                <c:pt idx="5">
                  <c:v>1.19148929916774</c:v>
                </c:pt>
              </c:numCache>
            </c:numRef>
          </c:val>
        </c:ser>
        <c:dLbls>
          <c:showLegendKey val="0"/>
          <c:showVal val="0"/>
          <c:showCatName val="0"/>
          <c:showSerName val="0"/>
          <c:showPercent val="0"/>
          <c:showBubbleSize val="0"/>
        </c:dLbls>
        <c:gapWidth val="246"/>
        <c:overlap val="-28"/>
        <c:axId val="800796585"/>
        <c:axId val="489635226"/>
      </c:barChart>
      <c:dateAx>
        <c:axId val="80079658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89635226"/>
        <c:crosses val="autoZero"/>
        <c:auto val="1"/>
        <c:lblOffset val="100"/>
        <c:baseTimeUnit val="days"/>
      </c:dateAx>
      <c:valAx>
        <c:axId val="489635226"/>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0079658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No of days</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and Low Traffic Change'!$C$26</c:f>
              <c:strCache>
                <c:ptCount val="1"/>
                <c:pt idx="0">
                  <c:v>No of days</c:v>
                </c:pt>
              </c:strCache>
            </c:strRef>
          </c:tx>
          <c:spPr>
            <a:solidFill>
              <a:schemeClr val="accent1"/>
            </a:solidFill>
            <a:ln>
              <a:noFill/>
            </a:ln>
            <a:effectLst/>
          </c:spPr>
          <c:invertIfNegative val="0"/>
          <c:dLbls>
            <c:delete val="1"/>
          </c:dLbls>
          <c:cat>
            <c:strRef>
              <c:f>'High and Low Traffic Change'!$B$27:$B$28</c:f>
              <c:strCache>
                <c:ptCount val="2"/>
                <c:pt idx="0">
                  <c:v>Low Traffic Change</c:v>
                </c:pt>
                <c:pt idx="1">
                  <c:v>High Traffic Change</c:v>
                </c:pt>
              </c:strCache>
            </c:strRef>
          </c:cat>
          <c:val>
            <c:numRef>
              <c:f>'High and Low Traffic Change'!$C$27:$C$28</c:f>
              <c:numCache>
                <c:formatCode>General</c:formatCode>
                <c:ptCount val="2"/>
                <c:pt idx="0">
                  <c:v>3</c:v>
                </c:pt>
                <c:pt idx="1">
                  <c:v>3</c:v>
                </c:pt>
              </c:numCache>
            </c:numRef>
          </c:val>
        </c:ser>
        <c:dLbls>
          <c:showLegendKey val="0"/>
          <c:showVal val="0"/>
          <c:showCatName val="0"/>
          <c:showSerName val="0"/>
          <c:showPercent val="0"/>
          <c:showBubbleSize val="0"/>
        </c:dLbls>
        <c:gapWidth val="246"/>
        <c:overlap val="-28"/>
        <c:axId val="63449508"/>
        <c:axId val="66389415"/>
      </c:barChart>
      <c:catAx>
        <c:axId val="634495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389415"/>
        <c:crosses val="autoZero"/>
        <c:auto val="1"/>
        <c:lblAlgn val="ctr"/>
        <c:lblOffset val="100"/>
        <c:noMultiLvlLbl val="0"/>
      </c:catAx>
      <c:valAx>
        <c:axId val="66389415"/>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449508"/>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No of days</a:t>
            </a:r>
            <a:endParaRPr>
              <a:latin typeface="Calibri" panose="020F0502020204030204" charset="0"/>
              <a:cs typeface="Calibri" panose="020F0502020204030204" charset="0"/>
            </a:endParaRPr>
          </a:p>
        </c:rich>
      </c:tx>
      <c:layout/>
      <c:overlay val="0"/>
      <c:spPr>
        <a:noFill/>
        <a:ln>
          <a:noFill/>
        </a:ln>
        <a:effectLst/>
      </c:spPr>
    </c:title>
    <c:autoTitleDeleted val="0"/>
    <c:plotArea>
      <c:layout/>
      <c:lineChart>
        <c:grouping val="standard"/>
        <c:varyColors val="0"/>
        <c:ser>
          <c:idx val="0"/>
          <c:order val="0"/>
          <c:tx>
            <c:strRef>
              <c:f>'High &amp; Low Conversion change'!$C$59</c:f>
              <c:strCache>
                <c:ptCount val="1"/>
                <c:pt idx="0">
                  <c:v>No of days</c:v>
                </c:pt>
              </c:strCache>
            </c:strRef>
          </c:tx>
          <c:spPr>
            <a:ln w="28575" cap="rnd">
              <a:solidFill>
                <a:schemeClr val="accent1"/>
              </a:solidFill>
              <a:round/>
            </a:ln>
            <a:effectLst/>
          </c:spPr>
          <c:marker>
            <c:symbol val="none"/>
          </c:marker>
          <c:dLbls>
            <c:delete val="1"/>
          </c:dLbls>
          <c:cat>
            <c:strRef>
              <c:f>'High &amp; Low Conversion change'!$B$60:$B$61</c:f>
              <c:strCache>
                <c:ptCount val="2"/>
                <c:pt idx="0">
                  <c:v>Low Conversion rate</c:v>
                </c:pt>
                <c:pt idx="1">
                  <c:v>High Conversion Rate</c:v>
                </c:pt>
              </c:strCache>
            </c:strRef>
          </c:cat>
          <c:val>
            <c:numRef>
              <c:f>'High &amp; Low Conversion change'!$C$60:$C$61</c:f>
              <c:numCache>
                <c:formatCode>General</c:formatCode>
                <c:ptCount val="2"/>
                <c:pt idx="0">
                  <c:v>11</c:v>
                </c:pt>
                <c:pt idx="1">
                  <c:v>15</c:v>
                </c:pt>
              </c:numCache>
            </c:numRef>
          </c:val>
          <c:smooth val="0"/>
        </c:ser>
        <c:dLbls>
          <c:showLegendKey val="0"/>
          <c:showVal val="0"/>
          <c:showCatName val="0"/>
          <c:showSerName val="0"/>
          <c:showPercent val="0"/>
          <c:showBubbleSize val="0"/>
        </c:dLbls>
        <c:marker val="0"/>
        <c:smooth val="0"/>
        <c:axId val="425475263"/>
        <c:axId val="944611253"/>
      </c:lineChart>
      <c:catAx>
        <c:axId val="42547526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44611253"/>
        <c:crosses val="autoZero"/>
        <c:auto val="1"/>
        <c:lblAlgn val="ctr"/>
        <c:lblOffset val="100"/>
        <c:noMultiLvlLbl val="0"/>
      </c:catAx>
      <c:valAx>
        <c:axId val="944611253"/>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2547526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a:latin typeface="Calibri" panose="020F0502020204030204" charset="0"/>
                <a:cs typeface="Calibri" panose="020F0502020204030204" charset="0"/>
              </a:rPr>
              <a:t>No of days with low/high conversion rate</a:t>
            </a:r>
            <a:endParaRPr>
              <a:latin typeface="Calibri" panose="020F0502020204030204" charset="0"/>
              <a:cs typeface="Calibri" panose="020F0502020204030204" charset="0"/>
            </a:endParaRPr>
          </a:p>
        </c:rich>
      </c:tx>
      <c:layout/>
      <c:overlay val="0"/>
      <c:spPr>
        <a:noFill/>
        <a:ln>
          <a:noFill/>
        </a:ln>
        <a:effectLst/>
      </c:spPr>
    </c:title>
    <c:autoTitleDeleted val="0"/>
    <c:plotArea>
      <c:layout/>
      <c:barChart>
        <c:barDir val="col"/>
        <c:grouping val="clustered"/>
        <c:varyColors val="0"/>
        <c:ser>
          <c:idx val="0"/>
          <c:order val="0"/>
          <c:tx>
            <c:strRef>
              <c:f>'High &amp; Low Conversion change'!$C$64</c:f>
              <c:strCache>
                <c:ptCount val="1"/>
                <c:pt idx="0">
                  <c:v>No of days with low/high conversion rate</c:v>
                </c:pt>
              </c:strCache>
            </c:strRef>
          </c:tx>
          <c:spPr>
            <a:solidFill>
              <a:schemeClr val="accent1"/>
            </a:solidFill>
            <a:ln>
              <a:noFill/>
            </a:ln>
            <a:effectLst/>
          </c:spPr>
          <c:invertIfNegative val="0"/>
          <c:dLbls>
            <c:delete val="1"/>
          </c:dLbls>
          <c:cat>
            <c:strRef>
              <c:f>'High &amp; Low Conversion change'!$B$65:$B$72</c:f>
              <c:strCache>
                <c:ptCount val="8"/>
                <c:pt idx="0">
                  <c:v>L2M increase</c:v>
                </c:pt>
                <c:pt idx="1">
                  <c:v>M2C increase</c:v>
                </c:pt>
                <c:pt idx="2">
                  <c:v>C2P increase</c:v>
                </c:pt>
                <c:pt idx="3">
                  <c:v>P2O increase</c:v>
                </c:pt>
                <c:pt idx="4">
                  <c:v>L2M decrease</c:v>
                </c:pt>
                <c:pt idx="5">
                  <c:v>M2C decrease</c:v>
                </c:pt>
                <c:pt idx="6">
                  <c:v>C2P decrease</c:v>
                </c:pt>
                <c:pt idx="7">
                  <c:v>P2O decrease</c:v>
                </c:pt>
              </c:strCache>
            </c:strRef>
          </c:cat>
          <c:val>
            <c:numRef>
              <c:f>'High &amp; Low Conversion change'!$C$65:$C$72</c:f>
              <c:numCache>
                <c:formatCode>General</c:formatCode>
                <c:ptCount val="8"/>
                <c:pt idx="0">
                  <c:v>2</c:v>
                </c:pt>
                <c:pt idx="1">
                  <c:v>8</c:v>
                </c:pt>
                <c:pt idx="2">
                  <c:v>3</c:v>
                </c:pt>
                <c:pt idx="3">
                  <c:v>2</c:v>
                </c:pt>
                <c:pt idx="4">
                  <c:v>2</c:v>
                </c:pt>
                <c:pt idx="5">
                  <c:v>6</c:v>
                </c:pt>
                <c:pt idx="6">
                  <c:v>2</c:v>
                </c:pt>
                <c:pt idx="7">
                  <c:v>1</c:v>
                </c:pt>
              </c:numCache>
            </c:numRef>
          </c:val>
        </c:ser>
        <c:dLbls>
          <c:showLegendKey val="0"/>
          <c:showVal val="0"/>
          <c:showCatName val="0"/>
          <c:showSerName val="0"/>
          <c:showPercent val="0"/>
          <c:showBubbleSize val="0"/>
        </c:dLbls>
        <c:gapWidth val="246"/>
        <c:overlap val="-28"/>
        <c:axId val="542291404"/>
        <c:axId val="440498006"/>
      </c:barChart>
      <c:catAx>
        <c:axId val="5422914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40498006"/>
        <c:crosses val="autoZero"/>
        <c:auto val="1"/>
        <c:lblAlgn val="ctr"/>
        <c:lblOffset val="100"/>
        <c:noMultiLvlLbl val="0"/>
      </c:catAx>
      <c:valAx>
        <c:axId val="440498006"/>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4229140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'[Funnel Case Study Data (2).xlsx]High &amp; Low Conversion change'!$K$2</c:f>
              <c:strCache>
                <c:ptCount val="1"/>
                <c:pt idx="0">
                  <c:v>M2C</c:v>
                </c:pt>
              </c:strCache>
            </c:strRef>
          </c:tx>
          <c:spPr>
            <a:solidFill>
              <a:schemeClr val="accent1"/>
            </a:solidFill>
            <a:ln>
              <a:noFill/>
            </a:ln>
            <a:effectLst/>
          </c:spPr>
          <c:invertIfNegative val="0"/>
          <c:dLbls>
            <c:delete val="1"/>
          </c:dLbls>
          <c:cat>
            <c:numRef>
              <c:f>'[Funnel Case Study Data (2).xlsx]High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'[Funnel Case Study Data (2).xlsx]High &amp; Low Conversion change'!$K$3:$K$28</c:f>
              <c:numCache>
                <c:formatCode>0.00%</c:formatCode>
                <c:ptCount val="26"/>
                <c:pt idx="0">
                  <c:v>0.415999674319276</c:v>
                </c:pt>
                <c:pt idx="1">
                  <c:v>0.403999948908559</c:v>
                </c:pt>
                <c:pt idx="2">
                  <c:v>0.167999997167208</c:v>
                </c:pt>
                <c:pt idx="3">
                  <c:v>0.41199991971345</c:v>
                </c:pt>
                <c:pt idx="4">
                  <c:v>0.339999985719999</c:v>
                </c:pt>
                <c:pt idx="5">
                  <c:v>0.33660001224</c:v>
                </c:pt>
                <c:pt idx="6">
                  <c:v>0.420000038208978</c:v>
                </c:pt>
                <c:pt idx="7">
                  <c:v>0.399999960845104</c:v>
                </c:pt>
                <c:pt idx="8">
                  <c:v>0.199999931210217</c:v>
                </c:pt>
                <c:pt idx="9">
                  <c:v>0.387999974149524</c:v>
                </c:pt>
                <c:pt idx="10">
                  <c:v>0.380000039567057</c:v>
                </c:pt>
                <c:pt idx="11">
                  <c:v>0.671999927618667</c:v>
                </c:pt>
                <c:pt idx="12">
                  <c:v>0.383999897558255</c:v>
                </c:pt>
                <c:pt idx="13">
                  <c:v>0.395999897244355</c:v>
                </c:pt>
                <c:pt idx="14">
                  <c:v>0.395999968346354</c:v>
                </c:pt>
                <c:pt idx="15">
                  <c:v>0.326399920991532</c:v>
                </c:pt>
                <c:pt idx="16">
                  <c:v>0.329799994034313</c:v>
                </c:pt>
                <c:pt idx="17">
                  <c:v>0.149599912307198</c:v>
                </c:pt>
                <c:pt idx="18">
                  <c:v>0.343399958821835</c:v>
                </c:pt>
                <c:pt idx="19">
                  <c:v>0.399999926141497</c:v>
                </c:pt>
                <c:pt idx="20">
                  <c:v>0.415999962110588</c:v>
                </c:pt>
                <c:pt idx="21">
                  <c:v>0.388000003683692</c:v>
                </c:pt>
                <c:pt idx="22">
                  <c:v>0.135999973421052</c:v>
                </c:pt>
                <c:pt idx="23">
                  <c:v>0.339999997940194</c:v>
                </c:pt>
                <c:pt idx="24">
                  <c:v>0.356999918273758</c:v>
                </c:pt>
                <c:pt idx="25">
                  <c:v>0.343399975381037</c:v>
                </c:pt>
              </c:numCache>
            </c:numRef>
          </c:val>
        </c:ser>
        <c:dLbls>
          <c:showLegendKey val="0"/>
          <c:showVal val="0"/>
          <c:showCatName val="0"/>
          <c:showSerName val="0"/>
          <c:showPercent val="0"/>
          <c:showBubbleSize val="0"/>
        </c:dLbls>
        <c:gapWidth val="246"/>
        <c:overlap val="-28"/>
        <c:axId val="441508058"/>
        <c:axId val="827380821"/>
      </c:barChart>
      <c:dateAx>
        <c:axId val="44150805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380821"/>
        <c:crosses val="autoZero"/>
        <c:auto val="1"/>
        <c:lblOffset val="100"/>
        <c:baseTimeUnit val="days"/>
      </c:dateAx>
      <c:valAx>
        <c:axId val="827380821"/>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41508058"/>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'[Funnel Case Study Data (2).xlsx]High &amp; Low Conversion change'!$J$2</c:f>
              <c:strCache>
                <c:ptCount val="1"/>
                <c:pt idx="0">
                  <c:v>L2M</c:v>
                </c:pt>
              </c:strCache>
            </c:strRef>
          </c:tx>
          <c:spPr>
            <a:solidFill>
              <a:schemeClr val="accent1"/>
            </a:solidFill>
            <a:ln>
              <a:noFill/>
            </a:ln>
            <a:effectLst/>
          </c:spPr>
          <c:invertIfNegative val="0"/>
          <c:dLbls>
            <c:delete val="1"/>
          </c:dLbls>
          <c:cat>
            <c:numRef>
              <c:f>'[Funnel Case Study Data (2).xlsx]High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'[Funnel Case Study Data (2).xlsx]High &amp; Low Conversion change'!$J$3:$J$28</c:f>
              <c:numCache>
                <c:formatCode>0.00%</c:formatCode>
                <c:ptCount val="26"/>
                <c:pt idx="0">
                  <c:v>0.11749999776475</c:v>
                </c:pt>
                <c:pt idx="1">
                  <c:v>0.262499966471246</c:v>
                </c:pt>
                <c:pt idx="2">
                  <c:v>0.25749999555495</c:v>
                </c:pt>
                <c:pt idx="3">
                  <c:v>0.244999968706496</c:v>
                </c:pt>
                <c:pt idx="4">
                  <c:v>0.209999991432</c:v>
                </c:pt>
                <c:pt idx="5">
                  <c:v>0.20789999601588</c:v>
                </c:pt>
                <c:pt idx="6">
                  <c:v>0.262499969796457</c:v>
                </c:pt>
                <c:pt idx="7">
                  <c:v>0.244999987049519</c:v>
                </c:pt>
                <c:pt idx="8">
                  <c:v>0.262499962192496</c:v>
                </c:pt>
                <c:pt idx="9">
                  <c:v>0.247499972493481</c:v>
                </c:pt>
                <c:pt idx="10">
                  <c:v>0.244999957104372</c:v>
                </c:pt>
                <c:pt idx="11">
                  <c:v>0.237499970947069</c:v>
                </c:pt>
                <c:pt idx="12">
                  <c:v>0.249999967109889</c:v>
                </c:pt>
                <c:pt idx="13">
                  <c:v>0.099999985459109</c:v>
                </c:pt>
                <c:pt idx="14">
                  <c:v>0.237499960649332</c:v>
                </c:pt>
                <c:pt idx="15">
                  <c:v>0.220499998238314</c:v>
                </c:pt>
                <c:pt idx="16">
                  <c:v>0.209999998235501</c:v>
                </c:pt>
                <c:pt idx="17">
                  <c:v>0.209999997074764</c:v>
                </c:pt>
                <c:pt idx="18">
                  <c:v>0.201599997090377</c:v>
                </c:pt>
                <c:pt idx="19">
                  <c:v>0.262499967888866</c:v>
                </c:pt>
                <c:pt idx="20">
                  <c:v>0.249999967109889</c:v>
                </c:pt>
                <c:pt idx="21">
                  <c:v>0.25</c:v>
                </c:pt>
                <c:pt idx="22">
                  <c:v>0.212099985099548</c:v>
                </c:pt>
                <c:pt idx="23">
                  <c:v>0.209999999351161</c:v>
                </c:pt>
                <c:pt idx="24">
                  <c:v>0.21209999220312</c:v>
                </c:pt>
                <c:pt idx="25">
                  <c:v>0.209999998235501</c:v>
                </c:pt>
              </c:numCache>
            </c:numRef>
          </c:val>
        </c:ser>
        <c:dLbls>
          <c:showLegendKey val="0"/>
          <c:showVal val="0"/>
          <c:showCatName val="0"/>
          <c:showSerName val="0"/>
          <c:showPercent val="0"/>
          <c:showBubbleSize val="0"/>
        </c:dLbls>
        <c:gapWidth val="246"/>
        <c:overlap val="-28"/>
        <c:axId val="133674704"/>
        <c:axId val="321730141"/>
      </c:barChart>
      <c:dateAx>
        <c:axId val="1336747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21730141"/>
        <c:crosses val="autoZero"/>
        <c:auto val="1"/>
        <c:lblOffset val="100"/>
        <c:baseTimeUnit val="days"/>
      </c:dateAx>
      <c:valAx>
        <c:axId val="321730141"/>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367470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'[Funnel Case Study Data (2).xlsx]High &amp; Low Conversion change'!$L$2</c:f>
              <c:strCache>
                <c:ptCount val="1"/>
                <c:pt idx="0">
                  <c:v>C2P</c:v>
                </c:pt>
              </c:strCache>
            </c:strRef>
          </c:tx>
          <c:spPr>
            <a:solidFill>
              <a:schemeClr val="accent1"/>
            </a:solidFill>
            <a:ln>
              <a:noFill/>
            </a:ln>
            <a:effectLst/>
          </c:spPr>
          <c:invertIfNegative val="0"/>
          <c:dLbls>
            <c:delete val="1"/>
          </c:dLbls>
          <c:cat>
            <c:numRef>
              <c:f>'[Funnel Case Study Data (2).xlsx]High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'[Funnel Case Study Data (2).xlsx]High &amp; Low Conversion change'!$L$3:$L$28</c:f>
              <c:numCache>
                <c:formatCode>0.00%</c:formatCode>
                <c:ptCount val="26"/>
                <c:pt idx="0">
                  <c:v>0.72269978937048</c:v>
                </c:pt>
                <c:pt idx="1">
                  <c:v>0.70810005998608</c:v>
                </c:pt>
                <c:pt idx="2">
                  <c:v>0.766499066801421</c:v>
                </c:pt>
                <c:pt idx="3">
                  <c:v>0.744599878117482</c:v>
                </c:pt>
                <c:pt idx="4">
                  <c:v>0.333199833319983</c:v>
                </c:pt>
                <c:pt idx="5">
                  <c:v>0.707199877563514</c:v>
                </c:pt>
                <c:pt idx="6">
                  <c:v>0.759199927221</c:v>
                </c:pt>
                <c:pt idx="7">
                  <c:v>0.72270010234112</c:v>
                </c:pt>
                <c:pt idx="8">
                  <c:v>0.693500137149677</c:v>
                </c:pt>
                <c:pt idx="9">
                  <c:v>0.759199794068361</c:v>
                </c:pt>
                <c:pt idx="10">
                  <c:v>0.729999635566616</c:v>
                </c:pt>
                <c:pt idx="11">
                  <c:v>0.73000015661961</c:v>
                </c:pt>
                <c:pt idx="12">
                  <c:v>0.693500134986549</c:v>
                </c:pt>
                <c:pt idx="13">
                  <c:v>0.729999534887137</c:v>
                </c:pt>
                <c:pt idx="14">
                  <c:v>0.751900043214024</c:v>
                </c:pt>
                <c:pt idx="15">
                  <c:v>0.326399892866832</c:v>
                </c:pt>
                <c:pt idx="16">
                  <c:v>0.645999890448093</c:v>
                </c:pt>
                <c:pt idx="17">
                  <c:v>0.673199857035726</c:v>
                </c:pt>
                <c:pt idx="18">
                  <c:v>0.645999820064632</c:v>
                </c:pt>
                <c:pt idx="19">
                  <c:v>0.766499992614148</c:v>
                </c:pt>
                <c:pt idx="20">
                  <c:v>0.737299881553409</c:v>
                </c:pt>
                <c:pt idx="21">
                  <c:v>0.74459954561465</c:v>
                </c:pt>
                <c:pt idx="22">
                  <c:v>0.71399965641534</c:v>
                </c:pt>
                <c:pt idx="23">
                  <c:v>0.659599816071453</c:v>
                </c:pt>
                <c:pt idx="24">
                  <c:v>0.645999970579907</c:v>
                </c:pt>
                <c:pt idx="25">
                  <c:v>0.673199775749025</c:v>
                </c:pt>
              </c:numCache>
            </c:numRef>
          </c:val>
        </c:ser>
        <c:dLbls>
          <c:showLegendKey val="0"/>
          <c:showVal val="0"/>
          <c:showCatName val="0"/>
          <c:showSerName val="0"/>
          <c:showPercent val="0"/>
          <c:showBubbleSize val="0"/>
        </c:dLbls>
        <c:gapWidth val="246"/>
        <c:overlap val="-28"/>
        <c:axId val="222406805"/>
        <c:axId val="20979716"/>
      </c:barChart>
      <c:dateAx>
        <c:axId val="22240680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0979716"/>
        <c:crosses val="autoZero"/>
        <c:auto val="1"/>
        <c:lblOffset val="100"/>
        <c:baseTimeUnit val="days"/>
      </c:dateAx>
      <c:valAx>
        <c:axId val="20979716"/>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2240680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'[Funnel Case Study Data (2).xlsx]High &amp; Low Conversion change'!$M$2</c:f>
              <c:strCache>
                <c:ptCount val="1"/>
                <c:pt idx="0">
                  <c:v>P2O</c:v>
                </c:pt>
              </c:strCache>
            </c:strRef>
          </c:tx>
          <c:spPr>
            <a:solidFill>
              <a:schemeClr val="accent1"/>
            </a:solidFill>
            <a:ln>
              <a:noFill/>
            </a:ln>
            <a:effectLst/>
          </c:spPr>
          <c:invertIfNegative val="0"/>
          <c:dLbls>
            <c:delete val="1"/>
          </c:dLbls>
          <c:cat>
            <c:numRef>
              <c:f>'[Funnel Case Study Data (2).xlsx]High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'[Funnel Case Study Data (2).xlsx]High &amp; Low Conversion change'!$M$3:$M$28</c:f>
              <c:numCache>
                <c:formatCode>0.00%</c:formatCode>
                <c:ptCount val="26"/>
                <c:pt idx="0">
                  <c:v>0.795400358393909</c:v>
                </c:pt>
                <c:pt idx="1">
                  <c:v>0.803600142162574</c:v>
                </c:pt>
                <c:pt idx="2">
                  <c:v>0.852800895340572</c:v>
                </c:pt>
                <c:pt idx="3">
                  <c:v>0.81180033082705</c:v>
                </c:pt>
                <c:pt idx="4">
                  <c:v>0.811199766626511</c:v>
                </c:pt>
                <c:pt idx="5">
                  <c:v>0.787799804537872</c:v>
                </c:pt>
                <c:pt idx="6">
                  <c:v>0.385399883875339</c:v>
                </c:pt>
                <c:pt idx="7">
                  <c:v>0.852799375862202</c:v>
                </c:pt>
                <c:pt idx="8">
                  <c:v>0.778999770618029</c:v>
                </c:pt>
                <c:pt idx="9">
                  <c:v>0.80360028906557</c:v>
                </c:pt>
                <c:pt idx="10">
                  <c:v>0.811800373134328</c:v>
                </c:pt>
                <c:pt idx="11">
                  <c:v>0.78719987834788</c:v>
                </c:pt>
                <c:pt idx="12">
                  <c:v>0.844599926489284</c:v>
                </c:pt>
                <c:pt idx="13">
                  <c:v>0.836400553977606</c:v>
                </c:pt>
                <c:pt idx="14">
                  <c:v>0.778999662470134</c:v>
                </c:pt>
                <c:pt idx="15">
                  <c:v>0.740999891623251</c:v>
                </c:pt>
                <c:pt idx="16">
                  <c:v>0.77999991126365</c:v>
                </c:pt>
                <c:pt idx="17">
                  <c:v>0.741000542616689</c:v>
                </c:pt>
                <c:pt idx="18">
                  <c:v>0.74880007644541</c:v>
                </c:pt>
                <c:pt idx="19">
                  <c:v>0.844600210060754</c:v>
                </c:pt>
                <c:pt idx="20">
                  <c:v>0.8363998121852</c:v>
                </c:pt>
                <c:pt idx="21">
                  <c:v>0.861000535523027</c:v>
                </c:pt>
                <c:pt idx="22">
                  <c:v>0.772200559132142</c:v>
                </c:pt>
                <c:pt idx="23">
                  <c:v>0.756599809416654</c:v>
                </c:pt>
                <c:pt idx="24">
                  <c:v>0.79560017400817</c:v>
                </c:pt>
                <c:pt idx="25">
                  <c:v>0.803400269233792</c:v>
                </c:pt>
              </c:numCache>
            </c:numRef>
          </c:val>
        </c:ser>
        <c:dLbls>
          <c:showLegendKey val="0"/>
          <c:showVal val="0"/>
          <c:showCatName val="0"/>
          <c:showSerName val="0"/>
          <c:showPercent val="0"/>
          <c:showBubbleSize val="0"/>
        </c:dLbls>
        <c:gapWidth val="246"/>
        <c:overlap val="-28"/>
        <c:axId val="388441874"/>
        <c:axId val="270346823"/>
      </c:barChart>
      <c:dateAx>
        <c:axId val="38844187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70346823"/>
        <c:crosses val="autoZero"/>
        <c:auto val="1"/>
        <c:lblOffset val="100"/>
        <c:baseTimeUnit val="days"/>
      </c:dateAx>
      <c:valAx>
        <c:axId val="270346823"/>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8844187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'High &amp; Low Conversion change'!$C$2</c:f>
              <c:strCache>
                <c:ptCount val="1"/>
                <c:pt idx="0">
                  <c:v>Overall conversion</c:v>
                </c:pt>
              </c:strCache>
            </c:strRef>
          </c:tx>
          <c:spPr>
            <a:solidFill>
              <a:schemeClr val="accent1"/>
            </a:solidFill>
            <a:ln>
              <a:noFill/>
            </a:ln>
            <a:effectLst/>
          </c:spPr>
          <c:invertIfNegative val="0"/>
          <c:dLbls>
            <c:delete val="1"/>
          </c:dLbls>
          <c:cat>
            <c:numRef>
              <c:f>'High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'High &amp; Low Conversion change'!$C$3:$C$28</c:f>
              <c:numCache>
                <c:formatCode>0.00%</c:formatCode>
                <c:ptCount val="26"/>
                <c:pt idx="0">
                  <c:v>0.0280979450897364</c:v>
                </c:pt>
                <c:pt idx="1">
                  <c:v>0.0603455428662882</c:v>
                </c:pt>
                <c:pt idx="2">
                  <c:v>0.0282778104077351</c:v>
                </c:pt>
                <c:pt idx="3">
                  <c:v>0.0610148214973852</c:v>
                </c:pt>
                <c:pt idx="4">
                  <c:v>0.0192988205719397</c:v>
                </c:pt>
                <c:pt idx="5">
                  <c:v>0.038987613670587</c:v>
                </c:pt>
                <c:pt idx="6">
                  <c:v>0.0322586601307264</c:v>
                </c:pt>
                <c:pt idx="7">
                  <c:v>0.0603991741238256</c:v>
                </c:pt>
                <c:pt idx="8">
                  <c:v>0.0283623996673481</c:v>
                </c:pt>
                <c:pt idx="9">
                  <c:v>0.0585872370819088</c:v>
                </c:pt>
                <c:pt idx="10">
                  <c:v>0.0551723573009062</c:v>
                </c:pt>
                <c:pt idx="11">
                  <c:v>0.0917150820057898</c:v>
                </c:pt>
                <c:pt idx="12">
                  <c:v>0.0562300732524158</c:v>
                </c:pt>
                <c:pt idx="13">
                  <c:v>0.024178642019404</c:v>
                </c:pt>
                <c:pt idx="14">
                  <c:v>0.0550878816715299</c:v>
                </c:pt>
                <c:pt idx="15">
                  <c:v>0.0174071145508309</c:v>
                </c:pt>
                <c:pt idx="16">
                  <c:v>0.0348977102272657</c:v>
                </c:pt>
                <c:pt idx="17">
                  <c:v>0.0156715938823226</c:v>
                </c:pt>
                <c:pt idx="18">
                  <c:v>0.0334879866102791</c:v>
                </c:pt>
                <c:pt idx="19">
                  <c:v>0.067975514884468</c:v>
                </c:pt>
                <c:pt idx="20">
                  <c:v>0.0641344438964221</c:v>
                </c:pt>
                <c:pt idx="21">
                  <c:v>0.0621867595202727</c:v>
                </c:pt>
                <c:pt idx="22">
                  <c:v>0.0159040442735496</c:v>
                </c:pt>
                <c:pt idx="23">
                  <c:v>0.0356323906663841</c:v>
                </c:pt>
                <c:pt idx="24">
                  <c:v>0.0389167116843674</c:v>
                </c:pt>
                <c:pt idx="25">
                  <c:v>0.0390027730866611</c:v>
                </c:pt>
              </c:numCache>
            </c:numRef>
          </c:val>
        </c:ser>
        <c:dLbls>
          <c:showLegendKey val="0"/>
          <c:showVal val="0"/>
          <c:showCatName val="0"/>
          <c:showSerName val="0"/>
          <c:showPercent val="0"/>
          <c:showBubbleSize val="0"/>
        </c:dLbls>
        <c:gapWidth val="246"/>
        <c:overlap val="-28"/>
        <c:axId val="387819108"/>
        <c:axId val="911893167"/>
      </c:barChart>
      <c:dateAx>
        <c:axId val="38781910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1893167"/>
        <c:crosses val="autoZero"/>
        <c:auto val="1"/>
        <c:lblOffset val="100"/>
        <c:baseTimeUnit val="days"/>
      </c:dateAx>
      <c:valAx>
        <c:axId val="911893167"/>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87819108"/>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'High &amp; Low Conversion change'!$D$2</c:f>
              <c:strCache>
                <c:ptCount val="1"/>
                <c:pt idx="0">
                  <c:v>Conversion change with respect to same day last week</c:v>
                </c:pt>
              </c:strCache>
            </c:strRef>
          </c:tx>
          <c:spPr>
            <a:solidFill>
              <a:schemeClr val="accent1"/>
            </a:solidFill>
            <a:ln>
              <a:noFill/>
            </a:ln>
            <a:effectLst/>
          </c:spPr>
          <c:invertIfNegative val="0"/>
          <c:dLbls>
            <c:delete val="1"/>
          </c:dLbls>
          <c:cat>
            <c:numRef>
              <c:f>'High &amp; Low Conversion change'!$B$3:$B$28</c:f>
              <c:numCache>
                <c:formatCode>m/d/yyyy</c:formatCode>
                <c:ptCount val="26"/>
                <c:pt idx="0" c:formatCode="m/d/yyyy">
                  <c:v>43494</c:v>
                </c:pt>
                <c:pt idx="1" c:formatCode="m/d/yyyy">
                  <c:v>43501</c:v>
                </c:pt>
                <c:pt idx="2" c:formatCode="m/d/yyyy">
                  <c:v>43515</c:v>
                </c:pt>
                <c:pt idx="3" c:formatCode="m/d/yyyy">
                  <c:v>43522</c:v>
                </c:pt>
                <c:pt idx="4" c:formatCode="m/d/yyyy">
                  <c:v>43526</c:v>
                </c:pt>
                <c:pt idx="5" c:formatCode="m/d/yyyy">
                  <c:v>43533</c:v>
                </c:pt>
                <c:pt idx="6" c:formatCode="m/d/yyyy">
                  <c:v>43543</c:v>
                </c:pt>
                <c:pt idx="7" c:formatCode="m/d/yyyy">
                  <c:v>43550</c:v>
                </c:pt>
                <c:pt idx="8" c:formatCode="m/d/yyyy">
                  <c:v>43559</c:v>
                </c:pt>
                <c:pt idx="9" c:formatCode="m/d/yyyy">
                  <c:v>43566</c:v>
                </c:pt>
                <c:pt idx="10" c:formatCode="m/d/yyyy">
                  <c:v>43567</c:v>
                </c:pt>
                <c:pt idx="11" c:formatCode="m/d/yyyy">
                  <c:v>43573</c:v>
                </c:pt>
                <c:pt idx="12" c:formatCode="m/d/yyyy">
                  <c:v>43580</c:v>
                </c:pt>
                <c:pt idx="13" c:formatCode="m/d/yyyy">
                  <c:v>43662</c:v>
                </c:pt>
                <c:pt idx="14" c:formatCode="m/d/yyyy">
                  <c:v>43669</c:v>
                </c:pt>
                <c:pt idx="15" c:formatCode="m/d/yyyy">
                  <c:v>43688</c:v>
                </c:pt>
                <c:pt idx="16" c:formatCode="m/d/yyyy">
                  <c:v>43695</c:v>
                </c:pt>
                <c:pt idx="17" c:formatCode="m/d/yyyy">
                  <c:v>43722</c:v>
                </c:pt>
                <c:pt idx="18" c:formatCode="m/d/yyyy">
                  <c:v>43729</c:v>
                </c:pt>
                <c:pt idx="19" c:formatCode="m/d/yyyy">
                  <c:v>43747</c:v>
                </c:pt>
                <c:pt idx="20" c:formatCode="m/d/yyyy">
                  <c:v>43759</c:v>
                </c:pt>
                <c:pt idx="21" c:formatCode="m/d/yyyy">
                  <c:v>43760</c:v>
                </c:pt>
                <c:pt idx="22" c:formatCode="m/d/yyyy">
                  <c:v>43786</c:v>
                </c:pt>
                <c:pt idx="23" c:formatCode="m/d/yyyy">
                  <c:v>43793</c:v>
                </c:pt>
                <c:pt idx="24" c:formatCode="m/d/yyyy">
                  <c:v>43821</c:v>
                </c:pt>
                <c:pt idx="25" c:formatCode="m/d/yyyy">
                  <c:v>43827</c:v>
                </c:pt>
              </c:numCache>
            </c:numRef>
          </c:cat>
          <c:val>
            <c:numRef>
              <c:f>'High &amp; Low Conversion change'!$D$3:$D$28</c:f>
              <c:numCache>
                <c:formatCode>0.00%</c:formatCode>
                <c:ptCount val="26"/>
                <c:pt idx="0">
                  <c:v>-0.524816421151155</c:v>
                </c:pt>
                <c:pt idx="1">
                  <c:v>1.1476852728398</c:v>
                </c:pt>
                <c:pt idx="2">
                  <c:v>-0.54090360183579</c:v>
                </c:pt>
                <c:pt idx="3">
                  <c:v>1.15769257299693</c:v>
                </c:pt>
                <c:pt idx="4">
                  <c:v>-0.423946784071794</c:v>
                </c:pt>
                <c:pt idx="5">
                  <c:v>1.02020706525841</c:v>
                </c:pt>
                <c:pt idx="6">
                  <c:v>-0.466274577095443</c:v>
                </c:pt>
                <c:pt idx="7">
                  <c:v>0.872339826857698</c:v>
                </c:pt>
                <c:pt idx="8">
                  <c:v>-0.534971292526224</c:v>
                </c:pt>
                <c:pt idx="9">
                  <c:v>1.06566573241532</c:v>
                </c:pt>
                <c:pt idx="10">
                  <c:v>-0.204264143901119</c:v>
                </c:pt>
                <c:pt idx="11">
                  <c:v>0.565444738033407</c:v>
                </c:pt>
                <c:pt idx="12">
                  <c:v>-0.386904835904022</c:v>
                </c:pt>
                <c:pt idx="13">
                  <c:v>-0.591959098301699</c:v>
                </c:pt>
                <c:pt idx="14">
                  <c:v>1.27836954727732</c:v>
                </c:pt>
                <c:pt idx="15">
                  <c:v>-0.543533632051769</c:v>
                </c:pt>
                <c:pt idx="16">
                  <c:v>1.00479580491988</c:v>
                </c:pt>
                <c:pt idx="17">
                  <c:v>-0.512465223273348</c:v>
                </c:pt>
                <c:pt idx="18">
                  <c:v>1.13685901138959</c:v>
                </c:pt>
                <c:pt idx="19">
                  <c:v>0.270024863656274</c:v>
                </c:pt>
                <c:pt idx="20">
                  <c:v>0.210357949833231</c:v>
                </c:pt>
                <c:pt idx="21">
                  <c:v>0.210662318627636</c:v>
                </c:pt>
                <c:pt idx="22">
                  <c:v>-0.539335249048084</c:v>
                </c:pt>
                <c:pt idx="23">
                  <c:v>1.24046098297433</c:v>
                </c:pt>
                <c:pt idx="24">
                  <c:v>0.210291660803141</c:v>
                </c:pt>
                <c:pt idx="25">
                  <c:v>0.200333268988507</c:v>
                </c:pt>
              </c:numCache>
            </c:numRef>
          </c:val>
        </c:ser>
        <c:dLbls>
          <c:showLegendKey val="0"/>
          <c:showVal val="0"/>
          <c:showCatName val="0"/>
          <c:showSerName val="0"/>
          <c:showPercent val="0"/>
          <c:showBubbleSize val="0"/>
        </c:dLbls>
        <c:gapWidth val="246"/>
        <c:overlap val="-28"/>
        <c:axId val="289842063"/>
        <c:axId val="172608182"/>
      </c:barChart>
      <c:dateAx>
        <c:axId val="28984206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72608182"/>
        <c:crosses val="autoZero"/>
        <c:auto val="1"/>
        <c:lblOffset val="100"/>
        <c:baseTimeUnit val="days"/>
      </c:dateAx>
      <c:valAx>
        <c:axId val="172608182"/>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8984206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4" Type="http://schemas.openxmlformats.org/officeDocument/2006/relationships/chart" Target="../charts/chart7.xml"/><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7" Type="http://schemas.openxmlformats.org/officeDocument/2006/relationships/chart" Target="../charts/chart14.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698500</xdr:colOff>
      <xdr:row>39</xdr:row>
      <xdr:rowOff>139700</xdr:rowOff>
    </xdr:from>
    <xdr:to>
      <xdr:col>14</xdr:col>
      <xdr:colOff>578485</xdr:colOff>
      <xdr:row>59</xdr:row>
      <xdr:rowOff>119380</xdr:rowOff>
    </xdr:to>
    <xdr:graphicFrame>
      <xdr:nvGraphicFramePr>
        <xdr:cNvPr id="7" name="Chart 6"/>
        <xdr:cNvGraphicFramePr/>
      </xdr:nvGraphicFramePr>
      <xdr:xfrm>
        <a:off x="698500" y="8531225"/>
        <a:ext cx="12882880" cy="3789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241300</xdr:colOff>
      <xdr:row>23</xdr:row>
      <xdr:rowOff>79375</xdr:rowOff>
    </xdr:from>
    <xdr:to>
      <xdr:col>17</xdr:col>
      <xdr:colOff>173355</xdr:colOff>
      <xdr:row>39</xdr:row>
      <xdr:rowOff>12065</xdr:rowOff>
    </xdr:to>
    <xdr:graphicFrame>
      <xdr:nvGraphicFramePr>
        <xdr:cNvPr id="11" name="Chart 10"/>
        <xdr:cNvGraphicFramePr/>
      </xdr:nvGraphicFramePr>
      <xdr:xfrm>
        <a:off x="6081395" y="5270500"/>
        <a:ext cx="9380855" cy="31330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676275</xdr:colOff>
      <xdr:row>8</xdr:row>
      <xdr:rowOff>152400</xdr:rowOff>
    </xdr:from>
    <xdr:to>
      <xdr:col>11</xdr:col>
      <xdr:colOff>625475</xdr:colOff>
      <xdr:row>22</xdr:row>
      <xdr:rowOff>95250</xdr:rowOff>
    </xdr:to>
    <xdr:graphicFrame>
      <xdr:nvGraphicFramePr>
        <xdr:cNvPr id="2" name="Chart 1"/>
        <xdr:cNvGraphicFramePr/>
      </xdr:nvGraphicFramePr>
      <xdr:xfrm>
        <a:off x="6516370" y="2343150"/>
        <a:ext cx="482600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488950</xdr:colOff>
      <xdr:row>0</xdr:row>
      <xdr:rowOff>127000</xdr:rowOff>
    </xdr:from>
    <xdr:to>
      <xdr:col>15</xdr:col>
      <xdr:colOff>742950</xdr:colOff>
      <xdr:row>10</xdr:row>
      <xdr:rowOff>79375</xdr:rowOff>
    </xdr:to>
    <xdr:graphicFrame>
      <xdr:nvGraphicFramePr>
        <xdr:cNvPr id="2" name="Chart 1"/>
        <xdr:cNvGraphicFramePr/>
      </xdr:nvGraphicFramePr>
      <xdr:xfrm>
        <a:off x="8986520" y="127000"/>
        <a:ext cx="4826000" cy="29432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698500</xdr:colOff>
      <xdr:row>9</xdr:row>
      <xdr:rowOff>41275</xdr:rowOff>
    </xdr:from>
    <xdr:to>
      <xdr:col>5</xdr:col>
      <xdr:colOff>74930</xdr:colOff>
      <xdr:row>22</xdr:row>
      <xdr:rowOff>184150</xdr:rowOff>
    </xdr:to>
    <xdr:graphicFrame>
      <xdr:nvGraphicFramePr>
        <xdr:cNvPr id="3" name="Chart 2"/>
        <xdr:cNvGraphicFramePr/>
      </xdr:nvGraphicFramePr>
      <xdr:xfrm>
        <a:off x="698500" y="2832100"/>
        <a:ext cx="482600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127000</xdr:colOff>
      <xdr:row>13</xdr:row>
      <xdr:rowOff>127000</xdr:rowOff>
    </xdr:from>
    <xdr:to>
      <xdr:col>14</xdr:col>
      <xdr:colOff>418465</xdr:colOff>
      <xdr:row>27</xdr:row>
      <xdr:rowOff>32385</xdr:rowOff>
    </xdr:to>
    <xdr:graphicFrame>
      <xdr:nvGraphicFramePr>
        <xdr:cNvPr id="4" name="Chart 3"/>
        <xdr:cNvGraphicFramePr/>
      </xdr:nvGraphicFramePr>
      <xdr:xfrm>
        <a:off x="7100570" y="3717925"/>
        <a:ext cx="5625465" cy="310578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41275</xdr:colOff>
      <xdr:row>28</xdr:row>
      <xdr:rowOff>142875</xdr:rowOff>
    </xdr:from>
    <xdr:to>
      <xdr:col>5</xdr:col>
      <xdr:colOff>179705</xdr:colOff>
      <xdr:row>42</xdr:row>
      <xdr:rowOff>85725</xdr:rowOff>
    </xdr:to>
    <xdr:graphicFrame>
      <xdr:nvGraphicFramePr>
        <xdr:cNvPr id="5" name="Chart 4"/>
        <xdr:cNvGraphicFramePr/>
      </xdr:nvGraphicFramePr>
      <xdr:xfrm>
        <a:off x="803275" y="7134225"/>
        <a:ext cx="4826000" cy="27432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3</xdr:col>
      <xdr:colOff>429260</xdr:colOff>
      <xdr:row>57</xdr:row>
      <xdr:rowOff>3810</xdr:rowOff>
    </xdr:from>
    <xdr:to>
      <xdr:col>8</xdr:col>
      <xdr:colOff>483235</xdr:colOff>
      <xdr:row>62</xdr:row>
      <xdr:rowOff>73025</xdr:rowOff>
    </xdr:to>
    <xdr:graphicFrame>
      <xdr:nvGraphicFramePr>
        <xdr:cNvPr id="9" name="Chart 8"/>
        <xdr:cNvGraphicFramePr/>
      </xdr:nvGraphicFramePr>
      <xdr:xfrm>
        <a:off x="3308985" y="12005310"/>
        <a:ext cx="5492115" cy="16694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495935</xdr:colOff>
      <xdr:row>62</xdr:row>
      <xdr:rowOff>170180</xdr:rowOff>
    </xdr:from>
    <xdr:to>
      <xdr:col>8</xdr:col>
      <xdr:colOff>483870</xdr:colOff>
      <xdr:row>75</xdr:row>
      <xdr:rowOff>62865</xdr:rowOff>
    </xdr:to>
    <xdr:graphicFrame>
      <xdr:nvGraphicFramePr>
        <xdr:cNvPr id="10" name="Chart 9"/>
        <xdr:cNvGraphicFramePr/>
      </xdr:nvGraphicFramePr>
      <xdr:xfrm>
        <a:off x="3375660" y="13771880"/>
        <a:ext cx="5426075" cy="28930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28</xdr:row>
      <xdr:rowOff>199390</xdr:rowOff>
    </xdr:from>
    <xdr:to>
      <xdr:col>6</xdr:col>
      <xdr:colOff>140335</xdr:colOff>
      <xdr:row>45</xdr:row>
      <xdr:rowOff>80645</xdr:rowOff>
    </xdr:to>
    <xdr:graphicFrame>
      <xdr:nvGraphicFramePr>
        <xdr:cNvPr id="12" name="Chart 4"/>
        <xdr:cNvGraphicFramePr/>
      </xdr:nvGraphicFramePr>
      <xdr:xfrm>
        <a:off x="762000" y="6400165"/>
        <a:ext cx="5876290" cy="32816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847090</xdr:colOff>
      <xdr:row>35</xdr:row>
      <xdr:rowOff>0</xdr:rowOff>
    </xdr:from>
    <xdr:to>
      <xdr:col>17</xdr:col>
      <xdr:colOff>7620</xdr:colOff>
      <xdr:row>51</xdr:row>
      <xdr:rowOff>88265</xdr:rowOff>
    </xdr:to>
    <xdr:graphicFrame>
      <xdr:nvGraphicFramePr>
        <xdr:cNvPr id="13" name="Chart 3"/>
        <xdr:cNvGraphicFramePr/>
      </xdr:nvGraphicFramePr>
      <xdr:xfrm>
        <a:off x="7345045" y="7600950"/>
        <a:ext cx="8852535" cy="328866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53</xdr:row>
      <xdr:rowOff>199390</xdr:rowOff>
    </xdr:from>
    <xdr:to>
      <xdr:col>18</xdr:col>
      <xdr:colOff>643890</xdr:colOff>
      <xdr:row>63</xdr:row>
      <xdr:rowOff>578485</xdr:rowOff>
    </xdr:to>
    <xdr:graphicFrame>
      <xdr:nvGraphicFramePr>
        <xdr:cNvPr id="14" name="Chart 5"/>
        <xdr:cNvGraphicFramePr/>
      </xdr:nvGraphicFramePr>
      <xdr:xfrm>
        <a:off x="10060940" y="11400790"/>
        <a:ext cx="7534910" cy="29794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64</xdr:row>
      <xdr:rowOff>0</xdr:rowOff>
    </xdr:from>
    <xdr:to>
      <xdr:col>18</xdr:col>
      <xdr:colOff>709295</xdr:colOff>
      <xdr:row>78</xdr:row>
      <xdr:rowOff>43180</xdr:rowOff>
    </xdr:to>
    <xdr:graphicFrame>
      <xdr:nvGraphicFramePr>
        <xdr:cNvPr id="15" name="Chart 6"/>
        <xdr:cNvGraphicFramePr/>
      </xdr:nvGraphicFramePr>
      <xdr:xfrm>
        <a:off x="10060940" y="14401800"/>
        <a:ext cx="7600315" cy="284353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12065</xdr:colOff>
      <xdr:row>0</xdr:row>
      <xdr:rowOff>189230</xdr:rowOff>
    </xdr:from>
    <xdr:to>
      <xdr:col>18</xdr:col>
      <xdr:colOff>26035</xdr:colOff>
      <xdr:row>14</xdr:row>
      <xdr:rowOff>128905</xdr:rowOff>
    </xdr:to>
    <xdr:graphicFrame>
      <xdr:nvGraphicFramePr>
        <xdr:cNvPr id="2" name="Chart 1"/>
        <xdr:cNvGraphicFramePr/>
      </xdr:nvGraphicFramePr>
      <xdr:xfrm>
        <a:off x="7358380" y="189230"/>
        <a:ext cx="9619615" cy="33401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842010</xdr:colOff>
      <xdr:row>15</xdr:row>
      <xdr:rowOff>74295</xdr:rowOff>
    </xdr:from>
    <xdr:to>
      <xdr:col>18</xdr:col>
      <xdr:colOff>31115</xdr:colOff>
      <xdr:row>33</xdr:row>
      <xdr:rowOff>26670</xdr:rowOff>
    </xdr:to>
    <xdr:graphicFrame>
      <xdr:nvGraphicFramePr>
        <xdr:cNvPr id="3" name="Chart 2"/>
        <xdr:cNvGraphicFramePr/>
      </xdr:nvGraphicFramePr>
      <xdr:xfrm>
        <a:off x="7339965" y="3674745"/>
        <a:ext cx="9643110" cy="3552825"/>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Funnel Case Study Data (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igh &amp; Low Conversion change"/>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00"/>
  <sheetViews>
    <sheetView topLeftCell="S1" workbookViewId="0">
      <selection activeCell="AC24" sqref="AC24"/>
    </sheetView>
  </sheetViews>
  <sheetFormatPr defaultColWidth="10.1037037037037" defaultRowHeight="15" customHeight="1"/>
  <cols>
    <col min="1" max="1" width="4.66666666666667" customWidth="1"/>
    <col min="2" max="2" width="9.8962962962963" style="42" customWidth="1"/>
    <col min="3" max="6" width="9.8962962962963" customWidth="1"/>
    <col min="7" max="7" width="10.3333333333333" customWidth="1"/>
    <col min="8" max="8" width="11.3333333333333" style="68" customWidth="1"/>
    <col min="9" max="9" width="10.8888888888889" style="68" customWidth="1"/>
    <col min="10" max="10" width="8.88888888888889" style="68" customWidth="1"/>
    <col min="11" max="11" width="10.6666666666667" customWidth="1"/>
    <col min="12" max="12" width="8.11111111111111" style="68" customWidth="1"/>
    <col min="13" max="13" width="8" style="68" customWidth="1"/>
    <col min="14" max="14" width="8.88888888888889" style="68" customWidth="1"/>
    <col min="15" max="15" width="7.77777777777778" style="68" customWidth="1"/>
    <col min="16" max="16" width="9.88888888888889" style="68" customWidth="1"/>
    <col min="17" max="17" width="8.44444444444444" customWidth="1"/>
    <col min="18" max="18" width="9.11111111111111" customWidth="1"/>
    <col min="19" max="19" width="10.8888888888889" customWidth="1"/>
    <col min="20" max="20" width="9.33333333333333" customWidth="1"/>
    <col min="21" max="21" width="10.2222222222222" customWidth="1"/>
    <col min="22" max="22" width="14.8888888888889" customWidth="1"/>
    <col min="23" max="23" width="16.2222222222222" customWidth="1"/>
    <col min="24" max="24" width="17.4444444444444" customWidth="1"/>
    <col min="25" max="25" width="11.7777777777778" customWidth="1"/>
    <col min="26" max="26" width="24.7777777777778" customWidth="1"/>
    <col min="27" max="27" width="30.4" customWidth="1"/>
    <col min="28" max="28" width="27.8" customWidth="1"/>
    <col min="29" max="29" width="22.5037037037037" customWidth="1"/>
    <col min="30" max="30" width="23.8888888888889" style="69" customWidth="1"/>
    <col min="31" max="34" width="9.8962962962963" customWidth="1"/>
  </cols>
  <sheetData>
    <row r="1" ht="15.75" customHeight="1" spans="2:30">
      <c r="B1" s="70"/>
      <c r="C1" s="19"/>
      <c r="D1" s="19"/>
      <c r="E1" s="19"/>
      <c r="F1" s="19"/>
      <c r="G1" s="19"/>
      <c r="H1" s="34" t="s">
        <v>0</v>
      </c>
      <c r="I1" s="34" t="s">
        <v>1</v>
      </c>
      <c r="J1" s="34" t="s">
        <v>2</v>
      </c>
      <c r="K1" s="17" t="s">
        <v>3</v>
      </c>
      <c r="L1" s="34" t="s">
        <v>4</v>
      </c>
      <c r="M1" s="34" t="s">
        <v>5</v>
      </c>
      <c r="N1" s="34" t="s">
        <v>6</v>
      </c>
      <c r="O1" s="34" t="s">
        <v>7</v>
      </c>
      <c r="P1" s="34" t="s">
        <v>0</v>
      </c>
      <c r="Q1" s="75" t="s">
        <v>3</v>
      </c>
      <c r="R1" s="19" t="s">
        <v>8</v>
      </c>
      <c r="S1" s="19" t="s">
        <v>9</v>
      </c>
      <c r="T1" s="19" t="s">
        <v>10</v>
      </c>
      <c r="U1" s="19" t="s">
        <v>11</v>
      </c>
      <c r="V1" s="76"/>
      <c r="W1" s="19"/>
      <c r="X1" s="77"/>
      <c r="Y1" s="19"/>
      <c r="Z1" s="19"/>
      <c r="AA1" s="80"/>
      <c r="AB1" s="19"/>
      <c r="AC1" s="19"/>
      <c r="AD1" s="81"/>
    </row>
    <row r="2" ht="15.75" customHeight="1" spans="2:30">
      <c r="B2" s="5" t="s">
        <v>12</v>
      </c>
      <c r="C2" s="28" t="s">
        <v>13</v>
      </c>
      <c r="D2" s="28" t="s">
        <v>14</v>
      </c>
      <c r="E2" s="28" t="s">
        <v>15</v>
      </c>
      <c r="F2" s="28" t="s">
        <v>16</v>
      </c>
      <c r="G2" s="28" t="s">
        <v>17</v>
      </c>
      <c r="H2" s="71" t="s">
        <v>18</v>
      </c>
      <c r="I2" s="71" t="s">
        <v>19</v>
      </c>
      <c r="J2" s="71" t="s">
        <v>20</v>
      </c>
      <c r="K2" s="28" t="s">
        <v>21</v>
      </c>
      <c r="L2" s="71" t="s">
        <v>22</v>
      </c>
      <c r="M2" s="71" t="s">
        <v>23</v>
      </c>
      <c r="N2" s="71" t="s">
        <v>24</v>
      </c>
      <c r="O2" s="71" t="s">
        <v>25</v>
      </c>
      <c r="P2" s="74" t="s">
        <v>18</v>
      </c>
      <c r="Q2" s="78" t="s">
        <v>21</v>
      </c>
      <c r="R2" s="79" t="s">
        <v>26</v>
      </c>
      <c r="S2" s="79" t="s">
        <v>27</v>
      </c>
      <c r="T2" s="79" t="s">
        <v>28</v>
      </c>
      <c r="U2" s="79" t="s">
        <v>29</v>
      </c>
      <c r="V2" s="28" t="s">
        <v>30</v>
      </c>
      <c r="W2" s="78" t="s">
        <v>31</v>
      </c>
      <c r="X2" s="78" t="s">
        <v>32</v>
      </c>
      <c r="Y2" s="28" t="s">
        <v>33</v>
      </c>
      <c r="Z2" s="28" t="s">
        <v>34</v>
      </c>
      <c r="AA2" s="78" t="s">
        <v>35</v>
      </c>
      <c r="AB2" s="78" t="s">
        <v>36</v>
      </c>
      <c r="AC2" s="78" t="s">
        <v>37</v>
      </c>
      <c r="AD2" s="78" t="s">
        <v>38</v>
      </c>
    </row>
    <row r="3" ht="15.75" customHeight="1" spans="2:30">
      <c r="B3" s="70">
        <v>43466</v>
      </c>
      <c r="C3" s="17">
        <v>20848646</v>
      </c>
      <c r="D3" s="17">
        <v>5107918</v>
      </c>
      <c r="E3" s="17">
        <v>2104462</v>
      </c>
      <c r="F3" s="17">
        <v>1505532</v>
      </c>
      <c r="G3" s="72">
        <v>1271572.67328</v>
      </c>
      <c r="H3" s="34">
        <f>G3/C3</f>
        <v>0.0609906596946392</v>
      </c>
      <c r="I3" s="34" t="e">
        <f>(G3/VLOOKUP(B3-7,$B:$G,6,FALSE))-1</f>
        <v>#N/A</v>
      </c>
      <c r="J3" s="34" t="e">
        <f>(C3/VLOOKUP(B3-7,$B:$C,2,0))-1</f>
        <v>#N/A</v>
      </c>
      <c r="K3" s="17" t="e">
        <f>(H3/VLOOKUP(B3-7,$B:$H,7,FALSE))-1</f>
        <v>#N/A</v>
      </c>
      <c r="L3" s="34">
        <f t="shared" ref="L3:O3" si="0">D3/C3</f>
        <v>0.244999987049519</v>
      </c>
      <c r="M3" s="34">
        <f t="shared" si="0"/>
        <v>0.411999957712712</v>
      </c>
      <c r="N3" s="34">
        <f t="shared" si="0"/>
        <v>0.715399945449241</v>
      </c>
      <c r="O3" s="34">
        <f t="shared" si="0"/>
        <v>0.844600229872231</v>
      </c>
      <c r="P3" s="34">
        <v>0.0609906596946392</v>
      </c>
      <c r="Q3" s="33" t="e">
        <v>#N/A</v>
      </c>
      <c r="R3" s="33" t="e">
        <f>(L3/VLOOKUP(B3-7,B:O,11,0))-1</f>
        <v>#N/A</v>
      </c>
      <c r="S3" s="33" t="e">
        <f>(M3/VLOOKUP(B3-7,B:O,12,0))-1</f>
        <v>#N/A</v>
      </c>
      <c r="T3" s="33" t="e">
        <f>(N3/VLOOKUP(B3-7,B:O,13,0))-1</f>
        <v>#N/A</v>
      </c>
      <c r="U3" s="33" t="e">
        <f>(O3/VLOOKUP(B3-7,B:O,14,0))-1</f>
        <v>#N/A</v>
      </c>
      <c r="V3" s="76" t="str">
        <f t="shared" ref="V3:V368" si="1">IF(IFERROR(I3,0)&gt;20%,"High Order Change",IF(IFERROR(I3,0)&lt;-20%,"Low Order Change"," "))</f>
        <v> </v>
      </c>
      <c r="W3" s="17" t="e">
        <f t="shared" ref="W3:W368" si="2">IF(J3&gt;20%,"High Traffic Change",IF(J3&lt;-20%,"Low Traffic Change"," "))</f>
        <v>#N/A</v>
      </c>
      <c r="X3" s="17" t="e">
        <f t="shared" ref="X3:X368" si="3">IF(Q3&gt;20%,"High Conversion Rate",IF(Q3&lt;-20%,"Low Conversion rate"," "))</f>
        <v>#N/A</v>
      </c>
      <c r="Y3" s="19"/>
      <c r="Z3" s="17" t="e">
        <f t="shared" ref="Z3:Z368" si="4">IF(Q3&gt;0,IF(MAX(R3:U3)=R3,"L2M increase",IF(MAX(R3:U3)=S3,"M2C increase",IF(MAX(R3:U3)=T3,"C2P increase",IF(MAX(R3:U3)=U3,"P2O increase",IF(AND(R3=S3,S3=T3,T3=U3),"L2M,M2C,C2P,P2O increase","No increase"))))),IF(MIN(R3:U3)=R3,"L2M decrease",IF(MIN(R3:U3)=S3,"M2C decrease",IF(MIN(R3:U3)=T3,"C2P decrease",IF(MIN(R3:U3)=U3,"P2O decrease",IF(AND(R3=S3,S3=T3,T3=U3),"L2M,M2C,C2P,P2O decrease","No decrease"))))))</f>
        <v>#N/A</v>
      </c>
      <c r="AA3" s="80"/>
      <c r="AB3" s="19"/>
      <c r="AC3" s="19"/>
      <c r="AD3" s="80"/>
    </row>
    <row r="4" ht="15.75" customHeight="1" spans="2:34">
      <c r="B4" s="70">
        <v>43467</v>
      </c>
      <c r="C4" s="17">
        <v>21934513</v>
      </c>
      <c r="D4" s="17">
        <v>5428792</v>
      </c>
      <c r="E4" s="17">
        <v>2171516</v>
      </c>
      <c r="F4" s="17">
        <v>1569355</v>
      </c>
      <c r="G4" s="17">
        <v>1261133</v>
      </c>
      <c r="H4" s="34">
        <f t="shared" ref="H4:H67" si="5">G4/C4</f>
        <v>0.0574953727032827</v>
      </c>
      <c r="I4" s="34" t="e">
        <f>(G4/VLOOKUP(B4-7,$B:$G,6,FALSE))-1</f>
        <v>#N/A</v>
      </c>
      <c r="J4" s="34" t="e">
        <f>(C4/VLOOKUP(B4-7,$B:$C,2,0))-1</f>
        <v>#N/A</v>
      </c>
      <c r="K4" s="17" t="e">
        <f>(H4/VLOOKUP(B4-7,$B:$H,7,FALSE))-1</f>
        <v>#N/A</v>
      </c>
      <c r="L4" s="34">
        <f t="shared" ref="L4:L67" si="6">D4/C4</f>
        <v>0.247500001481683</v>
      </c>
      <c r="M4" s="34">
        <f t="shared" ref="M4:M67" si="7">E4/D4</f>
        <v>0.399999852637566</v>
      </c>
      <c r="N4" s="34">
        <f t="shared" ref="N4:N67" si="8">F4/E4</f>
        <v>0.722700178124407</v>
      </c>
      <c r="O4" s="34">
        <f t="shared" ref="O4:O67" si="9">G4/F4</f>
        <v>0.803599567975378</v>
      </c>
      <c r="P4" s="34">
        <v>0.0574953727032827</v>
      </c>
      <c r="Q4" s="33" t="e">
        <v>#N/A</v>
      </c>
      <c r="R4" s="33" t="e">
        <f>(L4/VLOOKUP(B4-7,B:O,11,0))-1</f>
        <v>#N/A</v>
      </c>
      <c r="S4" s="33" t="e">
        <f>(M4/VLOOKUP(B4-7,B:O,12,0))-1</f>
        <v>#N/A</v>
      </c>
      <c r="T4" s="33" t="e">
        <f>(N4/VLOOKUP(B4-7,B:O,13,0))-1</f>
        <v>#N/A</v>
      </c>
      <c r="U4" s="33" t="e">
        <f>(O4/VLOOKUP(B4-7,B:O,14,0))-1</f>
        <v>#N/A</v>
      </c>
      <c r="V4" s="76" t="str">
        <f t="shared" si="1"/>
        <v> </v>
      </c>
      <c r="W4" s="17" t="e">
        <f t="shared" si="2"/>
        <v>#N/A</v>
      </c>
      <c r="X4" s="17" t="e">
        <f t="shared" si="3"/>
        <v>#N/A</v>
      </c>
      <c r="Y4" s="19"/>
      <c r="Z4" s="17" t="e">
        <f t="shared" si="4"/>
        <v>#N/A</v>
      </c>
      <c r="AA4" s="80"/>
      <c r="AB4" s="19"/>
      <c r="AC4" s="19"/>
      <c r="AD4" s="80"/>
      <c r="AG4" s="82"/>
      <c r="AH4" s="82" t="s">
        <v>39</v>
      </c>
    </row>
    <row r="5" ht="15.75" customHeight="1" spans="2:34">
      <c r="B5" s="70">
        <v>43468</v>
      </c>
      <c r="C5" s="17">
        <v>20848646</v>
      </c>
      <c r="D5" s="17">
        <v>5212161</v>
      </c>
      <c r="E5" s="17">
        <v>2001470</v>
      </c>
      <c r="F5" s="17">
        <v>1402630</v>
      </c>
      <c r="G5" s="17">
        <v>1138655</v>
      </c>
      <c r="H5" s="34">
        <f t="shared" si="5"/>
        <v>0.0546152973195478</v>
      </c>
      <c r="I5" s="34" t="e">
        <f>(G5/VLOOKUP(B5-7,$B:$G,6,FALSE))-1</f>
        <v>#N/A</v>
      </c>
      <c r="J5" s="34" t="e">
        <f>(C5/VLOOKUP(B5-7,$B:$C,2,0))-1</f>
        <v>#N/A</v>
      </c>
      <c r="K5" s="17" t="e">
        <f>(H5/VLOOKUP(B5-7,$B:$H,7,FALSE))-1</f>
        <v>#N/A</v>
      </c>
      <c r="L5" s="34">
        <f t="shared" si="6"/>
        <v>0.249999976017627</v>
      </c>
      <c r="M5" s="34">
        <f t="shared" si="7"/>
        <v>0.384000033767184</v>
      </c>
      <c r="N5" s="34">
        <f t="shared" si="8"/>
        <v>0.700799912064633</v>
      </c>
      <c r="O5" s="34">
        <f t="shared" si="9"/>
        <v>0.811799975759823</v>
      </c>
      <c r="P5" s="34">
        <v>0.0546152973195478</v>
      </c>
      <c r="Q5" s="33" t="e">
        <v>#N/A</v>
      </c>
      <c r="R5" s="33" t="e">
        <f>(L5/VLOOKUP(B5-7,B:O,11,0))-1</f>
        <v>#N/A</v>
      </c>
      <c r="S5" s="33" t="e">
        <f>(M5/VLOOKUP(B5-7,B:O,12,0))-1</f>
        <v>#N/A</v>
      </c>
      <c r="T5" s="33" t="e">
        <f>(N5/VLOOKUP(B5-7,B:O,13,0))-1</f>
        <v>#N/A</v>
      </c>
      <c r="U5" s="33" t="e">
        <f>(O5/VLOOKUP(B5-7,B:O,14,0))-1</f>
        <v>#N/A</v>
      </c>
      <c r="V5" s="76" t="str">
        <f t="shared" si="1"/>
        <v> </v>
      </c>
      <c r="W5" s="17" t="e">
        <f t="shared" si="2"/>
        <v>#N/A</v>
      </c>
      <c r="X5" s="17" t="e">
        <f t="shared" si="3"/>
        <v>#N/A</v>
      </c>
      <c r="Y5" s="19"/>
      <c r="Z5" s="17" t="e">
        <f t="shared" si="4"/>
        <v>#N/A</v>
      </c>
      <c r="AA5" s="80"/>
      <c r="AB5" s="19"/>
      <c r="AC5" s="19"/>
      <c r="AD5" s="80"/>
      <c r="AG5" s="82" t="s">
        <v>40</v>
      </c>
      <c r="AH5" s="82" t="s">
        <v>41</v>
      </c>
    </row>
    <row r="6" ht="15.75" customHeight="1" spans="2:34">
      <c r="B6" s="70">
        <v>43469</v>
      </c>
      <c r="C6" s="17">
        <v>21717340</v>
      </c>
      <c r="D6" s="17">
        <v>5700801</v>
      </c>
      <c r="E6" s="17">
        <v>2303123</v>
      </c>
      <c r="F6" s="17">
        <v>1597216</v>
      </c>
      <c r="G6" s="17">
        <v>1296620</v>
      </c>
      <c r="H6" s="34">
        <f t="shared" si="5"/>
        <v>0.0597043652675696</v>
      </c>
      <c r="I6" s="34" t="e">
        <f>(G6/VLOOKUP(B6-7,$B:$G,6,FALSE))-1</f>
        <v>#N/A</v>
      </c>
      <c r="J6" s="34" t="e">
        <f>(C6/VLOOKUP(B6-7,$B:$C,2,0))-1</f>
        <v>#N/A</v>
      </c>
      <c r="K6" s="17" t="e">
        <f>(H6/VLOOKUP(B6-7,$B:$H,7,FALSE))-1</f>
        <v>#N/A</v>
      </c>
      <c r="L6" s="34">
        <f t="shared" si="6"/>
        <v>0.262499965465384</v>
      </c>
      <c r="M6" s="34">
        <f t="shared" si="7"/>
        <v>0.403999894049976</v>
      </c>
      <c r="N6" s="34">
        <f t="shared" si="8"/>
        <v>0.693500086621514</v>
      </c>
      <c r="O6" s="34">
        <f t="shared" si="9"/>
        <v>0.811800032055777</v>
      </c>
      <c r="P6" s="34">
        <v>0.0597043652675696</v>
      </c>
      <c r="Q6" s="33" t="e">
        <v>#N/A</v>
      </c>
      <c r="R6" s="33" t="e">
        <f>(L6/VLOOKUP(B6-7,B:O,11,0))-1</f>
        <v>#N/A</v>
      </c>
      <c r="S6" s="33" t="e">
        <f>(M6/VLOOKUP(B6-7,B:O,12,0))-1</f>
        <v>#N/A</v>
      </c>
      <c r="T6" s="33" t="e">
        <f>(N6/VLOOKUP(B6-7,B:O,13,0))-1</f>
        <v>#N/A</v>
      </c>
      <c r="U6" s="33" t="e">
        <f>(O6/VLOOKUP(B6-7,B:O,14,0))-1</f>
        <v>#N/A</v>
      </c>
      <c r="V6" s="76" t="str">
        <f t="shared" si="1"/>
        <v> </v>
      </c>
      <c r="W6" s="17" t="e">
        <f t="shared" si="2"/>
        <v>#N/A</v>
      </c>
      <c r="X6" s="17" t="e">
        <f t="shared" si="3"/>
        <v>#N/A</v>
      </c>
      <c r="Y6" s="19"/>
      <c r="Z6" s="17" t="e">
        <f t="shared" si="4"/>
        <v>#N/A</v>
      </c>
      <c r="AA6" s="80"/>
      <c r="AB6" s="19"/>
      <c r="AC6" s="19"/>
      <c r="AD6" s="80"/>
      <c r="AG6" s="82" t="s">
        <v>42</v>
      </c>
      <c r="AH6" s="82" t="s">
        <v>41</v>
      </c>
    </row>
    <row r="7" ht="15.75" customHeight="1" spans="2:34">
      <c r="B7" s="70">
        <v>43470</v>
      </c>
      <c r="C7" s="17">
        <v>42645263</v>
      </c>
      <c r="D7" s="17">
        <v>8776395</v>
      </c>
      <c r="E7" s="17">
        <v>2924294</v>
      </c>
      <c r="F7" s="17">
        <v>2087946</v>
      </c>
      <c r="G7" s="17">
        <v>1596026</v>
      </c>
      <c r="H7" s="34">
        <f t="shared" si="5"/>
        <v>0.0374256338857612</v>
      </c>
      <c r="I7" s="34" t="e">
        <f>(G7/VLOOKUP(B7-7,$B:$G,6,FALSE))-1</f>
        <v>#N/A</v>
      </c>
      <c r="J7" s="34" t="e">
        <f>(C7/VLOOKUP(B7-7,$B:$C,2,0))-1</f>
        <v>#N/A</v>
      </c>
      <c r="K7" s="17" t="e">
        <f>(H7/VLOOKUP(B7-7,$B:$H,7,FALSE))-1</f>
        <v>#N/A</v>
      </c>
      <c r="L7" s="34">
        <f t="shared" si="6"/>
        <v>0.205799997059462</v>
      </c>
      <c r="M7" s="34">
        <f t="shared" si="7"/>
        <v>0.333199907251212</v>
      </c>
      <c r="N7" s="34">
        <f t="shared" si="8"/>
        <v>0.714000028724882</v>
      </c>
      <c r="O7" s="34">
        <f t="shared" si="9"/>
        <v>0.764400037165712</v>
      </c>
      <c r="P7" s="34">
        <v>0.0374256338857612</v>
      </c>
      <c r="Q7" s="33" t="e">
        <v>#N/A</v>
      </c>
      <c r="R7" s="33" t="e">
        <f>(L7/VLOOKUP(B7-7,B:O,11,0))-1</f>
        <v>#N/A</v>
      </c>
      <c r="S7" s="33" t="e">
        <f>(M7/VLOOKUP(B7-7,B:O,12,0))-1</f>
        <v>#N/A</v>
      </c>
      <c r="T7" s="33" t="e">
        <f>(N7/VLOOKUP(B7-7,B:O,13,0))-1</f>
        <v>#N/A</v>
      </c>
      <c r="U7" s="33" t="e">
        <f>(O7/VLOOKUP(B7-7,B:O,14,0))-1</f>
        <v>#N/A</v>
      </c>
      <c r="V7" s="76" t="str">
        <f t="shared" si="1"/>
        <v> </v>
      </c>
      <c r="W7" s="17" t="e">
        <f t="shared" si="2"/>
        <v>#N/A</v>
      </c>
      <c r="X7" s="17" t="e">
        <f t="shared" si="3"/>
        <v>#N/A</v>
      </c>
      <c r="Y7" s="19"/>
      <c r="Z7" s="17" t="e">
        <f t="shared" si="4"/>
        <v>#N/A</v>
      </c>
      <c r="AA7" s="80"/>
      <c r="AB7" s="19"/>
      <c r="AC7" s="19"/>
      <c r="AD7" s="80"/>
      <c r="AG7" s="82" t="s">
        <v>43</v>
      </c>
      <c r="AH7" s="82" t="s">
        <v>41</v>
      </c>
    </row>
    <row r="8" ht="15.75" customHeight="1" spans="2:34">
      <c r="B8" s="70">
        <v>43471</v>
      </c>
      <c r="C8" s="17">
        <v>43543058</v>
      </c>
      <c r="D8" s="17">
        <v>8778280</v>
      </c>
      <c r="E8" s="17">
        <v>3014461</v>
      </c>
      <c r="F8" s="17">
        <v>2049833</v>
      </c>
      <c r="G8" s="17">
        <v>1582881</v>
      </c>
      <c r="H8" s="34">
        <f t="shared" si="5"/>
        <v>0.0363520862498909</v>
      </c>
      <c r="I8" s="34" t="e">
        <f>(G8/VLOOKUP(B8-7,$B:$G,6,FALSE))-1</f>
        <v>#N/A</v>
      </c>
      <c r="J8" s="34" t="e">
        <f>(C8/VLOOKUP(B8-7,$B:$C,2,0))-1</f>
        <v>#N/A</v>
      </c>
      <c r="K8" s="17" t="e">
        <f>(H8/VLOOKUP(B8-7,$B:$H,7,FALSE))-1</f>
        <v>#N/A</v>
      </c>
      <c r="L8" s="34">
        <f t="shared" si="6"/>
        <v>0.201599988682467</v>
      </c>
      <c r="M8" s="34">
        <f t="shared" si="7"/>
        <v>0.343399959901028</v>
      </c>
      <c r="N8" s="34">
        <f t="shared" si="8"/>
        <v>0.679999840767553</v>
      </c>
      <c r="O8" s="34">
        <f t="shared" si="9"/>
        <v>0.772199979217819</v>
      </c>
      <c r="P8" s="34">
        <v>0.0363520862498909</v>
      </c>
      <c r="Q8" s="33" t="e">
        <v>#N/A</v>
      </c>
      <c r="R8" s="33" t="e">
        <f>(L8/VLOOKUP(B8-7,B:O,11,0))-1</f>
        <v>#N/A</v>
      </c>
      <c r="S8" s="33" t="e">
        <f>(M8/VLOOKUP(B8-7,B:O,12,0))-1</f>
        <v>#N/A</v>
      </c>
      <c r="T8" s="33" t="e">
        <f>(N8/VLOOKUP(B8-7,B:O,13,0))-1</f>
        <v>#N/A</v>
      </c>
      <c r="U8" s="33" t="e">
        <f>(O8/VLOOKUP(B8-7,B:O,14,0))-1</f>
        <v>#N/A</v>
      </c>
      <c r="V8" s="76" t="str">
        <f t="shared" si="1"/>
        <v> </v>
      </c>
      <c r="W8" s="17" t="e">
        <f t="shared" si="2"/>
        <v>#N/A</v>
      </c>
      <c r="X8" s="17" t="e">
        <f t="shared" si="3"/>
        <v>#N/A</v>
      </c>
      <c r="Y8" s="19"/>
      <c r="Z8" s="17" t="e">
        <f t="shared" si="4"/>
        <v>#N/A</v>
      </c>
      <c r="AA8" s="80"/>
      <c r="AB8" s="19"/>
      <c r="AC8" s="19"/>
      <c r="AD8" s="80"/>
      <c r="AG8" s="82" t="s">
        <v>44</v>
      </c>
      <c r="AH8" s="82" t="s">
        <v>41</v>
      </c>
    </row>
    <row r="9" ht="15.75" customHeight="1" spans="2:34">
      <c r="B9" s="70">
        <v>43472</v>
      </c>
      <c r="C9" s="17">
        <v>22803207</v>
      </c>
      <c r="D9" s="17">
        <v>5415761</v>
      </c>
      <c r="E9" s="17">
        <v>2079652</v>
      </c>
      <c r="F9" s="17">
        <v>1442239</v>
      </c>
      <c r="G9" s="17">
        <v>1123504</v>
      </c>
      <c r="H9" s="34">
        <f t="shared" si="5"/>
        <v>0.0492695610753347</v>
      </c>
      <c r="I9" s="34" t="e">
        <f>(G9/VLOOKUP(B9-7,$B:$G,6,FALSE))-1</f>
        <v>#N/A</v>
      </c>
      <c r="J9" s="34" t="e">
        <f>(C9/VLOOKUP(B9-7,$B:$C,2,0))-1</f>
        <v>#N/A</v>
      </c>
      <c r="K9" s="17" t="e">
        <f>(H9/VLOOKUP(B9-7,$B:$H,7,FALSE))-1</f>
        <v>#N/A</v>
      </c>
      <c r="L9" s="34">
        <f t="shared" si="6"/>
        <v>0.237499970947069</v>
      </c>
      <c r="M9" s="34">
        <f t="shared" si="7"/>
        <v>0.383999958639238</v>
      </c>
      <c r="N9" s="34">
        <f t="shared" si="8"/>
        <v>0.693500162527192</v>
      </c>
      <c r="O9" s="34">
        <f t="shared" si="9"/>
        <v>0.77899987450069</v>
      </c>
      <c r="P9" s="34">
        <v>0.0492695610753347</v>
      </c>
      <c r="Q9" s="33" t="e">
        <v>#N/A</v>
      </c>
      <c r="R9" s="33" t="e">
        <f>(L9/VLOOKUP(B9-7,B:O,11,0))-1</f>
        <v>#N/A</v>
      </c>
      <c r="S9" s="33" t="e">
        <f>(M9/VLOOKUP(B9-7,B:O,12,0))-1</f>
        <v>#N/A</v>
      </c>
      <c r="T9" s="33" t="e">
        <f>(N9/VLOOKUP(B9-7,B:O,13,0))-1</f>
        <v>#N/A</v>
      </c>
      <c r="U9" s="33" t="e">
        <f>(O9/VLOOKUP(B9-7,B:O,14,0))-1</f>
        <v>#N/A</v>
      </c>
      <c r="V9" s="76" t="str">
        <f t="shared" si="1"/>
        <v> </v>
      </c>
      <c r="W9" s="17" t="e">
        <f t="shared" si="2"/>
        <v>#N/A</v>
      </c>
      <c r="X9" s="77" t="e">
        <f t="shared" si="3"/>
        <v>#N/A</v>
      </c>
      <c r="Y9" s="19"/>
      <c r="Z9" s="17" t="e">
        <f t="shared" si="4"/>
        <v>#N/A</v>
      </c>
      <c r="AA9" s="80"/>
      <c r="AB9" s="19"/>
      <c r="AC9" s="19"/>
      <c r="AD9" s="80"/>
      <c r="AG9" s="82" t="s">
        <v>45</v>
      </c>
      <c r="AH9" s="82" t="s">
        <v>46</v>
      </c>
    </row>
    <row r="10" ht="15.75" customHeight="1" spans="1:34">
      <c r="A10" s="73"/>
      <c r="B10" s="70">
        <v>43473</v>
      </c>
      <c r="C10" s="17">
        <v>21717340</v>
      </c>
      <c r="D10" s="17">
        <v>5320748</v>
      </c>
      <c r="E10" s="17">
        <v>2085733</v>
      </c>
      <c r="F10" s="17">
        <v>1583488</v>
      </c>
      <c r="G10" s="17">
        <v>1311445</v>
      </c>
      <c r="H10" s="34">
        <f t="shared" si="5"/>
        <v>0.0603869995128317</v>
      </c>
      <c r="I10" s="34">
        <f>(G10/VLOOKUP(B10-7,$B:$G,6,FALSE))-1</f>
        <v>0.031356703048006</v>
      </c>
      <c r="J10" s="34">
        <f>(C10/VLOOKUP(B10-7,$B:$C,2,0))-1</f>
        <v>0.0416666866519773</v>
      </c>
      <c r="K10" s="34">
        <f>(H10/VLOOKUP(B10-7,$B:$H,7,FALSE))-1</f>
        <v>-0.00989758406991892</v>
      </c>
      <c r="L10" s="34">
        <f t="shared" si="6"/>
        <v>0.244999986186154</v>
      </c>
      <c r="M10" s="34">
        <f t="shared" si="7"/>
        <v>0.391999959404204</v>
      </c>
      <c r="N10" s="34">
        <f t="shared" si="8"/>
        <v>0.759199763344589</v>
      </c>
      <c r="O10" s="34">
        <f t="shared" si="9"/>
        <v>0.828200150553714</v>
      </c>
      <c r="P10" s="34">
        <v>0.0603869995128317</v>
      </c>
      <c r="Q10" s="34">
        <v>-0.00989758406991847</v>
      </c>
      <c r="R10" s="34">
        <f>(L10/VLOOKUP(B10-7,B:O,11,0))-1</f>
        <v>-3.52393891844827e-9</v>
      </c>
      <c r="S10" s="34">
        <f>(M10/VLOOKUP(B10-7,B:O,12,0))-1</f>
        <v>-0.0485436901973033</v>
      </c>
      <c r="T10" s="34">
        <f>(N10/VLOOKUP(B10-7,B:O,13,0))-1</f>
        <v>0.06122423991498</v>
      </c>
      <c r="U10" s="34">
        <f>(O10/VLOOKUP(B10-7,B:O,14,0))-1</f>
        <v>-0.0194175643558586</v>
      </c>
      <c r="V10" s="76" t="str">
        <f t="shared" si="1"/>
        <v> </v>
      </c>
      <c r="W10" s="17" t="str">
        <f t="shared" si="2"/>
        <v> </v>
      </c>
      <c r="X10" s="17" t="str">
        <f t="shared" si="3"/>
        <v> </v>
      </c>
      <c r="Y10" s="17" t="str">
        <f>IF(J10&gt;0,IF(MAX('Channel wise traffic'!G10:J10)='Channel wise traffic'!G10,"Facebook",IF(MAX('Channel wise traffic'!G10:J10)='Channel wise traffic'!H10,"Youtube",IF(MAX('Channel wise traffic'!G10:J10)='Channel wise traffic'!I10,"Twitter",IF(MAX('Channel wise traffic'!G10:J10)='Channel wise traffic'!J10,"Others",IF(AND('Channel wise traffic'!G10='Channel wise traffic'!H10,'Channel wise traffic'!H10='Channel wise traffic'!I10,'Channel wise traffic'!I10='Channel wise traffic'!J10),"Facebook,Youtube,Twitter,Others","No Increase"))))),IF(MIN('Channel wise traffic'!G10:J10)='Channel wise traffic'!G10,"Facebook",IF(MIN('Channel wise traffic'!G10:J10)='Channel wise traffic'!H10,"Youtube",IF(MIN('Channel wise traffic'!G10:J10)='Channel wise traffic'!I10,"Twitter",IF(MIN('Channel wise traffic'!G10:J10)='Channel wise traffic'!J10,"Others",IF(AND('Channel wise traffic'!G10='Channel wise traffic'!H10,'Channel wise traffic'!H10='Channel wise traffic'!I10,'Channel wise traffic'!I10='Channel wise traffic'!J10),"Facebook,Youtube,Twitter,Others","No Decrease"))))))</f>
        <v>Facebook</v>
      </c>
      <c r="Z10" s="17" t="str">
        <f t="shared" si="4"/>
        <v>M2C decrease</v>
      </c>
      <c r="AA10" s="80"/>
      <c r="AB10" s="19"/>
      <c r="AC10" s="19"/>
      <c r="AD10" s="80"/>
      <c r="AG10" s="82" t="s">
        <v>47</v>
      </c>
      <c r="AH10" s="82" t="s">
        <v>46</v>
      </c>
    </row>
    <row r="11" ht="15.75" customHeight="1" spans="1:34">
      <c r="A11" s="43"/>
      <c r="B11" s="70">
        <v>43474</v>
      </c>
      <c r="C11" s="17">
        <v>22586034</v>
      </c>
      <c r="D11" s="17">
        <v>5872368</v>
      </c>
      <c r="E11" s="17">
        <v>2372437</v>
      </c>
      <c r="F11" s="17">
        <v>1766516</v>
      </c>
      <c r="G11" s="17">
        <v>1506485</v>
      </c>
      <c r="H11" s="34">
        <f t="shared" si="5"/>
        <v>0.0666998464626415</v>
      </c>
      <c r="I11" s="34">
        <f t="shared" ref="I11:I74" si="10">(G11/VLOOKUP(B11-7,$B:$G,6,FALSE))-1</f>
        <v>0.194548869944724</v>
      </c>
      <c r="J11" s="34">
        <f t="shared" ref="J11:J74" si="11">(C11/VLOOKUP(B11-7,$B:$C,2,0))-1</f>
        <v>0.0297030073108986</v>
      </c>
      <c r="K11" s="34">
        <f t="shared" ref="K11:K74" si="12">(H11/VLOOKUP(B11-7,$B:$H,7,FALSE))-1</f>
        <v>0.160090687764744</v>
      </c>
      <c r="L11" s="34">
        <f t="shared" si="6"/>
        <v>0.259999962808876</v>
      </c>
      <c r="M11" s="34">
        <f t="shared" si="7"/>
        <v>0.40400005585481</v>
      </c>
      <c r="N11" s="34">
        <f t="shared" si="8"/>
        <v>0.744599751226271</v>
      </c>
      <c r="O11" s="34">
        <f t="shared" si="9"/>
        <v>0.852800087856549</v>
      </c>
      <c r="P11" s="34">
        <v>0.0666998464626415</v>
      </c>
      <c r="Q11" s="34">
        <v>0.160090687764743</v>
      </c>
      <c r="R11" s="34">
        <f t="shared" ref="R11:R74" si="13">(L11/VLOOKUP(B11-7,B:O,11,0))-1</f>
        <v>0.0505048939489323</v>
      </c>
      <c r="S11" s="34">
        <f t="shared" ref="S11:S74" si="14">(M11/VLOOKUP(B11-7,B:O,12,0))-1</f>
        <v>0.0100005117273594</v>
      </c>
      <c r="T11" s="34">
        <f t="shared" ref="T11:T74" si="15">(N11/VLOOKUP(B11-7,B:O,13,0))-1</f>
        <v>0.0303024321354106</v>
      </c>
      <c r="U11" s="34">
        <f t="shared" ref="U11:U74" si="16">(O11/VLOOKUP(B11-7,B:O,14,0))-1</f>
        <v>0.061225169651508</v>
      </c>
      <c r="V11" s="76" t="str">
        <f t="shared" si="1"/>
        <v> </v>
      </c>
      <c r="W11" s="17" t="str">
        <f t="shared" si="2"/>
        <v> </v>
      </c>
      <c r="X11" s="77" t="str">
        <f t="shared" si="3"/>
        <v> </v>
      </c>
      <c r="Y11" s="17" t="str">
        <f>IF(J11&gt;0,IF(MAX('Channel wise traffic'!G11:J11)='Channel wise traffic'!G11,"Facebook",IF(MAX('Channel wise traffic'!G11:J11)='Channel wise traffic'!H11,"Youtube",IF(MAX('Channel wise traffic'!G11:J11)='Channel wise traffic'!I11,"Twitter",IF(MAX('Channel wise traffic'!G11:J11)='Channel wise traffic'!J11,"Others",IF(AND('Channel wise traffic'!G11='Channel wise traffic'!H11,'Channel wise traffic'!H11='Channel wise traffic'!I11,'Channel wise traffic'!I11='Channel wise traffic'!J11),"Facebook,Youtube,Twitter,Others","No Increase"))))),IF(MIN('Channel wise traffic'!G11:J11)='Channel wise traffic'!G11,"Facebook",IF(MIN('Channel wise traffic'!G11:J11)='Channel wise traffic'!H11,"Youtube",IF(MIN('Channel wise traffic'!G11:J11)='Channel wise traffic'!I11,"Twitter",IF(MIN('Channel wise traffic'!G11:J11)='Channel wise traffic'!J11,"Others",IF(AND('Channel wise traffic'!G11='Channel wise traffic'!H11,'Channel wise traffic'!H11='Channel wise traffic'!I11,'Channel wise traffic'!I11='Channel wise traffic'!J11),"Facebook,Youtube,Twitter,Others","No Decrease"))))))</f>
        <v>Facebook</v>
      </c>
      <c r="Z11" s="17" t="str">
        <f t="shared" si="4"/>
        <v>P2O increase</v>
      </c>
      <c r="AA11" s="80"/>
      <c r="AB11" s="19"/>
      <c r="AC11" s="19"/>
      <c r="AD11" s="80"/>
      <c r="AG11" s="82" t="s">
        <v>48</v>
      </c>
      <c r="AH11" s="82" t="s">
        <v>46</v>
      </c>
    </row>
    <row r="12" ht="15.75" customHeight="1" spans="2:34">
      <c r="B12" s="70">
        <v>43475</v>
      </c>
      <c r="C12" s="17">
        <v>10641496</v>
      </c>
      <c r="D12" s="17">
        <v>2740185</v>
      </c>
      <c r="E12" s="17">
        <v>1063191</v>
      </c>
      <c r="F12" s="17">
        <v>760607</v>
      </c>
      <c r="G12" s="17">
        <v>623698</v>
      </c>
      <c r="H12" s="34">
        <f t="shared" si="5"/>
        <v>0.0586099924296358</v>
      </c>
      <c r="I12" s="34">
        <f t="shared" si="10"/>
        <v>-0.4522502426108</v>
      </c>
      <c r="J12" s="34">
        <f t="shared" si="11"/>
        <v>-0.489583352319378</v>
      </c>
      <c r="K12" s="34">
        <f t="shared" si="12"/>
        <v>0.0731424217415773</v>
      </c>
      <c r="L12" s="34">
        <f t="shared" si="6"/>
        <v>0.257499979326215</v>
      </c>
      <c r="M12" s="34">
        <f t="shared" si="7"/>
        <v>0.387999715347686</v>
      </c>
      <c r="N12" s="34">
        <f t="shared" si="8"/>
        <v>0.715400149173573</v>
      </c>
      <c r="O12" s="34">
        <f t="shared" si="9"/>
        <v>0.820000341832247</v>
      </c>
      <c r="P12" s="34">
        <v>0.0586099924296358</v>
      </c>
      <c r="Q12" s="34">
        <v>0.0731424217415788</v>
      </c>
      <c r="R12" s="34">
        <f t="shared" si="13"/>
        <v>0.0300000161122382</v>
      </c>
      <c r="S12" s="34">
        <f t="shared" si="14"/>
        <v>0.0104158365333036</v>
      </c>
      <c r="T12" s="34">
        <f t="shared" si="15"/>
        <v>0.020833674287895</v>
      </c>
      <c r="U12" s="34">
        <f t="shared" si="16"/>
        <v>0.0101014613418149</v>
      </c>
      <c r="V12" s="76" t="str">
        <f t="shared" si="1"/>
        <v>Low Order Change</v>
      </c>
      <c r="W12" s="17" t="str">
        <f t="shared" si="2"/>
        <v>Low Traffic Change</v>
      </c>
      <c r="X12" s="77" t="str">
        <f t="shared" si="3"/>
        <v> </v>
      </c>
      <c r="Y12" s="17" t="str">
        <f>IF(J12&gt;0,IF(MAX('Channel wise traffic'!G12:J12)='Channel wise traffic'!G12,"Facebook",IF(MAX('Channel wise traffic'!G12:J12)='Channel wise traffic'!H12,"Youtube",IF(MAX('Channel wise traffic'!G12:J12)='Channel wise traffic'!I12,"Twitter",IF(MAX('Channel wise traffic'!G12:J12)='Channel wise traffic'!J12,"Others",IF(AND('Channel wise traffic'!G12='Channel wise traffic'!H12,'Channel wise traffic'!H12='Channel wise traffic'!I12,'Channel wise traffic'!I12='Channel wise traffic'!J12),"Facebook,Youtube,Twitter,Others","No Increase"))))),IF(MIN('Channel wise traffic'!G12:J12)='Channel wise traffic'!G12,"Facebook",IF(MIN('Channel wise traffic'!G12:J12)='Channel wise traffic'!H12,"Youtube",IF(MIN('Channel wise traffic'!G12:J12)='Channel wise traffic'!I12,"Twitter",IF(MIN('Channel wise traffic'!G12:J12)='Channel wise traffic'!J12,"Others",IF(AND('Channel wise traffic'!G12='Channel wise traffic'!H12,'Channel wise traffic'!H12='Channel wise traffic'!I12,'Channel wise traffic'!I12='Channel wise traffic'!J12),"Facebook,Youtube,Twitter,Others","No Decrease"))))))</f>
        <v>Facebook</v>
      </c>
      <c r="Z12" s="17" t="str">
        <f t="shared" si="4"/>
        <v>L2M increase</v>
      </c>
      <c r="AA12" s="80"/>
      <c r="AB12" s="19"/>
      <c r="AC12" s="80" t="s">
        <v>49</v>
      </c>
      <c r="AD12" s="80" t="s">
        <v>50</v>
      </c>
      <c r="AG12" s="82" t="s">
        <v>51</v>
      </c>
      <c r="AH12" s="82" t="s">
        <v>46</v>
      </c>
    </row>
    <row r="13" ht="15.75" customHeight="1" spans="2:30">
      <c r="B13" s="70">
        <v>43476</v>
      </c>
      <c r="C13" s="17">
        <v>20631473</v>
      </c>
      <c r="D13" s="17">
        <v>4951553</v>
      </c>
      <c r="E13" s="17">
        <v>2000427</v>
      </c>
      <c r="F13" s="17">
        <v>1431105</v>
      </c>
      <c r="G13" s="17">
        <v>1126566</v>
      </c>
      <c r="H13" s="34">
        <f t="shared" si="5"/>
        <v>0.0546042446896545</v>
      </c>
      <c r="I13" s="34">
        <f t="shared" si="10"/>
        <v>-0.131151763816693</v>
      </c>
      <c r="J13" s="34">
        <f t="shared" si="11"/>
        <v>-0.05</v>
      </c>
      <c r="K13" s="34">
        <f t="shared" si="12"/>
        <v>-0.0854229092807288</v>
      </c>
      <c r="L13" s="34">
        <f t="shared" si="6"/>
        <v>0.239999974795789</v>
      </c>
      <c r="M13" s="34">
        <f t="shared" si="7"/>
        <v>0.403999916793782</v>
      </c>
      <c r="N13" s="34">
        <f t="shared" si="8"/>
        <v>0.715399762150781</v>
      </c>
      <c r="O13" s="34">
        <f t="shared" si="9"/>
        <v>0.787200100621548</v>
      </c>
      <c r="P13" s="34">
        <v>0.0546042446896545</v>
      </c>
      <c r="Q13" s="34">
        <v>-0.085422909280729</v>
      </c>
      <c r="R13" s="34">
        <f t="shared" si="13"/>
        <v>-0.0857142614464919</v>
      </c>
      <c r="S13" s="34">
        <f t="shared" si="14"/>
        <v>5.62965642991742e-8</v>
      </c>
      <c r="T13" s="34">
        <f t="shared" si="15"/>
        <v>0.031578475549952</v>
      </c>
      <c r="U13" s="34">
        <f t="shared" si="16"/>
        <v>-0.0303029446450414</v>
      </c>
      <c r="V13" s="76" t="str">
        <f t="shared" si="1"/>
        <v> </v>
      </c>
      <c r="W13" s="17" t="str">
        <f t="shared" si="2"/>
        <v> </v>
      </c>
      <c r="X13" s="77" t="str">
        <f t="shared" si="3"/>
        <v> </v>
      </c>
      <c r="Y13" s="17" t="str">
        <f>IF(J13&gt;0,IF(MAX('Channel wise traffic'!G13:J13)='Channel wise traffic'!G13,"Facebook",IF(MAX('Channel wise traffic'!G13:J13)='Channel wise traffic'!H13,"Youtube",IF(MAX('Channel wise traffic'!G13:J13)='Channel wise traffic'!I13,"Twitter",IF(MAX('Channel wise traffic'!G13:J13)='Channel wise traffic'!J13,"Others",IF(AND('Channel wise traffic'!G13='Channel wise traffic'!H13,'Channel wise traffic'!H13='Channel wise traffic'!I13,'Channel wise traffic'!I13='Channel wise traffic'!J13),"Facebook,Youtube,Twitter,Others","No Increase"))))),IF(MIN('Channel wise traffic'!G13:J13)='Channel wise traffic'!G13,"Facebook",IF(MIN('Channel wise traffic'!G13:J13)='Channel wise traffic'!H13,"Youtube",IF(MIN('Channel wise traffic'!G13:J13)='Channel wise traffic'!I13,"Twitter",IF(MIN('Channel wise traffic'!G13:J13)='Channel wise traffic'!J13,"Others",IF(AND('Channel wise traffic'!G13='Channel wise traffic'!H13,'Channel wise traffic'!H13='Channel wise traffic'!I13,'Channel wise traffic'!I13='Channel wise traffic'!J13),"Facebook,Youtube,Twitter,Others","No Decrease"))))))</f>
        <v>Youtube</v>
      </c>
      <c r="Z13" s="17" t="str">
        <f t="shared" si="4"/>
        <v>L2M decrease</v>
      </c>
      <c r="AA13" s="80"/>
      <c r="AB13" s="19"/>
      <c r="AC13" s="19"/>
      <c r="AD13" s="80"/>
    </row>
    <row r="14" ht="15.75" customHeight="1" spans="2:34">
      <c r="B14" s="70">
        <v>43477</v>
      </c>
      <c r="C14" s="17">
        <v>42645263</v>
      </c>
      <c r="D14" s="17">
        <v>9045060</v>
      </c>
      <c r="E14" s="17">
        <v>3075320</v>
      </c>
      <c r="F14" s="17">
        <v>2133042</v>
      </c>
      <c r="G14" s="17">
        <v>1680410</v>
      </c>
      <c r="H14" s="34">
        <f t="shared" si="5"/>
        <v>0.0394043765189114</v>
      </c>
      <c r="I14" s="34">
        <f t="shared" si="10"/>
        <v>0.0528713191389112</v>
      </c>
      <c r="J14" s="34">
        <f t="shared" si="11"/>
        <v>0</v>
      </c>
      <c r="K14" s="34">
        <f t="shared" si="12"/>
        <v>0.052871319138913</v>
      </c>
      <c r="L14" s="34">
        <f t="shared" si="6"/>
        <v>0.212099993380273</v>
      </c>
      <c r="M14" s="34">
        <f t="shared" si="7"/>
        <v>0.339999955776966</v>
      </c>
      <c r="N14" s="34">
        <f t="shared" si="8"/>
        <v>0.693600015608132</v>
      </c>
      <c r="O14" s="34">
        <f t="shared" si="9"/>
        <v>0.787799771406283</v>
      </c>
      <c r="P14" s="34">
        <v>0.0394043765189114</v>
      </c>
      <c r="Q14" s="34">
        <v>0.0528713191389112</v>
      </c>
      <c r="R14" s="34">
        <f t="shared" si="13"/>
        <v>0.0306122274578591</v>
      </c>
      <c r="S14" s="34">
        <f t="shared" si="14"/>
        <v>0.0204083145816341</v>
      </c>
      <c r="T14" s="34">
        <f t="shared" si="15"/>
        <v>-0.0285714457927712</v>
      </c>
      <c r="U14" s="34">
        <f t="shared" si="16"/>
        <v>0.0306118957389561</v>
      </c>
      <c r="V14" s="76" t="str">
        <f t="shared" si="1"/>
        <v> </v>
      </c>
      <c r="W14" s="17" t="str">
        <f t="shared" si="2"/>
        <v> </v>
      </c>
      <c r="X14" s="77" t="str">
        <f t="shared" si="3"/>
        <v> </v>
      </c>
      <c r="Y14" s="17" t="str">
        <f>IF(J14&gt;0,IF(MAX('Channel wise traffic'!G14:J14)='Channel wise traffic'!G14,"Facebook",IF(MAX('Channel wise traffic'!G14:J14)='Channel wise traffic'!H14,"Youtube",IF(MAX('Channel wise traffic'!G14:J14)='Channel wise traffic'!I14,"Twitter",IF(MAX('Channel wise traffic'!G14:J14)='Channel wise traffic'!J14,"Others",IF(AND('Channel wise traffic'!G14='Channel wise traffic'!H14,'Channel wise traffic'!H14='Channel wise traffic'!I14,'Channel wise traffic'!I14='Channel wise traffic'!J14),"Facebook,Youtube,Twitter,Others","No Increase"))))),IF(MIN('Channel wise traffic'!G14:J14)='Channel wise traffic'!G14,"Facebook",IF(MIN('Channel wise traffic'!G14:J14)='Channel wise traffic'!H14,"Youtube",IF(MIN('Channel wise traffic'!G14:J14)='Channel wise traffic'!I14,"Twitter",IF(MIN('Channel wise traffic'!G14:J14)='Channel wise traffic'!J14,"Others",IF(AND('Channel wise traffic'!G14='Channel wise traffic'!H14,'Channel wise traffic'!H14='Channel wise traffic'!I14,'Channel wise traffic'!I14='Channel wise traffic'!J14),"Facebook,Youtube,Twitter,Others","No Decrease"))))))</f>
        <v>Facebook</v>
      </c>
      <c r="Z14" s="17" t="str">
        <f t="shared" si="4"/>
        <v>L2M increase</v>
      </c>
      <c r="AA14" s="80"/>
      <c r="AB14" s="19"/>
      <c r="AC14" s="19"/>
      <c r="AD14" s="80"/>
      <c r="AG14" s="82"/>
      <c r="AH14" s="82"/>
    </row>
    <row r="15" ht="15.75" customHeight="1" spans="2:33">
      <c r="B15" s="70">
        <v>43478</v>
      </c>
      <c r="C15" s="17">
        <v>46236443</v>
      </c>
      <c r="D15" s="17">
        <v>9806749</v>
      </c>
      <c r="E15" s="17">
        <v>3300951</v>
      </c>
      <c r="F15" s="17">
        <v>2199754</v>
      </c>
      <c r="G15" s="17">
        <v>1630017</v>
      </c>
      <c r="H15" s="34">
        <f t="shared" si="5"/>
        <v>0.0352539445995013</v>
      </c>
      <c r="I15" s="34">
        <f t="shared" si="10"/>
        <v>0.0297786125425727</v>
      </c>
      <c r="J15" s="34">
        <f t="shared" si="11"/>
        <v>0.0618556693928112</v>
      </c>
      <c r="K15" s="34">
        <f t="shared" si="12"/>
        <v>-0.030208490451986</v>
      </c>
      <c r="L15" s="34">
        <f t="shared" si="6"/>
        <v>0.212099987881853</v>
      </c>
      <c r="M15" s="34">
        <f t="shared" si="7"/>
        <v>0.33659992725418</v>
      </c>
      <c r="N15" s="34">
        <f t="shared" si="8"/>
        <v>0.666400076826345</v>
      </c>
      <c r="O15" s="34">
        <f t="shared" si="9"/>
        <v>0.740999675418251</v>
      </c>
      <c r="P15" s="34">
        <v>0.0352539445995013</v>
      </c>
      <c r="Q15" s="34">
        <v>-0.0302084904519847</v>
      </c>
      <c r="R15" s="34">
        <f t="shared" si="13"/>
        <v>0.0520833322859167</v>
      </c>
      <c r="S15" s="34">
        <f t="shared" si="14"/>
        <v>-0.019802077579764</v>
      </c>
      <c r="T15" s="34">
        <f t="shared" si="15"/>
        <v>-0.0199996575379449</v>
      </c>
      <c r="U15" s="34">
        <f t="shared" si="16"/>
        <v>-0.0404044349122771</v>
      </c>
      <c r="V15" s="76" t="str">
        <f t="shared" si="1"/>
        <v> </v>
      </c>
      <c r="W15" s="17" t="str">
        <f t="shared" si="2"/>
        <v> </v>
      </c>
      <c r="X15" s="17" t="str">
        <f t="shared" si="3"/>
        <v> </v>
      </c>
      <c r="Y15" s="17" t="str">
        <f>IF(J15&gt;0,IF(MAX('Channel wise traffic'!G15:J15)='Channel wise traffic'!G15,"Facebook",IF(MAX('Channel wise traffic'!G15:J15)='Channel wise traffic'!H15,"Youtube",IF(MAX('Channel wise traffic'!G15:J15)='Channel wise traffic'!I15,"Twitter",IF(MAX('Channel wise traffic'!G15:J15)='Channel wise traffic'!J15,"Others",IF(AND('Channel wise traffic'!G15='Channel wise traffic'!H15,'Channel wise traffic'!H15='Channel wise traffic'!I15,'Channel wise traffic'!I15='Channel wise traffic'!J15),"Facebook,Youtube,Twitter,Others","No Increase"))))),IF(MIN('Channel wise traffic'!G15:J15)='Channel wise traffic'!G15,"Facebook",IF(MIN('Channel wise traffic'!G15:J15)='Channel wise traffic'!H15,"Youtube",IF(MIN('Channel wise traffic'!G15:J15)='Channel wise traffic'!I15,"Twitter",IF(MIN('Channel wise traffic'!G15:J15)='Channel wise traffic'!J15,"Others",IF(AND('Channel wise traffic'!G15='Channel wise traffic'!H15,'Channel wise traffic'!H15='Channel wise traffic'!I15,'Channel wise traffic'!I15='Channel wise traffic'!J15),"Facebook,Youtube,Twitter,Others","No Decrease"))))))</f>
        <v>Facebook</v>
      </c>
      <c r="Z15" s="17" t="str">
        <f t="shared" si="4"/>
        <v>P2O decrease</v>
      </c>
      <c r="AA15" s="80"/>
      <c r="AB15" s="19"/>
      <c r="AC15" s="19"/>
      <c r="AD15" s="80"/>
      <c r="AG15" s="82"/>
    </row>
    <row r="16" ht="15.75" customHeight="1" spans="2:33">
      <c r="B16" s="70">
        <v>43479</v>
      </c>
      <c r="C16" s="17">
        <v>21065820</v>
      </c>
      <c r="D16" s="17">
        <v>5371784</v>
      </c>
      <c r="E16" s="17">
        <v>2084252</v>
      </c>
      <c r="F16" s="17">
        <v>1445428</v>
      </c>
      <c r="G16" s="17">
        <v>1197104</v>
      </c>
      <c r="H16" s="34">
        <f t="shared" si="5"/>
        <v>0.0568268408255648</v>
      </c>
      <c r="I16" s="34">
        <f t="shared" si="10"/>
        <v>0.0655093350802489</v>
      </c>
      <c r="J16" s="34">
        <f t="shared" si="11"/>
        <v>-0.0761904674197801</v>
      </c>
      <c r="K16" s="34">
        <f t="shared" si="12"/>
        <v>0.153386382693257</v>
      </c>
      <c r="L16" s="34">
        <f t="shared" si="6"/>
        <v>0.254999995252974</v>
      </c>
      <c r="M16" s="34">
        <f t="shared" si="7"/>
        <v>0.387999964257684</v>
      </c>
      <c r="N16" s="34">
        <f t="shared" si="8"/>
        <v>0.693499634401214</v>
      </c>
      <c r="O16" s="34">
        <f t="shared" si="9"/>
        <v>0.828200366950135</v>
      </c>
      <c r="P16" s="34">
        <v>0.0568268408255648</v>
      </c>
      <c r="Q16" s="34">
        <v>0.153386382693258</v>
      </c>
      <c r="R16" s="34">
        <f t="shared" si="13"/>
        <v>0.0736843218806338</v>
      </c>
      <c r="S16" s="34">
        <f t="shared" si="14"/>
        <v>0.0104166824200207</v>
      </c>
      <c r="T16" s="34">
        <f t="shared" si="15"/>
        <v>-7.61536920412809e-7</v>
      </c>
      <c r="U16" s="34">
        <f t="shared" si="16"/>
        <v>0.0631585370677765</v>
      </c>
      <c r="V16" s="76" t="str">
        <f t="shared" si="1"/>
        <v> </v>
      </c>
      <c r="W16" s="17" t="str">
        <f t="shared" si="2"/>
        <v> </v>
      </c>
      <c r="X16" s="17" t="str">
        <f t="shared" si="3"/>
        <v> </v>
      </c>
      <c r="Y16" s="17" t="str">
        <f>IF(J16&gt;0,IF(MAX('Channel wise traffic'!G16:J16)='Channel wise traffic'!G16,"Facebook",IF(MAX('Channel wise traffic'!G16:J16)='Channel wise traffic'!H16,"Youtube",IF(MAX('Channel wise traffic'!G16:J16)='Channel wise traffic'!I16,"Twitter",IF(MAX('Channel wise traffic'!G16:J16)='Channel wise traffic'!J16,"Others",IF(AND('Channel wise traffic'!G16='Channel wise traffic'!H16,'Channel wise traffic'!H16='Channel wise traffic'!I16,'Channel wise traffic'!I16='Channel wise traffic'!J16),"Facebook,Youtube,Twitter,Others","No Increase"))))),IF(MIN('Channel wise traffic'!G16:J16)='Channel wise traffic'!G16,"Facebook",IF(MIN('Channel wise traffic'!G16:J16)='Channel wise traffic'!H16,"Youtube",IF(MIN('Channel wise traffic'!G16:J16)='Channel wise traffic'!I16,"Twitter",IF(MIN('Channel wise traffic'!G16:J16)='Channel wise traffic'!J16,"Others",IF(AND('Channel wise traffic'!G16='Channel wise traffic'!H16,'Channel wise traffic'!H16='Channel wise traffic'!I16,'Channel wise traffic'!I16='Channel wise traffic'!J16),"Facebook,Youtube,Twitter,Others","No Decrease"))))))</f>
        <v>Youtube</v>
      </c>
      <c r="Z16" s="17" t="str">
        <f t="shared" si="4"/>
        <v>L2M increase</v>
      </c>
      <c r="AA16" s="80"/>
      <c r="AB16" s="19"/>
      <c r="AC16" s="19"/>
      <c r="AD16" s="80"/>
      <c r="AG16" s="82"/>
    </row>
    <row r="17" ht="15.75" customHeight="1" spans="2:33">
      <c r="B17" s="70">
        <v>43480</v>
      </c>
      <c r="C17" s="17">
        <v>21282993</v>
      </c>
      <c r="D17" s="17">
        <v>5054710</v>
      </c>
      <c r="E17" s="17">
        <v>2042103</v>
      </c>
      <c r="F17" s="17">
        <v>1475828</v>
      </c>
      <c r="G17" s="17">
        <v>1198077</v>
      </c>
      <c r="H17" s="34">
        <f t="shared" si="5"/>
        <v>0.0562926934195768</v>
      </c>
      <c r="I17" s="34">
        <f t="shared" si="10"/>
        <v>-0.0864451044458593</v>
      </c>
      <c r="J17" s="34">
        <f t="shared" si="11"/>
        <v>-0.020000009209231</v>
      </c>
      <c r="K17" s="34">
        <f t="shared" si="12"/>
        <v>-0.0678011182255361</v>
      </c>
      <c r="L17" s="34">
        <f t="shared" si="6"/>
        <v>0.237499960649332</v>
      </c>
      <c r="M17" s="34">
        <f t="shared" si="7"/>
        <v>0.404000031653646</v>
      </c>
      <c r="N17" s="34">
        <f t="shared" si="8"/>
        <v>0.722700079281016</v>
      </c>
      <c r="O17" s="34">
        <f t="shared" si="9"/>
        <v>0.811799884539391</v>
      </c>
      <c r="P17" s="34">
        <v>0.0562926934195768</v>
      </c>
      <c r="Q17" s="34">
        <v>-0.0678011182255353</v>
      </c>
      <c r="R17" s="34">
        <f t="shared" si="13"/>
        <v>-0.0306123508559034</v>
      </c>
      <c r="S17" s="34">
        <f t="shared" si="14"/>
        <v>0.0306124323780053</v>
      </c>
      <c r="T17" s="34">
        <f t="shared" si="15"/>
        <v>-0.0480765219193126</v>
      </c>
      <c r="U17" s="34">
        <f t="shared" si="16"/>
        <v>-0.0198022977940274</v>
      </c>
      <c r="V17" s="76" t="str">
        <f t="shared" si="1"/>
        <v> </v>
      </c>
      <c r="W17" s="17" t="str">
        <f t="shared" si="2"/>
        <v> </v>
      </c>
      <c r="X17" s="17" t="str">
        <f t="shared" si="3"/>
        <v> </v>
      </c>
      <c r="Y17" s="17" t="str">
        <f>IF(J17&gt;0,IF(MAX('Channel wise traffic'!G17:J17)='Channel wise traffic'!G17,"Facebook",IF(MAX('Channel wise traffic'!G17:J17)='Channel wise traffic'!H17,"Youtube",IF(MAX('Channel wise traffic'!G17:J17)='Channel wise traffic'!I17,"Twitter",IF(MAX('Channel wise traffic'!G17:J17)='Channel wise traffic'!J17,"Others",IF(AND('Channel wise traffic'!G17='Channel wise traffic'!H17,'Channel wise traffic'!H17='Channel wise traffic'!I17,'Channel wise traffic'!I17='Channel wise traffic'!J17),"Facebook,Youtube,Twitter,Others","No Increase"))))),IF(MIN('Channel wise traffic'!G17:J17)='Channel wise traffic'!G17,"Facebook",IF(MIN('Channel wise traffic'!G17:J17)='Channel wise traffic'!H17,"Youtube",IF(MIN('Channel wise traffic'!G17:J17)='Channel wise traffic'!I17,"Twitter",IF(MIN('Channel wise traffic'!G17:J17)='Channel wise traffic'!J17,"Others",IF(AND('Channel wise traffic'!G17='Channel wise traffic'!H17,'Channel wise traffic'!H17='Channel wise traffic'!I17,'Channel wise traffic'!I17='Channel wise traffic'!J17),"Facebook,Youtube,Twitter,Others","No Decrease"))))))</f>
        <v>Facebook</v>
      </c>
      <c r="Z17" s="17" t="str">
        <f t="shared" si="4"/>
        <v>C2P decrease</v>
      </c>
      <c r="AA17" s="80"/>
      <c r="AB17" s="19"/>
      <c r="AC17" s="19"/>
      <c r="AD17" s="80"/>
      <c r="AG17" s="82"/>
    </row>
    <row r="18" ht="15.75" customHeight="1" spans="2:33">
      <c r="B18" s="70">
        <v>43481</v>
      </c>
      <c r="C18" s="17">
        <v>21065820</v>
      </c>
      <c r="D18" s="17">
        <v>5529777</v>
      </c>
      <c r="E18" s="17">
        <v>2278268</v>
      </c>
      <c r="F18" s="17">
        <v>1663135</v>
      </c>
      <c r="G18" s="17">
        <v>1391046</v>
      </c>
      <c r="H18" s="34">
        <f t="shared" si="5"/>
        <v>0.066033318427671</v>
      </c>
      <c r="I18" s="34">
        <f t="shared" si="10"/>
        <v>-0.0766280447531837</v>
      </c>
      <c r="J18" s="34">
        <f t="shared" si="11"/>
        <v>-0.0673076999706987</v>
      </c>
      <c r="K18" s="34">
        <f t="shared" si="12"/>
        <v>-0.00999294706538523</v>
      </c>
      <c r="L18" s="34">
        <f t="shared" si="6"/>
        <v>0.262499964397303</v>
      </c>
      <c r="M18" s="34">
        <f t="shared" si="7"/>
        <v>0.411999977575949</v>
      </c>
      <c r="N18" s="34">
        <f t="shared" si="8"/>
        <v>0.729999719084849</v>
      </c>
      <c r="O18" s="34">
        <f t="shared" si="9"/>
        <v>0.836399931454753</v>
      </c>
      <c r="P18" s="34">
        <v>0.066033318427671</v>
      </c>
      <c r="Q18" s="34">
        <v>-0.009992947065385</v>
      </c>
      <c r="R18" s="34">
        <f t="shared" si="13"/>
        <v>0.00961539210013163</v>
      </c>
      <c r="S18" s="34">
        <f t="shared" si="14"/>
        <v>0.0198017837007773</v>
      </c>
      <c r="T18" s="34">
        <f t="shared" si="15"/>
        <v>-0.0196078928543522</v>
      </c>
      <c r="U18" s="34">
        <f t="shared" si="16"/>
        <v>-0.0192309506475505</v>
      </c>
      <c r="V18" s="76" t="str">
        <f t="shared" si="1"/>
        <v> </v>
      </c>
      <c r="W18" s="17" t="str">
        <f t="shared" si="2"/>
        <v> </v>
      </c>
      <c r="X18" s="17" t="str">
        <f t="shared" si="3"/>
        <v> </v>
      </c>
      <c r="Y18" s="17" t="str">
        <f>IF(J18&gt;0,IF(MAX('Channel wise traffic'!G18:J18)='Channel wise traffic'!G18,"Facebook",IF(MAX('Channel wise traffic'!G18:J18)='Channel wise traffic'!H18,"Youtube",IF(MAX('Channel wise traffic'!G18:J18)='Channel wise traffic'!I18,"Twitter",IF(MAX('Channel wise traffic'!G18:J18)='Channel wise traffic'!J18,"Others",IF(AND('Channel wise traffic'!G18='Channel wise traffic'!H18,'Channel wise traffic'!H18='Channel wise traffic'!I18,'Channel wise traffic'!I18='Channel wise traffic'!J18),"Facebook,Youtube,Twitter,Others","No Increase"))))),IF(MIN('Channel wise traffic'!G18:J18)='Channel wise traffic'!G18,"Facebook",IF(MIN('Channel wise traffic'!G18:J18)='Channel wise traffic'!H18,"Youtube",IF(MIN('Channel wise traffic'!G18:J18)='Channel wise traffic'!I18,"Twitter",IF(MIN('Channel wise traffic'!G18:J18)='Channel wise traffic'!J18,"Others",IF(AND('Channel wise traffic'!G18='Channel wise traffic'!H18,'Channel wise traffic'!H18='Channel wise traffic'!I18,'Channel wise traffic'!I18='Channel wise traffic'!J18),"Facebook,Youtube,Twitter,Others","No Decrease"))))))</f>
        <v>Youtube</v>
      </c>
      <c r="Z18" s="17" t="str">
        <f t="shared" si="4"/>
        <v>C2P decrease</v>
      </c>
      <c r="AA18" s="80"/>
      <c r="AB18" s="19"/>
      <c r="AC18" s="19"/>
      <c r="AD18" s="80"/>
      <c r="AG18" s="82"/>
    </row>
    <row r="19" ht="15.75" customHeight="1" spans="2:33">
      <c r="B19" s="70">
        <v>43482</v>
      </c>
      <c r="C19" s="17">
        <v>22368860</v>
      </c>
      <c r="D19" s="17">
        <v>5648137</v>
      </c>
      <c r="E19" s="17">
        <v>2168884</v>
      </c>
      <c r="F19" s="17">
        <v>1535787</v>
      </c>
      <c r="G19" s="17">
        <v>1284532</v>
      </c>
      <c r="H19" s="34">
        <f t="shared" si="5"/>
        <v>0.0574250095892236</v>
      </c>
      <c r="I19" s="34">
        <f t="shared" si="10"/>
        <v>1.05954163713849</v>
      </c>
      <c r="J19" s="34">
        <f t="shared" si="11"/>
        <v>1.10204091605165</v>
      </c>
      <c r="K19" s="34">
        <f t="shared" si="12"/>
        <v>-0.0202181026014434</v>
      </c>
      <c r="L19" s="34">
        <f t="shared" si="6"/>
        <v>0.252499993294249</v>
      </c>
      <c r="M19" s="34">
        <f t="shared" si="7"/>
        <v>0.383999892353886</v>
      </c>
      <c r="N19" s="34">
        <f t="shared" si="8"/>
        <v>0.708100110471561</v>
      </c>
      <c r="O19" s="34">
        <f t="shared" si="9"/>
        <v>0.836399839300632</v>
      </c>
      <c r="P19" s="34">
        <v>0.0574250095892236</v>
      </c>
      <c r="Q19" s="34">
        <v>-0.0202181026014441</v>
      </c>
      <c r="R19" s="34">
        <f t="shared" si="13"/>
        <v>-0.0194174230423209</v>
      </c>
      <c r="S19" s="34">
        <f t="shared" si="14"/>
        <v>-0.0103088297119388</v>
      </c>
      <c r="T19" s="34">
        <f t="shared" si="15"/>
        <v>-0.0102041336033337</v>
      </c>
      <c r="U19" s="34">
        <f t="shared" si="16"/>
        <v>0.0199993788194541</v>
      </c>
      <c r="V19" s="76" t="str">
        <f t="shared" si="1"/>
        <v>High Order Change</v>
      </c>
      <c r="W19" s="17" t="str">
        <f t="shared" si="2"/>
        <v>High Traffic Change</v>
      </c>
      <c r="X19" s="17" t="str">
        <f t="shared" si="3"/>
        <v> </v>
      </c>
      <c r="Y19" s="17" t="str">
        <f>IF(J19&gt;0,IF(MAX('Channel wise traffic'!G19:J19)='Channel wise traffic'!G19,"Facebook",IF(MAX('Channel wise traffic'!G19:J19)='Channel wise traffic'!H19,"Youtube",IF(MAX('Channel wise traffic'!G19:J19)='Channel wise traffic'!I19,"Twitter",IF(MAX('Channel wise traffic'!G19:J19)='Channel wise traffic'!J19,"Others",IF(AND('Channel wise traffic'!G19='Channel wise traffic'!H19,'Channel wise traffic'!H19='Channel wise traffic'!I19,'Channel wise traffic'!I19='Channel wise traffic'!J19),"Facebook,Youtube,Twitter,Others","No Increase"))))),IF(MIN('Channel wise traffic'!G19:J19)='Channel wise traffic'!G19,"Facebook",IF(MIN('Channel wise traffic'!G19:J19)='Channel wise traffic'!H19,"Youtube",IF(MIN('Channel wise traffic'!G19:J19)='Channel wise traffic'!I19,"Twitter",IF(MIN('Channel wise traffic'!G19:J19)='Channel wise traffic'!J19,"Others",IF(AND('Channel wise traffic'!G19='Channel wise traffic'!H19,'Channel wise traffic'!H19='Channel wise traffic'!I19,'Channel wise traffic'!I19='Channel wise traffic'!J19),"Facebook,Youtube,Twitter,Others","No Decrease"))))))</f>
        <v>Facebook</v>
      </c>
      <c r="Z19" s="17" t="str">
        <f t="shared" si="4"/>
        <v>L2M decrease</v>
      </c>
      <c r="AA19" s="80"/>
      <c r="AB19" s="19"/>
      <c r="AC19" s="80" t="s">
        <v>52</v>
      </c>
      <c r="AD19" s="80" t="s">
        <v>53</v>
      </c>
      <c r="AG19" s="82"/>
    </row>
    <row r="20" ht="15.75" customHeight="1" spans="2:33">
      <c r="B20" s="70">
        <v>43483</v>
      </c>
      <c r="C20" s="17">
        <v>22151687</v>
      </c>
      <c r="D20" s="17">
        <v>5759438</v>
      </c>
      <c r="E20" s="17">
        <v>2395926</v>
      </c>
      <c r="F20" s="17">
        <v>1661575</v>
      </c>
      <c r="G20" s="17">
        <v>1307991</v>
      </c>
      <c r="H20" s="34">
        <f t="shared" si="5"/>
        <v>0.0590470152453852</v>
      </c>
      <c r="I20" s="34">
        <f t="shared" si="10"/>
        <v>0.161042495512913</v>
      </c>
      <c r="J20" s="34">
        <f t="shared" si="11"/>
        <v>0.073684220220243</v>
      </c>
      <c r="K20" s="34">
        <f t="shared" si="12"/>
        <v>0.0813630988026914</v>
      </c>
      <c r="L20" s="34">
        <f t="shared" si="6"/>
        <v>0.259999972011161</v>
      </c>
      <c r="M20" s="34">
        <f t="shared" si="7"/>
        <v>0.415999963885365</v>
      </c>
      <c r="N20" s="34">
        <f t="shared" si="8"/>
        <v>0.693500133142676</v>
      </c>
      <c r="O20" s="34">
        <f t="shared" si="9"/>
        <v>0.787199494455562</v>
      </c>
      <c r="P20" s="34">
        <v>0.0590470152453852</v>
      </c>
      <c r="Q20" s="34">
        <v>0.0813630988026908</v>
      </c>
      <c r="R20" s="34">
        <f t="shared" si="13"/>
        <v>0.0833333304821784</v>
      </c>
      <c r="S20" s="34">
        <f t="shared" si="14"/>
        <v>0.0297030929778836</v>
      </c>
      <c r="T20" s="34">
        <f t="shared" si="15"/>
        <v>-0.0306117364957823</v>
      </c>
      <c r="U20" s="34">
        <f t="shared" si="16"/>
        <v>-7.70027830943043e-7</v>
      </c>
      <c r="V20" s="76" t="str">
        <f t="shared" si="1"/>
        <v> </v>
      </c>
      <c r="W20" s="17" t="str">
        <f t="shared" si="2"/>
        <v> </v>
      </c>
      <c r="X20" s="17" t="str">
        <f t="shared" si="3"/>
        <v> </v>
      </c>
      <c r="Y20" s="17" t="str">
        <f>IF(J20&gt;0,IF(MAX('Channel wise traffic'!G20:J20)='Channel wise traffic'!G20,"Facebook",IF(MAX('Channel wise traffic'!G20:J20)='Channel wise traffic'!H20,"Youtube",IF(MAX('Channel wise traffic'!G20:J20)='Channel wise traffic'!I20,"Twitter",IF(MAX('Channel wise traffic'!G20:J20)='Channel wise traffic'!J20,"Others",IF(AND('Channel wise traffic'!G20='Channel wise traffic'!H20,'Channel wise traffic'!H20='Channel wise traffic'!I20,'Channel wise traffic'!I20='Channel wise traffic'!J20),"Facebook,Youtube,Twitter,Others","No Increase"))))),IF(MIN('Channel wise traffic'!G20:J20)='Channel wise traffic'!G20,"Facebook",IF(MIN('Channel wise traffic'!G20:J20)='Channel wise traffic'!H20,"Youtube",IF(MIN('Channel wise traffic'!G20:J20)='Channel wise traffic'!I20,"Twitter",IF(MIN('Channel wise traffic'!G20:J20)='Channel wise traffic'!J20,"Others",IF(AND('Channel wise traffic'!G20='Channel wise traffic'!H20,'Channel wise traffic'!H20='Channel wise traffic'!I20,'Channel wise traffic'!I20='Channel wise traffic'!J20),"Facebook,Youtube,Twitter,Others","No Decrease"))))))</f>
        <v>Youtube</v>
      </c>
      <c r="Z20" s="17" t="str">
        <f t="shared" si="4"/>
        <v>L2M increase</v>
      </c>
      <c r="AA20" s="80"/>
      <c r="AB20" s="19"/>
      <c r="AC20" s="19"/>
      <c r="AD20" s="80"/>
      <c r="AG20" s="82"/>
    </row>
    <row r="21" ht="15.75" customHeight="1" spans="2:33">
      <c r="B21" s="70">
        <v>43484</v>
      </c>
      <c r="C21" s="17">
        <v>42645263</v>
      </c>
      <c r="D21" s="17">
        <v>8686840</v>
      </c>
      <c r="E21" s="17">
        <v>2894455</v>
      </c>
      <c r="F21" s="17">
        <v>2046958</v>
      </c>
      <c r="G21" s="17">
        <v>1612594</v>
      </c>
      <c r="H21" s="34">
        <f t="shared" si="5"/>
        <v>0.0378141412798885</v>
      </c>
      <c r="I21" s="34">
        <f t="shared" si="10"/>
        <v>-0.0403568176813992</v>
      </c>
      <c r="J21" s="34">
        <f t="shared" si="11"/>
        <v>0</v>
      </c>
      <c r="K21" s="34">
        <f t="shared" si="12"/>
        <v>-0.0403568176813989</v>
      </c>
      <c r="L21" s="34">
        <f t="shared" si="6"/>
        <v>0.203699998285859</v>
      </c>
      <c r="M21" s="34">
        <f t="shared" si="7"/>
        <v>0.333199989869734</v>
      </c>
      <c r="N21" s="34">
        <f t="shared" si="8"/>
        <v>0.707199800998806</v>
      </c>
      <c r="O21" s="34">
        <f t="shared" si="9"/>
        <v>0.787800238207135</v>
      </c>
      <c r="P21" s="34">
        <v>0.0378141412798885</v>
      </c>
      <c r="Q21" s="34">
        <v>-0.0403568176813992</v>
      </c>
      <c r="R21" s="34">
        <f t="shared" si="13"/>
        <v>-0.0396039385034477</v>
      </c>
      <c r="S21" s="34">
        <f t="shared" si="14"/>
        <v>-0.0199999023284952</v>
      </c>
      <c r="T21" s="34">
        <f t="shared" si="15"/>
        <v>0.0196075332823487</v>
      </c>
      <c r="U21" s="34">
        <f t="shared" si="16"/>
        <v>5.92537430010864e-7</v>
      </c>
      <c r="V21" s="76" t="str">
        <f t="shared" si="1"/>
        <v> </v>
      </c>
      <c r="W21" s="17" t="str">
        <f t="shared" si="2"/>
        <v> </v>
      </c>
      <c r="X21" s="17" t="str">
        <f t="shared" si="3"/>
        <v> </v>
      </c>
      <c r="Y21" s="17" t="str">
        <f>IF(J21&gt;0,IF(MAX('Channel wise traffic'!G21:J21)='Channel wise traffic'!G21,"Facebook",IF(MAX('Channel wise traffic'!G21:J21)='Channel wise traffic'!H21,"Youtube",IF(MAX('Channel wise traffic'!G21:J21)='Channel wise traffic'!I21,"Twitter",IF(MAX('Channel wise traffic'!G21:J21)='Channel wise traffic'!J21,"Others",IF(AND('Channel wise traffic'!G21='Channel wise traffic'!H21,'Channel wise traffic'!H21='Channel wise traffic'!I21,'Channel wise traffic'!I21='Channel wise traffic'!J21),"Facebook,Youtube,Twitter,Others","No Increase"))))),IF(MIN('Channel wise traffic'!G21:J21)='Channel wise traffic'!G21,"Facebook",IF(MIN('Channel wise traffic'!G21:J21)='Channel wise traffic'!H21,"Youtube",IF(MIN('Channel wise traffic'!G21:J21)='Channel wise traffic'!I21,"Twitter",IF(MIN('Channel wise traffic'!G21:J21)='Channel wise traffic'!J21,"Others",IF(AND('Channel wise traffic'!G21='Channel wise traffic'!H21,'Channel wise traffic'!H21='Channel wise traffic'!I21,'Channel wise traffic'!I21='Channel wise traffic'!J21),"Facebook,Youtube,Twitter,Others","No Decrease"))))))</f>
        <v>Facebook</v>
      </c>
      <c r="Z21" s="17" t="str">
        <f t="shared" si="4"/>
        <v>L2M decrease</v>
      </c>
      <c r="AA21" s="80"/>
      <c r="AB21" s="19"/>
      <c r="AC21" s="19"/>
      <c r="AD21" s="80"/>
      <c r="AG21" s="82"/>
    </row>
    <row r="22" ht="15.75" customHeight="1" spans="2:30">
      <c r="B22" s="70">
        <v>43485</v>
      </c>
      <c r="C22" s="17">
        <v>44440853</v>
      </c>
      <c r="D22" s="17">
        <v>9239253</v>
      </c>
      <c r="E22" s="17">
        <v>3267000</v>
      </c>
      <c r="F22" s="17">
        <v>2310422</v>
      </c>
      <c r="G22" s="17">
        <v>1820150</v>
      </c>
      <c r="H22" s="34">
        <f t="shared" si="5"/>
        <v>0.0409566846072914</v>
      </c>
      <c r="I22" s="34">
        <f t="shared" si="10"/>
        <v>0.116644795729124</v>
      </c>
      <c r="J22" s="34">
        <f t="shared" si="11"/>
        <v>-0.0388349510363503</v>
      </c>
      <c r="K22" s="34">
        <f t="shared" si="12"/>
        <v>0.161761756665119</v>
      </c>
      <c r="L22" s="34">
        <f t="shared" si="6"/>
        <v>0.207899992378634</v>
      </c>
      <c r="M22" s="34">
        <f t="shared" si="7"/>
        <v>0.353600015066153</v>
      </c>
      <c r="N22" s="34">
        <f t="shared" si="8"/>
        <v>0.707199877563514</v>
      </c>
      <c r="O22" s="34">
        <f t="shared" si="9"/>
        <v>0.787799804537872</v>
      </c>
      <c r="P22" s="34">
        <v>0.0409566846072914</v>
      </c>
      <c r="Q22" s="34">
        <v>0.161761756665119</v>
      </c>
      <c r="R22" s="34">
        <f t="shared" si="13"/>
        <v>-0.0198019601281568</v>
      </c>
      <c r="S22" s="34">
        <f t="shared" si="14"/>
        <v>0.0505053222995369</v>
      </c>
      <c r="T22" s="34">
        <f t="shared" si="15"/>
        <v>0.0612241837237977</v>
      </c>
      <c r="U22" s="34">
        <f t="shared" si="16"/>
        <v>0.0631580966526135</v>
      </c>
      <c r="V22" s="76" t="str">
        <f t="shared" si="1"/>
        <v> </v>
      </c>
      <c r="W22" s="17" t="str">
        <f t="shared" si="2"/>
        <v> </v>
      </c>
      <c r="X22" s="17" t="str">
        <f t="shared" si="3"/>
        <v> </v>
      </c>
      <c r="Y22" s="17" t="str">
        <f>IF(J22&gt;0,IF(MAX('Channel wise traffic'!G22:J22)='Channel wise traffic'!G22,"Facebook",IF(MAX('Channel wise traffic'!G22:J22)='Channel wise traffic'!H22,"Youtube",IF(MAX('Channel wise traffic'!G22:J22)='Channel wise traffic'!I22,"Twitter",IF(MAX('Channel wise traffic'!G22:J22)='Channel wise traffic'!J22,"Others",IF(AND('Channel wise traffic'!G22='Channel wise traffic'!H22,'Channel wise traffic'!H22='Channel wise traffic'!I22,'Channel wise traffic'!I22='Channel wise traffic'!J22),"Facebook,Youtube,Twitter,Others","No Increase"))))),IF(MIN('Channel wise traffic'!G22:J22)='Channel wise traffic'!G22,"Facebook",IF(MIN('Channel wise traffic'!G22:J22)='Channel wise traffic'!H22,"Youtube",IF(MIN('Channel wise traffic'!G22:J22)='Channel wise traffic'!I22,"Twitter",IF(MIN('Channel wise traffic'!G22:J22)='Channel wise traffic'!J22,"Others",IF(AND('Channel wise traffic'!G22='Channel wise traffic'!H22,'Channel wise traffic'!H22='Channel wise traffic'!I22,'Channel wise traffic'!I22='Channel wise traffic'!J22),"Facebook,Youtube,Twitter,Others","No Decrease"))))))</f>
        <v>Others</v>
      </c>
      <c r="Z22" s="17" t="str">
        <f t="shared" si="4"/>
        <v>P2O increase</v>
      </c>
      <c r="AA22" s="80"/>
      <c r="AB22" s="19"/>
      <c r="AC22" s="19"/>
      <c r="AD22" s="80"/>
    </row>
    <row r="23" ht="15.75" customHeight="1" spans="2:30">
      <c r="B23" s="70">
        <v>43486</v>
      </c>
      <c r="C23" s="17">
        <v>22151687</v>
      </c>
      <c r="D23" s="17">
        <v>5759438</v>
      </c>
      <c r="E23" s="17">
        <v>2395926</v>
      </c>
      <c r="F23" s="17">
        <v>1818987</v>
      </c>
      <c r="G23" s="17">
        <v>1476653</v>
      </c>
      <c r="H23" s="34">
        <f t="shared" si="5"/>
        <v>0.0666609725931935</v>
      </c>
      <c r="I23" s="34">
        <f t="shared" si="10"/>
        <v>0.233521064168193</v>
      </c>
      <c r="J23" s="34">
        <f t="shared" si="11"/>
        <v>0.0515463912631933</v>
      </c>
      <c r="K23" s="34">
        <f t="shared" si="12"/>
        <v>0.173054345882353</v>
      </c>
      <c r="L23" s="34">
        <f t="shared" si="6"/>
        <v>0.259999972011161</v>
      </c>
      <c r="M23" s="34">
        <f t="shared" si="7"/>
        <v>0.415999963885365</v>
      </c>
      <c r="N23" s="34">
        <f t="shared" si="8"/>
        <v>0.759199991986397</v>
      </c>
      <c r="O23" s="34">
        <f t="shared" si="9"/>
        <v>0.811799644527421</v>
      </c>
      <c r="P23" s="34">
        <v>0.0666609725931935</v>
      </c>
      <c r="Q23" s="34">
        <v>0.173054345882352</v>
      </c>
      <c r="R23" s="34">
        <f t="shared" si="13"/>
        <v>0.0196077523579039</v>
      </c>
      <c r="S23" s="34">
        <f t="shared" si="14"/>
        <v>0.0721649541418132</v>
      </c>
      <c r="T23" s="34">
        <f t="shared" si="15"/>
        <v>0.0947374076727674</v>
      </c>
      <c r="U23" s="34">
        <f t="shared" si="16"/>
        <v>-0.019802843704489</v>
      </c>
      <c r="V23" s="76" t="str">
        <f t="shared" si="1"/>
        <v>High Order Change</v>
      </c>
      <c r="W23" s="17" t="str">
        <f t="shared" si="2"/>
        <v> </v>
      </c>
      <c r="X23" s="17" t="str">
        <f t="shared" si="3"/>
        <v> </v>
      </c>
      <c r="Y23" s="17" t="str">
        <f>IF(J23&gt;0,IF(MAX('Channel wise traffic'!G23:J23)='Channel wise traffic'!G23,"Facebook",IF(MAX('Channel wise traffic'!G23:J23)='Channel wise traffic'!H23,"Youtube",IF(MAX('Channel wise traffic'!G23:J23)='Channel wise traffic'!I23,"Twitter",IF(MAX('Channel wise traffic'!G23:J23)='Channel wise traffic'!J23,"Others",IF(AND('Channel wise traffic'!G23='Channel wise traffic'!H23,'Channel wise traffic'!H23='Channel wise traffic'!I23,'Channel wise traffic'!I23='Channel wise traffic'!J23),"Facebook,Youtube,Twitter,Others","No Increase"))))),IF(MIN('Channel wise traffic'!G23:J23)='Channel wise traffic'!G23,"Facebook",IF(MIN('Channel wise traffic'!G23:J23)='Channel wise traffic'!H23,"Youtube",IF(MIN('Channel wise traffic'!G23:J23)='Channel wise traffic'!I23,"Twitter",IF(MIN('Channel wise traffic'!G23:J23)='Channel wise traffic'!J23,"Others",IF(AND('Channel wise traffic'!G23='Channel wise traffic'!H23,'Channel wise traffic'!H23='Channel wise traffic'!I23,'Channel wise traffic'!I23='Channel wise traffic'!J23),"Facebook,Youtube,Twitter,Others","No Decrease"))))))</f>
        <v>Youtube</v>
      </c>
      <c r="Z23" s="17" t="str">
        <f t="shared" si="4"/>
        <v>C2P increase</v>
      </c>
      <c r="AA23" s="80"/>
      <c r="AB23" s="19"/>
      <c r="AC23" s="80" t="s">
        <v>54</v>
      </c>
      <c r="AD23" s="80"/>
    </row>
    <row r="24" ht="15.75" customHeight="1" spans="2:30">
      <c r="B24" s="70">
        <v>43487</v>
      </c>
      <c r="C24" s="17">
        <v>37570998</v>
      </c>
      <c r="D24" s="17">
        <v>9768459</v>
      </c>
      <c r="E24" s="17">
        <v>3751088</v>
      </c>
      <c r="F24" s="17">
        <v>2656145</v>
      </c>
      <c r="G24" s="17">
        <v>2221600</v>
      </c>
      <c r="H24" s="34">
        <f t="shared" si="5"/>
        <v>0.0591307156653118</v>
      </c>
      <c r="I24" s="34">
        <f t="shared" si="10"/>
        <v>0.854304856866462</v>
      </c>
      <c r="J24" s="34">
        <f t="shared" si="11"/>
        <v>0.765306129640695</v>
      </c>
      <c r="K24" s="34">
        <f t="shared" si="12"/>
        <v>0.0504154637722136</v>
      </c>
      <c r="L24" s="34">
        <f t="shared" si="6"/>
        <v>0.259999987224188</v>
      </c>
      <c r="M24" s="34">
        <f t="shared" si="7"/>
        <v>0.383999973793205</v>
      </c>
      <c r="N24" s="34">
        <f t="shared" si="8"/>
        <v>0.708099889951929</v>
      </c>
      <c r="O24" s="34">
        <f t="shared" si="9"/>
        <v>0.836400121228322</v>
      </c>
      <c r="P24" s="34">
        <v>0.0591307156653118</v>
      </c>
      <c r="Q24" s="34">
        <v>0.0504154637722136</v>
      </c>
      <c r="R24" s="34">
        <f t="shared" si="13"/>
        <v>0.0947369696960803</v>
      </c>
      <c r="S24" s="34">
        <f t="shared" si="14"/>
        <v>-0.049505089835209</v>
      </c>
      <c r="T24" s="34">
        <f t="shared" si="15"/>
        <v>-0.0202022799604673</v>
      </c>
      <c r="U24" s="34">
        <f t="shared" si="16"/>
        <v>0.0303033261736529</v>
      </c>
      <c r="V24" s="76" t="str">
        <f t="shared" si="1"/>
        <v>High Order Change</v>
      </c>
      <c r="W24" s="17" t="str">
        <f t="shared" si="2"/>
        <v>High Traffic Change</v>
      </c>
      <c r="X24" s="17" t="str">
        <f t="shared" si="3"/>
        <v> </v>
      </c>
      <c r="Y24" s="17" t="str">
        <f>IF(J24&gt;0,IF(MAX('Channel wise traffic'!G24:J24)='Channel wise traffic'!G24,"Facebook",IF(MAX('Channel wise traffic'!G24:J24)='Channel wise traffic'!H24,"Youtube",IF(MAX('Channel wise traffic'!G24:J24)='Channel wise traffic'!I24,"Twitter",IF(MAX('Channel wise traffic'!G24:J24)='Channel wise traffic'!J24,"Others",IF(AND('Channel wise traffic'!G24='Channel wise traffic'!H24,'Channel wise traffic'!H24='Channel wise traffic'!I24,'Channel wise traffic'!I24='Channel wise traffic'!J24),"Facebook,Youtube,Twitter,Others","No Increase"))))),IF(MIN('Channel wise traffic'!G24:J24)='Channel wise traffic'!G24,"Facebook",IF(MIN('Channel wise traffic'!G24:J24)='Channel wise traffic'!H24,"Youtube",IF(MIN('Channel wise traffic'!G24:J24)='Channel wise traffic'!I24,"Twitter",IF(MIN('Channel wise traffic'!G24:J24)='Channel wise traffic'!J24,"Others",IF(AND('Channel wise traffic'!G24='Channel wise traffic'!H24,'Channel wise traffic'!H24='Channel wise traffic'!I24,'Channel wise traffic'!I24='Channel wise traffic'!J24),"Facebook,Youtube,Twitter,Others","No Decrease"))))))</f>
        <v>Twitter</v>
      </c>
      <c r="Z24" s="17" t="str">
        <f t="shared" si="4"/>
        <v>L2M increase</v>
      </c>
      <c r="AA24" s="80"/>
      <c r="AB24" s="19"/>
      <c r="AC24" s="80" t="s">
        <v>55</v>
      </c>
      <c r="AD24" s="80" t="s">
        <v>56</v>
      </c>
    </row>
    <row r="25" ht="15.75" customHeight="1" spans="2:30">
      <c r="B25" s="70">
        <v>43488</v>
      </c>
      <c r="C25" s="17">
        <v>21500167</v>
      </c>
      <c r="D25" s="17">
        <v>5428792</v>
      </c>
      <c r="E25" s="17">
        <v>2258377</v>
      </c>
      <c r="F25" s="17">
        <v>1648615</v>
      </c>
      <c r="G25" s="17">
        <v>1392420</v>
      </c>
      <c r="H25" s="34">
        <f t="shared" si="5"/>
        <v>0.0647632178857029</v>
      </c>
      <c r="I25" s="34">
        <f t="shared" si="10"/>
        <v>0.000987745912069071</v>
      </c>
      <c r="J25" s="34">
        <f t="shared" si="11"/>
        <v>0.0206185659993297</v>
      </c>
      <c r="K25" s="34">
        <f t="shared" si="12"/>
        <v>-0.0192342376880438</v>
      </c>
      <c r="L25" s="34">
        <f t="shared" si="6"/>
        <v>0.252499992209363</v>
      </c>
      <c r="M25" s="34">
        <f t="shared" si="7"/>
        <v>0.415999913056164</v>
      </c>
      <c r="N25" s="34">
        <f t="shared" si="8"/>
        <v>0.729999907012868</v>
      </c>
      <c r="O25" s="34">
        <f t="shared" si="9"/>
        <v>0.844599861095526</v>
      </c>
      <c r="P25" s="34">
        <v>0.0647632178857029</v>
      </c>
      <c r="Q25" s="34">
        <v>-0.019234237688043</v>
      </c>
      <c r="R25" s="34">
        <f t="shared" si="13"/>
        <v>-0.0380951373113511</v>
      </c>
      <c r="S25" s="34">
        <f t="shared" si="14"/>
        <v>0.00970858179106981</v>
      </c>
      <c r="T25" s="34">
        <f t="shared" si="15"/>
        <v>2.57435741612966e-7</v>
      </c>
      <c r="U25" s="34">
        <f t="shared" si="16"/>
        <v>0.00980383825057318</v>
      </c>
      <c r="V25" s="76" t="str">
        <f t="shared" si="1"/>
        <v> </v>
      </c>
      <c r="W25" s="17" t="str">
        <f t="shared" si="2"/>
        <v> </v>
      </c>
      <c r="X25" s="17" t="str">
        <f t="shared" si="3"/>
        <v> </v>
      </c>
      <c r="Y25" s="17" t="str">
        <f>IF(J25&gt;0,IF(MAX('Channel wise traffic'!G25:J25)='Channel wise traffic'!G25,"Facebook",IF(MAX('Channel wise traffic'!G25:J25)='Channel wise traffic'!H25,"Youtube",IF(MAX('Channel wise traffic'!G25:J25)='Channel wise traffic'!I25,"Twitter",IF(MAX('Channel wise traffic'!G25:J25)='Channel wise traffic'!J25,"Others",IF(AND('Channel wise traffic'!G25='Channel wise traffic'!H25,'Channel wise traffic'!H25='Channel wise traffic'!I25,'Channel wise traffic'!I25='Channel wise traffic'!J25),"Facebook,Youtube,Twitter,Others","No Increase"))))),IF(MIN('Channel wise traffic'!G25:J25)='Channel wise traffic'!G25,"Facebook",IF(MIN('Channel wise traffic'!G25:J25)='Channel wise traffic'!H25,"Youtube",IF(MIN('Channel wise traffic'!G25:J25)='Channel wise traffic'!I25,"Twitter",IF(MIN('Channel wise traffic'!G25:J25)='Channel wise traffic'!J25,"Others",IF(AND('Channel wise traffic'!G25='Channel wise traffic'!H25,'Channel wise traffic'!H25='Channel wise traffic'!I25,'Channel wise traffic'!I25='Channel wise traffic'!J25),"Facebook,Youtube,Twitter,Others","No Decrease"))))))</f>
        <v>Youtube</v>
      </c>
      <c r="Z25" s="17" t="str">
        <f t="shared" si="4"/>
        <v>L2M decrease</v>
      </c>
      <c r="AA25" s="80"/>
      <c r="AB25" s="19"/>
      <c r="AC25" s="19"/>
      <c r="AD25" s="80"/>
    </row>
    <row r="26" ht="15.75" customHeight="1" spans="2:30">
      <c r="B26" s="70">
        <v>43489</v>
      </c>
      <c r="C26" s="17">
        <v>20631473</v>
      </c>
      <c r="D26" s="17">
        <v>4899974</v>
      </c>
      <c r="E26" s="17">
        <v>1861990</v>
      </c>
      <c r="F26" s="17">
        <v>1332067</v>
      </c>
      <c r="G26" s="17">
        <v>1059526</v>
      </c>
      <c r="H26" s="34">
        <f t="shared" si="5"/>
        <v>0.0513548402481975</v>
      </c>
      <c r="I26" s="34">
        <f t="shared" si="10"/>
        <v>-0.17516574129722</v>
      </c>
      <c r="J26" s="34">
        <f t="shared" si="11"/>
        <v>-0.077669894666067</v>
      </c>
      <c r="K26" s="34">
        <f t="shared" si="12"/>
        <v>-0.105706022244448</v>
      </c>
      <c r="L26" s="34">
        <f t="shared" si="6"/>
        <v>0.237499959406679</v>
      </c>
      <c r="M26" s="34">
        <f t="shared" si="7"/>
        <v>0.379999975510074</v>
      </c>
      <c r="N26" s="34">
        <f t="shared" si="8"/>
        <v>0.715399653059361</v>
      </c>
      <c r="O26" s="34">
        <f t="shared" si="9"/>
        <v>0.795399931084548</v>
      </c>
      <c r="P26" s="34">
        <v>0.0513548402481975</v>
      </c>
      <c r="Q26" s="34">
        <v>-0.105706022244448</v>
      </c>
      <c r="R26" s="34">
        <f t="shared" si="13"/>
        <v>-0.0594060763799301</v>
      </c>
      <c r="S26" s="34">
        <f t="shared" si="14"/>
        <v>-0.0104164530341216</v>
      </c>
      <c r="T26" s="34">
        <f t="shared" si="15"/>
        <v>0.0103086307710627</v>
      </c>
      <c r="U26" s="34">
        <f t="shared" si="16"/>
        <v>-0.0490195075244954</v>
      </c>
      <c r="V26" s="76" t="str">
        <f t="shared" si="1"/>
        <v> </v>
      </c>
      <c r="W26" s="17" t="str">
        <f t="shared" si="2"/>
        <v> </v>
      </c>
      <c r="X26" s="17" t="str">
        <f t="shared" si="3"/>
        <v> </v>
      </c>
      <c r="Y26" s="17" t="str">
        <f>IF(J26&gt;0,IF(MAX('Channel wise traffic'!G26:J26)='Channel wise traffic'!G26,"Facebook",IF(MAX('Channel wise traffic'!G26:J26)='Channel wise traffic'!H26,"Youtube",IF(MAX('Channel wise traffic'!G26:J26)='Channel wise traffic'!I26,"Twitter",IF(MAX('Channel wise traffic'!G26:J26)='Channel wise traffic'!J26,"Others",IF(AND('Channel wise traffic'!G26='Channel wise traffic'!H26,'Channel wise traffic'!H26='Channel wise traffic'!I26,'Channel wise traffic'!I26='Channel wise traffic'!J26),"Facebook,Youtube,Twitter,Others","No Increase"))))),IF(MIN('Channel wise traffic'!G26:J26)='Channel wise traffic'!G26,"Facebook",IF(MIN('Channel wise traffic'!G26:J26)='Channel wise traffic'!H26,"Youtube",IF(MIN('Channel wise traffic'!G26:J26)='Channel wise traffic'!I26,"Twitter",IF(MIN('Channel wise traffic'!G26:J26)='Channel wise traffic'!J26,"Others",IF(AND('Channel wise traffic'!G26='Channel wise traffic'!H26,'Channel wise traffic'!H26='Channel wise traffic'!I26,'Channel wise traffic'!I26='Channel wise traffic'!J26),"Facebook,Youtube,Twitter,Others","No Decrease"))))))</f>
        <v>Youtube</v>
      </c>
      <c r="Z26" s="17" t="str">
        <f t="shared" si="4"/>
        <v>L2M decrease</v>
      </c>
      <c r="AA26" s="80"/>
      <c r="AB26" s="19"/>
      <c r="AC26" s="19"/>
      <c r="AD26" s="80"/>
    </row>
    <row r="27" ht="15.75" customHeight="1" spans="2:30">
      <c r="B27" s="70">
        <v>43490</v>
      </c>
      <c r="C27" s="17">
        <v>20631473</v>
      </c>
      <c r="D27" s="17">
        <v>5054710</v>
      </c>
      <c r="E27" s="17">
        <v>2021884</v>
      </c>
      <c r="F27" s="17">
        <v>1520254</v>
      </c>
      <c r="G27" s="17">
        <v>1234142</v>
      </c>
      <c r="H27" s="34">
        <f t="shared" si="5"/>
        <v>0.0598184143226225</v>
      </c>
      <c r="I27" s="34">
        <f t="shared" si="10"/>
        <v>-0.0564598686076586</v>
      </c>
      <c r="J27" s="34">
        <f t="shared" si="11"/>
        <v>-0.0686274593894362</v>
      </c>
      <c r="K27" s="34">
        <f t="shared" si="12"/>
        <v>0.0130641502204905</v>
      </c>
      <c r="L27" s="34">
        <f t="shared" si="6"/>
        <v>0.244999957104372</v>
      </c>
      <c r="M27" s="34">
        <f t="shared" si="7"/>
        <v>0.4</v>
      </c>
      <c r="N27" s="34">
        <f t="shared" si="8"/>
        <v>0.75189971333667</v>
      </c>
      <c r="O27" s="34">
        <f t="shared" si="9"/>
        <v>0.811799870284834</v>
      </c>
      <c r="P27" s="34">
        <v>0.0598184143226225</v>
      </c>
      <c r="Q27" s="34">
        <v>0.0130641502204918</v>
      </c>
      <c r="R27" s="34">
        <f t="shared" si="13"/>
        <v>-0.0576923712366595</v>
      </c>
      <c r="S27" s="34">
        <f t="shared" si="14"/>
        <v>-0.0384614549865057</v>
      </c>
      <c r="T27" s="34">
        <f t="shared" si="15"/>
        <v>0.0842099048047036</v>
      </c>
      <c r="U27" s="34">
        <f t="shared" si="16"/>
        <v>0.0312504974946484</v>
      </c>
      <c r="V27" s="76" t="str">
        <f t="shared" si="1"/>
        <v> </v>
      </c>
      <c r="W27" s="17" t="str">
        <f t="shared" si="2"/>
        <v> </v>
      </c>
      <c r="X27" s="17" t="str">
        <f t="shared" si="3"/>
        <v> </v>
      </c>
      <c r="Y27" s="17" t="str">
        <f>IF(J27&gt;0,IF(MAX('Channel wise traffic'!G27:J27)='Channel wise traffic'!G27,"Facebook",IF(MAX('Channel wise traffic'!G27:J27)='Channel wise traffic'!H27,"Youtube",IF(MAX('Channel wise traffic'!G27:J27)='Channel wise traffic'!I27,"Twitter",IF(MAX('Channel wise traffic'!G27:J27)='Channel wise traffic'!J27,"Others",IF(AND('Channel wise traffic'!G27='Channel wise traffic'!H27,'Channel wise traffic'!H27='Channel wise traffic'!I27,'Channel wise traffic'!I27='Channel wise traffic'!J27),"Facebook,Youtube,Twitter,Others","No Increase"))))),IF(MIN('Channel wise traffic'!G27:J27)='Channel wise traffic'!G27,"Facebook",IF(MIN('Channel wise traffic'!G27:J27)='Channel wise traffic'!H27,"Youtube",IF(MIN('Channel wise traffic'!G27:J27)='Channel wise traffic'!I27,"Twitter",IF(MIN('Channel wise traffic'!G27:J27)='Channel wise traffic'!J27,"Others",IF(AND('Channel wise traffic'!G27='Channel wise traffic'!H27,'Channel wise traffic'!H27='Channel wise traffic'!I27,'Channel wise traffic'!I27='Channel wise traffic'!J27),"Facebook,Youtube,Twitter,Others","No Decrease"))))))</f>
        <v>Youtube</v>
      </c>
      <c r="Z27" s="17" t="str">
        <f t="shared" si="4"/>
        <v>C2P increase</v>
      </c>
      <c r="AA27" s="80"/>
      <c r="AB27" s="19"/>
      <c r="AC27" s="19"/>
      <c r="AD27" s="80"/>
    </row>
    <row r="28" ht="15.75" customHeight="1" spans="2:30">
      <c r="B28" s="70">
        <v>43491</v>
      </c>
      <c r="C28" s="17">
        <v>47134238</v>
      </c>
      <c r="D28" s="17">
        <v>9997171</v>
      </c>
      <c r="E28" s="17">
        <v>3568990</v>
      </c>
      <c r="F28" s="17">
        <v>2378375</v>
      </c>
      <c r="G28" s="17">
        <v>1762376</v>
      </c>
      <c r="H28" s="34">
        <f t="shared" si="5"/>
        <v>0.0373905694624786</v>
      </c>
      <c r="I28" s="34">
        <f t="shared" si="10"/>
        <v>0.0928826474611713</v>
      </c>
      <c r="J28" s="34">
        <f t="shared" si="11"/>
        <v>0.105263156660565</v>
      </c>
      <c r="K28" s="34">
        <f t="shared" si="12"/>
        <v>-0.0112014130976755</v>
      </c>
      <c r="L28" s="34">
        <f t="shared" si="6"/>
        <v>0.212099981334163</v>
      </c>
      <c r="M28" s="34">
        <f t="shared" si="7"/>
        <v>0.35699999529867</v>
      </c>
      <c r="N28" s="34">
        <f t="shared" si="8"/>
        <v>0.666400017932244</v>
      </c>
      <c r="O28" s="34">
        <f t="shared" si="9"/>
        <v>0.741000052556893</v>
      </c>
      <c r="P28" s="34">
        <v>0.0373905694624786</v>
      </c>
      <c r="Q28" s="34">
        <v>-0.0112014130976736</v>
      </c>
      <c r="R28" s="34">
        <f t="shared" si="13"/>
        <v>0.0412370305301428</v>
      </c>
      <c r="S28" s="34">
        <f t="shared" si="14"/>
        <v>0.0714285898935374</v>
      </c>
      <c r="T28" s="34">
        <f t="shared" si="15"/>
        <v>-0.0576920171766717</v>
      </c>
      <c r="U28" s="34">
        <f t="shared" si="16"/>
        <v>-0.0594061582879807</v>
      </c>
      <c r="V28" s="76" t="str">
        <f t="shared" si="1"/>
        <v> </v>
      </c>
      <c r="W28" s="17" t="str">
        <f t="shared" si="2"/>
        <v> </v>
      </c>
      <c r="X28" s="17" t="str">
        <f t="shared" si="3"/>
        <v> </v>
      </c>
      <c r="Y28" s="17" t="str">
        <f>IF(J28&gt;0,IF(MAX('Channel wise traffic'!G28:J28)='Channel wise traffic'!G28,"Facebook",IF(MAX('Channel wise traffic'!G28:J28)='Channel wise traffic'!H28,"Youtube",IF(MAX('Channel wise traffic'!G28:J28)='Channel wise traffic'!I28,"Twitter",IF(MAX('Channel wise traffic'!G28:J28)='Channel wise traffic'!J28,"Others",IF(AND('Channel wise traffic'!G28='Channel wise traffic'!H28,'Channel wise traffic'!H28='Channel wise traffic'!I28,'Channel wise traffic'!I28='Channel wise traffic'!J28),"Facebook,Youtube,Twitter,Others","No Increase"))))),IF(MIN('Channel wise traffic'!G28:J28)='Channel wise traffic'!G28,"Facebook",IF(MIN('Channel wise traffic'!G28:J28)='Channel wise traffic'!H28,"Youtube",IF(MIN('Channel wise traffic'!G28:J28)='Channel wise traffic'!I28,"Twitter",IF(MIN('Channel wise traffic'!G28:J28)='Channel wise traffic'!J28,"Others",IF(AND('Channel wise traffic'!G28='Channel wise traffic'!H28,'Channel wise traffic'!H28='Channel wise traffic'!I28,'Channel wise traffic'!I28='Channel wise traffic'!J28),"Facebook,Youtube,Twitter,Others","No Decrease"))))))</f>
        <v>Twitter</v>
      </c>
      <c r="Z28" s="17" t="str">
        <f t="shared" si="4"/>
        <v>P2O decrease</v>
      </c>
      <c r="AA28" s="80"/>
      <c r="AB28" s="19"/>
      <c r="AC28" s="19"/>
      <c r="AD28" s="80"/>
    </row>
    <row r="29" ht="15.75" customHeight="1" spans="2:30">
      <c r="B29" s="70">
        <v>43492</v>
      </c>
      <c r="C29" s="17">
        <v>45338648</v>
      </c>
      <c r="D29" s="17">
        <v>9616327</v>
      </c>
      <c r="E29" s="17">
        <v>3400333</v>
      </c>
      <c r="F29" s="17">
        <v>2358471</v>
      </c>
      <c r="G29" s="17">
        <v>1784419</v>
      </c>
      <c r="H29" s="34">
        <f t="shared" si="5"/>
        <v>0.0393575697272667</v>
      </c>
      <c r="I29" s="34">
        <f t="shared" si="10"/>
        <v>-0.0196307996593688</v>
      </c>
      <c r="J29" s="34">
        <f t="shared" si="11"/>
        <v>0.020202019974729</v>
      </c>
      <c r="K29" s="34">
        <f t="shared" si="12"/>
        <v>-0.0390440509371701</v>
      </c>
      <c r="L29" s="34">
        <f t="shared" si="6"/>
        <v>0.212099994688858</v>
      </c>
      <c r="M29" s="34">
        <f t="shared" si="7"/>
        <v>0.353599976373516</v>
      </c>
      <c r="N29" s="34">
        <f t="shared" si="8"/>
        <v>0.693600009175572</v>
      </c>
      <c r="O29" s="34">
        <f t="shared" si="9"/>
        <v>0.756599932753042</v>
      </c>
      <c r="P29" s="34">
        <v>0.0393575697272667</v>
      </c>
      <c r="Q29" s="34">
        <v>-0.0390440509371708</v>
      </c>
      <c r="R29" s="34">
        <f t="shared" si="13"/>
        <v>0.0202020320547913</v>
      </c>
      <c r="S29" s="34">
        <f t="shared" si="14"/>
        <v>-1.09424873828701e-7</v>
      </c>
      <c r="T29" s="34">
        <f t="shared" si="15"/>
        <v>-0.019230586457109</v>
      </c>
      <c r="U29" s="34">
        <f t="shared" si="16"/>
        <v>-0.0396038074712801</v>
      </c>
      <c r="V29" s="76" t="str">
        <f t="shared" si="1"/>
        <v> </v>
      </c>
      <c r="W29" s="17" t="str">
        <f t="shared" si="2"/>
        <v> </v>
      </c>
      <c r="X29" s="17" t="str">
        <f t="shared" si="3"/>
        <v> </v>
      </c>
      <c r="Y29" s="17" t="str">
        <f>IF(J29&gt;0,IF(MAX('Channel wise traffic'!G29:J29)='Channel wise traffic'!G29,"Facebook",IF(MAX('Channel wise traffic'!G29:J29)='Channel wise traffic'!H29,"Youtube",IF(MAX('Channel wise traffic'!G29:J29)='Channel wise traffic'!I29,"Twitter",IF(MAX('Channel wise traffic'!G29:J29)='Channel wise traffic'!J29,"Others",IF(AND('Channel wise traffic'!G29='Channel wise traffic'!H29,'Channel wise traffic'!H29='Channel wise traffic'!I29,'Channel wise traffic'!I29='Channel wise traffic'!J29),"Facebook,Youtube,Twitter,Others","No Increase"))))),IF(MIN('Channel wise traffic'!G29:J29)='Channel wise traffic'!G29,"Facebook",IF(MIN('Channel wise traffic'!G29:J29)='Channel wise traffic'!H29,"Youtube",IF(MIN('Channel wise traffic'!G29:J29)='Channel wise traffic'!I29,"Twitter",IF(MIN('Channel wise traffic'!G29:J29)='Channel wise traffic'!J29,"Others",IF(AND('Channel wise traffic'!G29='Channel wise traffic'!H29,'Channel wise traffic'!H29='Channel wise traffic'!I29,'Channel wise traffic'!I29='Channel wise traffic'!J29),"Facebook,Youtube,Twitter,Others","No Decrease"))))))</f>
        <v>Twitter</v>
      </c>
      <c r="Z29" s="17" t="str">
        <f t="shared" si="4"/>
        <v>P2O decrease</v>
      </c>
      <c r="AA29" s="80"/>
      <c r="AB29" s="19"/>
      <c r="AC29" s="19"/>
      <c r="AD29" s="80"/>
    </row>
    <row r="30" ht="15.75" customHeight="1" spans="2:30">
      <c r="B30" s="70">
        <v>43493</v>
      </c>
      <c r="C30" s="17">
        <v>21282993</v>
      </c>
      <c r="D30" s="17">
        <v>5267540</v>
      </c>
      <c r="E30" s="17">
        <v>2043805</v>
      </c>
      <c r="F30" s="17">
        <v>1536737</v>
      </c>
      <c r="G30" s="17">
        <v>1310529</v>
      </c>
      <c r="H30" s="34">
        <f t="shared" si="5"/>
        <v>0.0615763487776367</v>
      </c>
      <c r="I30" s="34">
        <f t="shared" si="10"/>
        <v>-0.112500363998854</v>
      </c>
      <c r="J30" s="34">
        <f t="shared" si="11"/>
        <v>-0.0392157039777602</v>
      </c>
      <c r="K30" s="34">
        <f t="shared" si="12"/>
        <v>-0.0762758720396463</v>
      </c>
      <c r="L30" s="34">
        <f t="shared" si="6"/>
        <v>0.247499963938343</v>
      </c>
      <c r="M30" s="34">
        <f t="shared" si="7"/>
        <v>0.387999901282192</v>
      </c>
      <c r="N30" s="34">
        <f t="shared" si="8"/>
        <v>0.751900010030311</v>
      </c>
      <c r="O30" s="34">
        <f t="shared" si="9"/>
        <v>0.852799795931249</v>
      </c>
      <c r="P30" s="34">
        <v>0.0615763487776367</v>
      </c>
      <c r="Q30" s="34">
        <v>-0.0762758720396461</v>
      </c>
      <c r="R30" s="34">
        <f t="shared" si="13"/>
        <v>-0.0480769593016779</v>
      </c>
      <c r="S30" s="34">
        <f t="shared" si="14"/>
        <v>-0.0673078486393544</v>
      </c>
      <c r="T30" s="34">
        <f t="shared" si="15"/>
        <v>-0.00961536094986781</v>
      </c>
      <c r="U30" s="34">
        <f t="shared" si="16"/>
        <v>0.0505052591242456</v>
      </c>
      <c r="V30" s="76" t="str">
        <f t="shared" si="1"/>
        <v> </v>
      </c>
      <c r="W30" s="17" t="str">
        <f t="shared" si="2"/>
        <v> </v>
      </c>
      <c r="X30" s="17" t="str">
        <f t="shared" si="3"/>
        <v> </v>
      </c>
      <c r="Y30" s="17" t="str">
        <f>IF(J30&gt;0,IF(MAX('Channel wise traffic'!G30:J30)='Channel wise traffic'!G30,"Facebook",IF(MAX('Channel wise traffic'!G30:J30)='Channel wise traffic'!H30,"Youtube",IF(MAX('Channel wise traffic'!G30:J30)='Channel wise traffic'!I30,"Twitter",IF(MAX('Channel wise traffic'!G30:J30)='Channel wise traffic'!J30,"Others",IF(AND('Channel wise traffic'!G30='Channel wise traffic'!H30,'Channel wise traffic'!H30='Channel wise traffic'!I30,'Channel wise traffic'!I30='Channel wise traffic'!J30),"Facebook,Youtube,Twitter,Others","No Increase"))))),IF(MIN('Channel wise traffic'!G30:J30)='Channel wise traffic'!G30,"Facebook",IF(MIN('Channel wise traffic'!G30:J30)='Channel wise traffic'!H30,"Youtube",IF(MIN('Channel wise traffic'!G30:J30)='Channel wise traffic'!I30,"Twitter",IF(MIN('Channel wise traffic'!G30:J30)='Channel wise traffic'!J30,"Others",IF(AND('Channel wise traffic'!G30='Channel wise traffic'!H30,'Channel wise traffic'!H30='Channel wise traffic'!I30,'Channel wise traffic'!I30='Channel wise traffic'!J30),"Facebook,Youtube,Twitter,Others","No Decrease"))))))</f>
        <v>Facebook</v>
      </c>
      <c r="Z30" s="17" t="str">
        <f t="shared" si="4"/>
        <v>M2C decrease</v>
      </c>
      <c r="AA30" s="80"/>
      <c r="AB30" s="19"/>
      <c r="AC30" s="19"/>
      <c r="AD30" s="80"/>
    </row>
    <row r="31" ht="15.75" customHeight="1" spans="2:30">
      <c r="B31" s="70">
        <v>43494</v>
      </c>
      <c r="C31" s="17">
        <v>22368860</v>
      </c>
      <c r="D31" s="17">
        <v>2628341</v>
      </c>
      <c r="E31" s="17">
        <v>1093389</v>
      </c>
      <c r="F31" s="17">
        <v>790192</v>
      </c>
      <c r="G31" s="17">
        <v>628519</v>
      </c>
      <c r="H31" s="34">
        <f t="shared" si="5"/>
        <v>0.0280979450897364</v>
      </c>
      <c r="I31" s="34">
        <f t="shared" si="10"/>
        <v>-0.717087234425639</v>
      </c>
      <c r="J31" s="34">
        <f t="shared" si="11"/>
        <v>-0.404624279610566</v>
      </c>
      <c r="K31" s="34">
        <f t="shared" si="12"/>
        <v>-0.524816421151154</v>
      </c>
      <c r="L31" s="34">
        <f t="shared" si="6"/>
        <v>0.11749999776475</v>
      </c>
      <c r="M31" s="34">
        <f t="shared" si="7"/>
        <v>0.415999674319276</v>
      </c>
      <c r="N31" s="34">
        <f t="shared" si="8"/>
        <v>0.72269978937048</v>
      </c>
      <c r="O31" s="34">
        <f t="shared" si="9"/>
        <v>0.795400358393909</v>
      </c>
      <c r="P31" s="34">
        <v>0.0280979450897364</v>
      </c>
      <c r="Q31" s="34">
        <v>-0.524816421151155</v>
      </c>
      <c r="R31" s="34">
        <f t="shared" si="13"/>
        <v>-0.54807690946756</v>
      </c>
      <c r="S31" s="34">
        <f t="shared" si="14"/>
        <v>0.0833325591404954</v>
      </c>
      <c r="T31" s="34">
        <f t="shared" si="15"/>
        <v>0.0206184178612741</v>
      </c>
      <c r="U31" s="34">
        <f t="shared" si="16"/>
        <v>-0.0490193171830265</v>
      </c>
      <c r="V31" s="76" t="str">
        <f t="shared" si="1"/>
        <v>Low Order Change</v>
      </c>
      <c r="W31" s="17" t="str">
        <f t="shared" si="2"/>
        <v>Low Traffic Change</v>
      </c>
      <c r="X31" s="77" t="str">
        <f t="shared" si="3"/>
        <v>Low Conversion rate</v>
      </c>
      <c r="Y31" s="17" t="str">
        <f>IF(J31&gt;0,IF(MAX('Channel wise traffic'!G31:J31)='Channel wise traffic'!G31,"Facebook",IF(MAX('Channel wise traffic'!G31:J31)='Channel wise traffic'!H31,"Youtube",IF(MAX('Channel wise traffic'!G31:J31)='Channel wise traffic'!I31,"Twitter",IF(MAX('Channel wise traffic'!G31:J31)='Channel wise traffic'!J31,"Others",IF(AND('Channel wise traffic'!G31='Channel wise traffic'!H31,'Channel wise traffic'!H31='Channel wise traffic'!I31,'Channel wise traffic'!I31='Channel wise traffic'!J31),"Facebook,Youtube,Twitter,Others","No Increase"))))),IF(MIN('Channel wise traffic'!G31:J31)='Channel wise traffic'!G31,"Facebook",IF(MIN('Channel wise traffic'!G31:J31)='Channel wise traffic'!H31,"Youtube",IF(MIN('Channel wise traffic'!G31:J31)='Channel wise traffic'!I31,"Twitter",IF(MIN('Channel wise traffic'!G31:J31)='Channel wise traffic'!J31,"Others",IF(AND('Channel wise traffic'!G31='Channel wise traffic'!H31,'Channel wise traffic'!H31='Channel wise traffic'!I31,'Channel wise traffic'!I31='Channel wise traffic'!J31),"Facebook,Youtube,Twitter,Others","No Decrease"))))))</f>
        <v>Twitter</v>
      </c>
      <c r="Z31" s="17" t="str">
        <f t="shared" si="4"/>
        <v>L2M decrease</v>
      </c>
      <c r="AA31" s="80" t="s">
        <v>46</v>
      </c>
      <c r="AB31" s="80" t="s">
        <v>57</v>
      </c>
      <c r="AC31" s="80" t="s">
        <v>58</v>
      </c>
      <c r="AD31" s="80" t="s">
        <v>59</v>
      </c>
    </row>
    <row r="32" ht="15.75" customHeight="1" spans="2:30">
      <c r="B32" s="70">
        <v>43495</v>
      </c>
      <c r="C32" s="17">
        <v>22368860</v>
      </c>
      <c r="D32" s="17">
        <v>5536293</v>
      </c>
      <c r="E32" s="17">
        <v>2303097</v>
      </c>
      <c r="F32" s="17">
        <v>1614011</v>
      </c>
      <c r="G32" s="17">
        <v>1283784</v>
      </c>
      <c r="H32" s="34">
        <f t="shared" si="5"/>
        <v>0.0573915702454215</v>
      </c>
      <c r="I32" s="34">
        <f t="shared" si="10"/>
        <v>-0.0780195630628689</v>
      </c>
      <c r="J32" s="34">
        <f t="shared" si="11"/>
        <v>0.0404040117455833</v>
      </c>
      <c r="K32" s="34">
        <f t="shared" si="12"/>
        <v>-0.11382460416484</v>
      </c>
      <c r="L32" s="34">
        <f t="shared" si="6"/>
        <v>0.247500006705751</v>
      </c>
      <c r="M32" s="34">
        <f t="shared" si="7"/>
        <v>0.415999839603865</v>
      </c>
      <c r="N32" s="34">
        <f t="shared" si="8"/>
        <v>0.700800270244805</v>
      </c>
      <c r="O32" s="34">
        <f t="shared" si="9"/>
        <v>0.795399783520682</v>
      </c>
      <c r="P32" s="34">
        <v>0.0573915702454215</v>
      </c>
      <c r="Q32" s="34">
        <v>-0.11382460416484</v>
      </c>
      <c r="R32" s="34">
        <f t="shared" si="13"/>
        <v>-0.0198019233975507</v>
      </c>
      <c r="S32" s="34">
        <f t="shared" si="14"/>
        <v>-1.76568063392502e-7</v>
      </c>
      <c r="T32" s="34">
        <f t="shared" si="15"/>
        <v>-0.0399995075171268</v>
      </c>
      <c r="U32" s="34">
        <f t="shared" si="16"/>
        <v>-0.0582525286128118</v>
      </c>
      <c r="V32" s="76" t="str">
        <f t="shared" si="1"/>
        <v> </v>
      </c>
      <c r="W32" s="17" t="str">
        <f t="shared" si="2"/>
        <v> </v>
      </c>
      <c r="X32" s="17" t="str">
        <f t="shared" si="3"/>
        <v> </v>
      </c>
      <c r="Y32" s="17" t="str">
        <f>IF(J32&gt;0,IF(MAX('Channel wise traffic'!G32:J32)='Channel wise traffic'!G32,"Facebook",IF(MAX('Channel wise traffic'!G32:J32)='Channel wise traffic'!H32,"Youtube",IF(MAX('Channel wise traffic'!G32:J32)='Channel wise traffic'!I32,"Twitter",IF(MAX('Channel wise traffic'!G32:J32)='Channel wise traffic'!J32,"Others",IF(AND('Channel wise traffic'!G32='Channel wise traffic'!H32,'Channel wise traffic'!H32='Channel wise traffic'!I32,'Channel wise traffic'!I32='Channel wise traffic'!J32),"Facebook,Youtube,Twitter,Others","No Increase"))))),IF(MIN('Channel wise traffic'!G32:J32)='Channel wise traffic'!G32,"Facebook",IF(MIN('Channel wise traffic'!G32:J32)='Channel wise traffic'!H32,"Youtube",IF(MIN('Channel wise traffic'!G32:J32)='Channel wise traffic'!I32,"Twitter",IF(MIN('Channel wise traffic'!G32:J32)='Channel wise traffic'!J32,"Others",IF(AND('Channel wise traffic'!G32='Channel wise traffic'!H32,'Channel wise traffic'!H32='Channel wise traffic'!I32,'Channel wise traffic'!I32='Channel wise traffic'!J32),"Facebook,Youtube,Twitter,Others","No Decrease"))))))</f>
        <v>Youtube</v>
      </c>
      <c r="Z32" s="17" t="str">
        <f t="shared" si="4"/>
        <v>P2O decrease</v>
      </c>
      <c r="AA32" s="80"/>
      <c r="AB32" s="19"/>
      <c r="AC32" s="19"/>
      <c r="AD32" s="80"/>
    </row>
    <row r="33" ht="15.75" customHeight="1" spans="2:30">
      <c r="B33" s="70">
        <v>43496</v>
      </c>
      <c r="C33" s="17">
        <v>20848646</v>
      </c>
      <c r="D33" s="17">
        <v>5316404</v>
      </c>
      <c r="E33" s="17">
        <v>2147827</v>
      </c>
      <c r="F33" s="17">
        <v>1520876</v>
      </c>
      <c r="G33" s="17">
        <v>1272061</v>
      </c>
      <c r="H33" s="34">
        <f t="shared" si="5"/>
        <v>0.0610140821614986</v>
      </c>
      <c r="I33" s="34">
        <f t="shared" si="10"/>
        <v>0.200594416748622</v>
      </c>
      <c r="J33" s="34">
        <f t="shared" si="11"/>
        <v>0.0105262964016191</v>
      </c>
      <c r="K33" s="34">
        <f t="shared" si="12"/>
        <v>0.188088247702029</v>
      </c>
      <c r="L33" s="34">
        <f t="shared" si="6"/>
        <v>0.254999964985736</v>
      </c>
      <c r="M33" s="34">
        <f t="shared" si="7"/>
        <v>0.403999959371034</v>
      </c>
      <c r="N33" s="34">
        <f t="shared" si="8"/>
        <v>0.708099860929209</v>
      </c>
      <c r="O33" s="34">
        <f t="shared" si="9"/>
        <v>0.836400206196955</v>
      </c>
      <c r="P33" s="34">
        <v>0.0610140821614986</v>
      </c>
      <c r="Q33" s="34">
        <v>0.18808824770203</v>
      </c>
      <c r="R33" s="34">
        <f t="shared" si="13"/>
        <v>0.073684246611138</v>
      </c>
      <c r="S33" s="34">
        <f t="shared" si="14"/>
        <v>0.0631578563360295</v>
      </c>
      <c r="T33" s="34">
        <f t="shared" si="15"/>
        <v>-0.0102037960165832</v>
      </c>
      <c r="U33" s="34">
        <f t="shared" si="16"/>
        <v>0.0515467420980311</v>
      </c>
      <c r="V33" s="76" t="str">
        <f t="shared" si="1"/>
        <v>High Order Change</v>
      </c>
      <c r="W33" s="17" t="str">
        <f t="shared" si="2"/>
        <v> </v>
      </c>
      <c r="X33" s="17" t="str">
        <f t="shared" si="3"/>
        <v> </v>
      </c>
      <c r="Y33" s="17" t="str">
        <f>IF(J33&gt;0,IF(MAX('Channel wise traffic'!G33:J33)='Channel wise traffic'!G33,"Facebook",IF(MAX('Channel wise traffic'!G33:J33)='Channel wise traffic'!H33,"Youtube",IF(MAX('Channel wise traffic'!G33:J33)='Channel wise traffic'!I33,"Twitter",IF(MAX('Channel wise traffic'!G33:J33)='Channel wise traffic'!J33,"Others",IF(AND('Channel wise traffic'!G33='Channel wise traffic'!H33,'Channel wise traffic'!H33='Channel wise traffic'!I33,'Channel wise traffic'!I33='Channel wise traffic'!J33),"Facebook,Youtube,Twitter,Others","No Increase"))))),IF(MIN('Channel wise traffic'!G33:J33)='Channel wise traffic'!G33,"Facebook",IF(MIN('Channel wise traffic'!G33:J33)='Channel wise traffic'!H33,"Youtube",IF(MIN('Channel wise traffic'!G33:J33)='Channel wise traffic'!I33,"Twitter",IF(MIN('Channel wise traffic'!G33:J33)='Channel wise traffic'!J33,"Others",IF(AND('Channel wise traffic'!G33='Channel wise traffic'!H33,'Channel wise traffic'!H33='Channel wise traffic'!I33,'Channel wise traffic'!I33='Channel wise traffic'!J33),"Facebook,Youtube,Twitter,Others","No Decrease"))))))</f>
        <v>Youtube</v>
      </c>
      <c r="Z33" s="17" t="str">
        <f t="shared" si="4"/>
        <v>L2M increase</v>
      </c>
      <c r="AA33" s="80"/>
      <c r="AB33" s="19"/>
      <c r="AC33" s="80" t="s">
        <v>60</v>
      </c>
      <c r="AD33" s="80"/>
    </row>
    <row r="34" ht="15.75" customHeight="1" spans="2:30">
      <c r="B34" s="70">
        <v>43497</v>
      </c>
      <c r="C34" s="17">
        <v>20631473</v>
      </c>
      <c r="D34" s="17">
        <v>5054710</v>
      </c>
      <c r="E34" s="17">
        <v>2082540</v>
      </c>
      <c r="F34" s="17">
        <v>1565862</v>
      </c>
      <c r="G34" s="17">
        <v>1322527</v>
      </c>
      <c r="H34" s="34">
        <f t="shared" si="5"/>
        <v>0.0641024031585142</v>
      </c>
      <c r="I34" s="34">
        <f t="shared" si="10"/>
        <v>0.0716165562795854</v>
      </c>
      <c r="J34" s="34">
        <f t="shared" si="11"/>
        <v>0</v>
      </c>
      <c r="K34" s="34">
        <f t="shared" si="12"/>
        <v>0.0716165562795863</v>
      </c>
      <c r="L34" s="34">
        <f t="shared" si="6"/>
        <v>0.244999957104372</v>
      </c>
      <c r="M34" s="34">
        <f t="shared" si="7"/>
        <v>0.411999897125651</v>
      </c>
      <c r="N34" s="34">
        <f t="shared" si="8"/>
        <v>0.751900083551816</v>
      </c>
      <c r="O34" s="34">
        <f t="shared" si="9"/>
        <v>0.84459997113411</v>
      </c>
      <c r="P34" s="34">
        <v>0.0641024031585142</v>
      </c>
      <c r="Q34" s="34">
        <v>0.0716165562795854</v>
      </c>
      <c r="R34" s="34">
        <f t="shared" si="13"/>
        <v>0</v>
      </c>
      <c r="S34" s="34">
        <f t="shared" si="14"/>
        <v>0.0299997428141274</v>
      </c>
      <c r="T34" s="34">
        <f t="shared" si="15"/>
        <v>4.92373037896954e-7</v>
      </c>
      <c r="U34" s="34">
        <f t="shared" si="16"/>
        <v>0.0404041710893197</v>
      </c>
      <c r="V34" s="76" t="str">
        <f t="shared" si="1"/>
        <v> </v>
      </c>
      <c r="W34" s="17" t="str">
        <f t="shared" si="2"/>
        <v> </v>
      </c>
      <c r="X34" s="17" t="str">
        <f t="shared" si="3"/>
        <v> </v>
      </c>
      <c r="Y34" s="17" t="str">
        <f>IF(J34&gt;0,IF(MAX('Channel wise traffic'!G34:J34)='Channel wise traffic'!G34,"Facebook",IF(MAX('Channel wise traffic'!G34:J34)='Channel wise traffic'!H34,"Youtube",IF(MAX('Channel wise traffic'!G34:J34)='Channel wise traffic'!I34,"Twitter",IF(MAX('Channel wise traffic'!G34:J34)='Channel wise traffic'!J34,"Others",IF(AND('Channel wise traffic'!G34='Channel wise traffic'!H34,'Channel wise traffic'!H34='Channel wise traffic'!I34,'Channel wise traffic'!I34='Channel wise traffic'!J34),"Facebook,Youtube,Twitter,Others","No Increase"))))),IF(MIN('Channel wise traffic'!G34:J34)='Channel wise traffic'!G34,"Facebook",IF(MIN('Channel wise traffic'!G34:J34)='Channel wise traffic'!H34,"Youtube",IF(MIN('Channel wise traffic'!G34:J34)='Channel wise traffic'!I34,"Twitter",IF(MIN('Channel wise traffic'!G34:J34)='Channel wise traffic'!J34,"Others",IF(AND('Channel wise traffic'!G34='Channel wise traffic'!H34,'Channel wise traffic'!H34='Channel wise traffic'!I34,'Channel wise traffic'!I34='Channel wise traffic'!J34),"Facebook,Youtube,Twitter,Others","No Decrease"))))))</f>
        <v>Facebook</v>
      </c>
      <c r="Z34" s="17" t="str">
        <f t="shared" si="4"/>
        <v>P2O increase</v>
      </c>
      <c r="AA34" s="80"/>
      <c r="AB34" s="19"/>
      <c r="AC34" s="19"/>
      <c r="AD34" s="80"/>
    </row>
    <row r="35" ht="15.75" customHeight="1" spans="2:30">
      <c r="B35" s="70">
        <v>43498</v>
      </c>
      <c r="C35" s="17">
        <v>43543058</v>
      </c>
      <c r="D35" s="17">
        <v>9052601</v>
      </c>
      <c r="E35" s="17">
        <v>2985548</v>
      </c>
      <c r="F35" s="17">
        <v>2070776</v>
      </c>
      <c r="G35" s="17">
        <v>1566749</v>
      </c>
      <c r="H35" s="34">
        <f t="shared" si="5"/>
        <v>0.0359816023945769</v>
      </c>
      <c r="I35" s="34">
        <f t="shared" si="10"/>
        <v>-0.111001852045194</v>
      </c>
      <c r="J35" s="34">
        <f t="shared" si="11"/>
        <v>-0.0761904753822477</v>
      </c>
      <c r="K35" s="34">
        <f t="shared" si="12"/>
        <v>-0.0376824180042403</v>
      </c>
      <c r="L35" s="34">
        <f t="shared" si="6"/>
        <v>0.207899982587351</v>
      </c>
      <c r="M35" s="34">
        <f t="shared" si="7"/>
        <v>0.329800021010536</v>
      </c>
      <c r="N35" s="34">
        <f t="shared" si="8"/>
        <v>0.693599968916929</v>
      </c>
      <c r="O35" s="34">
        <f t="shared" si="9"/>
        <v>0.756599941278052</v>
      </c>
      <c r="P35" s="34">
        <v>0.0359816023945769</v>
      </c>
      <c r="Q35" s="34">
        <v>-0.0376824180042418</v>
      </c>
      <c r="R35" s="34">
        <f t="shared" si="13"/>
        <v>-0.0198019760322133</v>
      </c>
      <c r="S35" s="34">
        <f t="shared" si="14"/>
        <v>-0.0761904051717933</v>
      </c>
      <c r="T35" s="34">
        <f t="shared" si="15"/>
        <v>0.0408162518798889</v>
      </c>
      <c r="U35" s="34">
        <f t="shared" si="16"/>
        <v>0.0210524799118839</v>
      </c>
      <c r="V35" s="76" t="str">
        <f t="shared" si="1"/>
        <v> </v>
      </c>
      <c r="W35" s="17" t="str">
        <f t="shared" si="2"/>
        <v> </v>
      </c>
      <c r="X35" s="17" t="str">
        <f t="shared" si="3"/>
        <v> </v>
      </c>
      <c r="Y35" s="17" t="str">
        <f>IF(J35&gt;0,IF(MAX('Channel wise traffic'!G35:J35)='Channel wise traffic'!G35,"Facebook",IF(MAX('Channel wise traffic'!G35:J35)='Channel wise traffic'!H35,"Youtube",IF(MAX('Channel wise traffic'!G35:J35)='Channel wise traffic'!I35,"Twitter",IF(MAX('Channel wise traffic'!G35:J35)='Channel wise traffic'!J35,"Others",IF(AND('Channel wise traffic'!G35='Channel wise traffic'!H35,'Channel wise traffic'!H35='Channel wise traffic'!I35,'Channel wise traffic'!I35='Channel wise traffic'!J35),"Facebook,Youtube,Twitter,Others","No Increase"))))),IF(MIN('Channel wise traffic'!G35:J35)='Channel wise traffic'!G35,"Facebook",IF(MIN('Channel wise traffic'!G35:J35)='Channel wise traffic'!H35,"Youtube",IF(MIN('Channel wise traffic'!G35:J35)='Channel wise traffic'!I35,"Twitter",IF(MIN('Channel wise traffic'!G35:J35)='Channel wise traffic'!J35,"Others",IF(AND('Channel wise traffic'!G35='Channel wise traffic'!H35,'Channel wise traffic'!H35='Channel wise traffic'!I35,'Channel wise traffic'!I35='Channel wise traffic'!J35),"Facebook,Youtube,Twitter,Others","No Decrease"))))))</f>
        <v>Twitter</v>
      </c>
      <c r="Z35" s="17" t="str">
        <f t="shared" si="4"/>
        <v>M2C decrease</v>
      </c>
      <c r="AA35" s="80"/>
      <c r="AB35" s="19"/>
      <c r="AC35" s="19"/>
      <c r="AD35" s="80"/>
    </row>
    <row r="36" ht="15.75" customHeight="1" spans="2:30">
      <c r="B36" s="70">
        <v>43499</v>
      </c>
      <c r="C36" s="17">
        <v>44889750</v>
      </c>
      <c r="D36" s="17">
        <v>9709653</v>
      </c>
      <c r="E36" s="17">
        <v>3268269</v>
      </c>
      <c r="F36" s="17">
        <v>2333544</v>
      </c>
      <c r="G36" s="17">
        <v>1892971</v>
      </c>
      <c r="H36" s="34">
        <f t="shared" si="5"/>
        <v>0.0421693370981126</v>
      </c>
      <c r="I36" s="34">
        <f t="shared" si="10"/>
        <v>0.060833246003321</v>
      </c>
      <c r="J36" s="34">
        <f t="shared" si="11"/>
        <v>-0.00990100101793945</v>
      </c>
      <c r="K36" s="34">
        <f t="shared" si="12"/>
        <v>0.0714415902793391</v>
      </c>
      <c r="L36" s="34">
        <f t="shared" si="6"/>
        <v>0.21630000167076</v>
      </c>
      <c r="M36" s="34">
        <f t="shared" si="7"/>
        <v>0.33659997942254</v>
      </c>
      <c r="N36" s="34">
        <f t="shared" si="8"/>
        <v>0.713999979805824</v>
      </c>
      <c r="O36" s="34">
        <f t="shared" si="9"/>
        <v>0.81120004593871</v>
      </c>
      <c r="P36" s="34">
        <v>0.0421693370981126</v>
      </c>
      <c r="Q36" s="34">
        <v>0.0714415902793393</v>
      </c>
      <c r="R36" s="34">
        <f t="shared" si="13"/>
        <v>0.0198020136118495</v>
      </c>
      <c r="S36" s="34">
        <f t="shared" si="14"/>
        <v>-0.048076917666472</v>
      </c>
      <c r="T36" s="34">
        <f t="shared" si="15"/>
        <v>0.02941172197287</v>
      </c>
      <c r="U36" s="34">
        <f t="shared" si="16"/>
        <v>0.0721651044654397</v>
      </c>
      <c r="V36" s="76" t="str">
        <f t="shared" si="1"/>
        <v> </v>
      </c>
      <c r="W36" s="17" t="str">
        <f t="shared" si="2"/>
        <v> </v>
      </c>
      <c r="X36" s="17" t="str">
        <f t="shared" si="3"/>
        <v> </v>
      </c>
      <c r="Y36" s="17" t="str">
        <f>IF(J36&gt;0,IF(MAX('Channel wise traffic'!G36:J36)='Channel wise traffic'!G36,"Facebook",IF(MAX('Channel wise traffic'!G36:J36)='Channel wise traffic'!H36,"Youtube",IF(MAX('Channel wise traffic'!G36:J36)='Channel wise traffic'!I36,"Twitter",IF(MAX('Channel wise traffic'!G36:J36)='Channel wise traffic'!J36,"Others",IF(AND('Channel wise traffic'!G36='Channel wise traffic'!H36,'Channel wise traffic'!H36='Channel wise traffic'!I36,'Channel wise traffic'!I36='Channel wise traffic'!J36),"Facebook,Youtube,Twitter,Others","No Increase"))))),IF(MIN('Channel wise traffic'!G36:J36)='Channel wise traffic'!G36,"Facebook",IF(MIN('Channel wise traffic'!G36:J36)='Channel wise traffic'!H36,"Youtube",IF(MIN('Channel wise traffic'!G36:J36)='Channel wise traffic'!I36,"Twitter",IF(MIN('Channel wise traffic'!G36:J36)='Channel wise traffic'!J36,"Others",IF(AND('Channel wise traffic'!G36='Channel wise traffic'!H36,'Channel wise traffic'!H36='Channel wise traffic'!I36,'Channel wise traffic'!I36='Channel wise traffic'!J36),"Facebook,Youtube,Twitter,Others","No Decrease"))))))</f>
        <v>Twitter</v>
      </c>
      <c r="Z36" s="17" t="str">
        <f t="shared" si="4"/>
        <v>P2O increase</v>
      </c>
      <c r="AA36" s="80"/>
      <c r="AB36" s="19"/>
      <c r="AC36" s="19"/>
      <c r="AD36" s="80"/>
    </row>
    <row r="37" ht="15.75" customHeight="1" spans="2:30">
      <c r="B37" s="70">
        <v>43500</v>
      </c>
      <c r="C37" s="17">
        <v>21282993</v>
      </c>
      <c r="D37" s="17">
        <v>5054710</v>
      </c>
      <c r="E37" s="17">
        <v>2001665</v>
      </c>
      <c r="F37" s="17">
        <v>1475828</v>
      </c>
      <c r="G37" s="17">
        <v>1198077</v>
      </c>
      <c r="H37" s="34">
        <f t="shared" si="5"/>
        <v>0.0562926934195768</v>
      </c>
      <c r="I37" s="34">
        <f t="shared" si="10"/>
        <v>-0.0858065712395529</v>
      </c>
      <c r="J37" s="34">
        <f t="shared" si="11"/>
        <v>0</v>
      </c>
      <c r="K37" s="34">
        <f t="shared" si="12"/>
        <v>-0.0858065712395538</v>
      </c>
      <c r="L37" s="34">
        <f t="shared" si="6"/>
        <v>0.237499960649332</v>
      </c>
      <c r="M37" s="34">
        <f t="shared" si="7"/>
        <v>0.395999968346354</v>
      </c>
      <c r="N37" s="34">
        <f t="shared" si="8"/>
        <v>0.73730019758551</v>
      </c>
      <c r="O37" s="34">
        <f t="shared" si="9"/>
        <v>0.811799884539391</v>
      </c>
      <c r="P37" s="34">
        <v>0.0562926934195768</v>
      </c>
      <c r="Q37" s="34">
        <v>-0.0858065712395529</v>
      </c>
      <c r="R37" s="34">
        <f t="shared" si="13"/>
        <v>-0.0404040595799934</v>
      </c>
      <c r="S37" s="34">
        <f t="shared" si="14"/>
        <v>0.0206187347927791</v>
      </c>
      <c r="T37" s="34">
        <f t="shared" si="15"/>
        <v>-0.0194172260274508</v>
      </c>
      <c r="U37" s="34">
        <f t="shared" si="16"/>
        <v>-0.0480768306787486</v>
      </c>
      <c r="V37" s="76" t="str">
        <f t="shared" si="1"/>
        <v> </v>
      </c>
      <c r="W37" s="17" t="str">
        <f t="shared" si="2"/>
        <v> </v>
      </c>
      <c r="X37" s="17" t="str">
        <f t="shared" si="3"/>
        <v> </v>
      </c>
      <c r="Y37" s="17" t="str">
        <f>IF(J37&gt;0,IF(MAX('Channel wise traffic'!G37:J37)='Channel wise traffic'!G37,"Facebook",IF(MAX('Channel wise traffic'!G37:J37)='Channel wise traffic'!H37,"Youtube",IF(MAX('Channel wise traffic'!G37:J37)='Channel wise traffic'!I37,"Twitter",IF(MAX('Channel wise traffic'!G37:J37)='Channel wise traffic'!J37,"Others",IF(AND('Channel wise traffic'!G37='Channel wise traffic'!H37,'Channel wise traffic'!H37='Channel wise traffic'!I37,'Channel wise traffic'!I37='Channel wise traffic'!J37),"Facebook,Youtube,Twitter,Others","No Increase"))))),IF(MIN('Channel wise traffic'!G37:J37)='Channel wise traffic'!G37,"Facebook",IF(MIN('Channel wise traffic'!G37:J37)='Channel wise traffic'!H37,"Youtube",IF(MIN('Channel wise traffic'!G37:J37)='Channel wise traffic'!I37,"Twitter",IF(MIN('Channel wise traffic'!G37:J37)='Channel wise traffic'!J37,"Others",IF(AND('Channel wise traffic'!G37='Channel wise traffic'!H37,'Channel wise traffic'!H37='Channel wise traffic'!I37,'Channel wise traffic'!I37='Channel wise traffic'!J37),"Facebook,Youtube,Twitter,Others","No Decrease"))))))</f>
        <v>Facebook</v>
      </c>
      <c r="Z37" s="17" t="str">
        <f t="shared" si="4"/>
        <v>P2O decrease</v>
      </c>
      <c r="AA37" s="80"/>
      <c r="AB37" s="19"/>
      <c r="AC37" s="19"/>
      <c r="AD37" s="80"/>
    </row>
    <row r="38" ht="15.75" customHeight="1" spans="2:30">
      <c r="B38" s="70">
        <v>43501</v>
      </c>
      <c r="C38" s="17">
        <v>22368860</v>
      </c>
      <c r="D38" s="17">
        <v>5871825</v>
      </c>
      <c r="E38" s="17">
        <v>2372217</v>
      </c>
      <c r="F38" s="17">
        <v>1679767</v>
      </c>
      <c r="G38" s="17">
        <v>1349861</v>
      </c>
      <c r="H38" s="34">
        <f t="shared" si="5"/>
        <v>0.0603455428662882</v>
      </c>
      <c r="I38" s="34">
        <f t="shared" si="10"/>
        <v>1.1476852728398</v>
      </c>
      <c r="J38" s="34">
        <f t="shared" si="11"/>
        <v>0</v>
      </c>
      <c r="K38" s="34">
        <f t="shared" si="12"/>
        <v>1.1476852728398</v>
      </c>
      <c r="L38" s="34">
        <f t="shared" si="6"/>
        <v>0.262499966471246</v>
      </c>
      <c r="M38" s="34">
        <f t="shared" si="7"/>
        <v>0.403999948908559</v>
      </c>
      <c r="N38" s="34">
        <f t="shared" si="8"/>
        <v>0.70810005998608</v>
      </c>
      <c r="O38" s="34">
        <f t="shared" si="9"/>
        <v>0.803600142162574</v>
      </c>
      <c r="P38" s="34">
        <v>0.0603455428662882</v>
      </c>
      <c r="Q38" s="34">
        <v>1.1476852728398</v>
      </c>
      <c r="R38" s="34">
        <f t="shared" si="13"/>
        <v>1.23404231033948</v>
      </c>
      <c r="S38" s="34">
        <f t="shared" si="14"/>
        <v>-0.0288455163585232</v>
      </c>
      <c r="T38" s="34">
        <f t="shared" si="15"/>
        <v>-0.0202016516389429</v>
      </c>
      <c r="U38" s="34">
        <f t="shared" si="16"/>
        <v>0.0103090018531324</v>
      </c>
      <c r="V38" s="76" t="str">
        <f t="shared" si="1"/>
        <v>High Order Change</v>
      </c>
      <c r="W38" s="17" t="str">
        <f t="shared" si="2"/>
        <v> </v>
      </c>
      <c r="X38" s="17" t="str">
        <f t="shared" si="3"/>
        <v>High Conversion Rate</v>
      </c>
      <c r="Y38" s="17" t="str">
        <f>IF(J38&gt;0,IF(MAX('Channel wise traffic'!G38:J38)='Channel wise traffic'!G38,"Facebook",IF(MAX('Channel wise traffic'!G38:J38)='Channel wise traffic'!H38,"Youtube",IF(MAX('Channel wise traffic'!G38:J38)='Channel wise traffic'!I38,"Twitter",IF(MAX('Channel wise traffic'!G38:J38)='Channel wise traffic'!J38,"Others",IF(AND('Channel wise traffic'!G38='Channel wise traffic'!H38,'Channel wise traffic'!H38='Channel wise traffic'!I38,'Channel wise traffic'!I38='Channel wise traffic'!J38),"Facebook,Youtube,Twitter,Others","No Increase"))))),IF(MIN('Channel wise traffic'!G38:J38)='Channel wise traffic'!G38,"Facebook",IF(MIN('Channel wise traffic'!G38:J38)='Channel wise traffic'!H38,"Youtube",IF(MIN('Channel wise traffic'!G38:J38)='Channel wise traffic'!I38,"Twitter",IF(MIN('Channel wise traffic'!G38:J38)='Channel wise traffic'!J38,"Others",IF(AND('Channel wise traffic'!G38='Channel wise traffic'!H38,'Channel wise traffic'!H38='Channel wise traffic'!I38,'Channel wise traffic'!I38='Channel wise traffic'!J38),"Facebook,Youtube,Twitter,Others","No Decrease"))))))</f>
        <v>Facebook</v>
      </c>
      <c r="Z38" s="17" t="str">
        <f t="shared" si="4"/>
        <v>L2M increase</v>
      </c>
      <c r="AA38" s="80" t="s">
        <v>41</v>
      </c>
      <c r="AB38" s="80" t="s">
        <v>61</v>
      </c>
      <c r="AC38" s="80" t="s">
        <v>62</v>
      </c>
      <c r="AD38" s="80"/>
    </row>
    <row r="39" ht="15.75" customHeight="1" spans="2:30">
      <c r="B39" s="70">
        <v>43502</v>
      </c>
      <c r="C39" s="17">
        <v>20631473</v>
      </c>
      <c r="D39" s="17">
        <v>5364183</v>
      </c>
      <c r="E39" s="17">
        <v>2145673</v>
      </c>
      <c r="F39" s="17">
        <v>1488024</v>
      </c>
      <c r="G39" s="17">
        <v>1281189</v>
      </c>
      <c r="H39" s="34">
        <f t="shared" si="5"/>
        <v>0.0620987653184046</v>
      </c>
      <c r="I39" s="34">
        <f t="shared" si="10"/>
        <v>-0.00202136808061171</v>
      </c>
      <c r="J39" s="34">
        <f t="shared" si="11"/>
        <v>-0.077669894666067</v>
      </c>
      <c r="K39" s="34">
        <f t="shared" si="12"/>
        <v>0.0820189280909007</v>
      </c>
      <c r="L39" s="34">
        <f t="shared" si="6"/>
        <v>0.260000000969393</v>
      </c>
      <c r="M39" s="34">
        <f t="shared" si="7"/>
        <v>0.399999962715664</v>
      </c>
      <c r="N39" s="34">
        <f t="shared" si="8"/>
        <v>0.693499894904769</v>
      </c>
      <c r="O39" s="34">
        <f t="shared" si="9"/>
        <v>0.86100022580281</v>
      </c>
      <c r="P39" s="34">
        <v>0.0620987653184046</v>
      </c>
      <c r="Q39" s="34">
        <v>0.0820189280908992</v>
      </c>
      <c r="R39" s="34">
        <f t="shared" si="13"/>
        <v>0.0505050259594662</v>
      </c>
      <c r="S39" s="34">
        <f t="shared" si="14"/>
        <v>-0.0384612573491299</v>
      </c>
      <c r="T39" s="34">
        <f t="shared" si="15"/>
        <v>-0.0104171982375032</v>
      </c>
      <c r="U39" s="34">
        <f t="shared" si="16"/>
        <v>0.0824748053007514</v>
      </c>
      <c r="V39" s="76" t="str">
        <f t="shared" si="1"/>
        <v> </v>
      </c>
      <c r="W39" s="17" t="str">
        <f t="shared" si="2"/>
        <v> </v>
      </c>
      <c r="X39" s="17" t="str">
        <f t="shared" si="3"/>
        <v> </v>
      </c>
      <c r="Y39" s="17" t="str">
        <f>IF(J39&gt;0,IF(MAX('Channel wise traffic'!G39:J39)='Channel wise traffic'!G39,"Facebook",IF(MAX('Channel wise traffic'!G39:J39)='Channel wise traffic'!H39,"Youtube",IF(MAX('Channel wise traffic'!G39:J39)='Channel wise traffic'!I39,"Twitter",IF(MAX('Channel wise traffic'!G39:J39)='Channel wise traffic'!J39,"Others",IF(AND('Channel wise traffic'!G39='Channel wise traffic'!H39,'Channel wise traffic'!H39='Channel wise traffic'!I39,'Channel wise traffic'!I39='Channel wise traffic'!J39),"Facebook,Youtube,Twitter,Others","No Increase"))))),IF(MIN('Channel wise traffic'!G39:J39)='Channel wise traffic'!G39,"Facebook",IF(MIN('Channel wise traffic'!G39:J39)='Channel wise traffic'!H39,"Youtube",IF(MIN('Channel wise traffic'!G39:J39)='Channel wise traffic'!I39,"Twitter",IF(MIN('Channel wise traffic'!G39:J39)='Channel wise traffic'!J39,"Others",IF(AND('Channel wise traffic'!G39='Channel wise traffic'!H39,'Channel wise traffic'!H39='Channel wise traffic'!I39,'Channel wise traffic'!I39='Channel wise traffic'!J39),"Facebook,Youtube,Twitter,Others","No Decrease"))))))</f>
        <v>Youtube</v>
      </c>
      <c r="Z39" s="17" t="str">
        <f t="shared" si="4"/>
        <v>P2O increase</v>
      </c>
      <c r="AA39" s="80"/>
      <c r="AB39" s="19"/>
      <c r="AC39" s="19"/>
      <c r="AD39" s="80"/>
    </row>
    <row r="40" ht="15.75" customHeight="1" spans="2:30">
      <c r="B40" s="70">
        <v>43503</v>
      </c>
      <c r="C40" s="17">
        <v>22151687</v>
      </c>
      <c r="D40" s="17">
        <v>5482542</v>
      </c>
      <c r="E40" s="17">
        <v>2193017</v>
      </c>
      <c r="F40" s="17">
        <v>1616911</v>
      </c>
      <c r="G40" s="17">
        <v>1378902</v>
      </c>
      <c r="H40" s="34">
        <f t="shared" si="5"/>
        <v>0.0622481709858035</v>
      </c>
      <c r="I40" s="34">
        <f t="shared" si="10"/>
        <v>0.0839904690105271</v>
      </c>
      <c r="J40" s="34">
        <f t="shared" si="11"/>
        <v>0.0625000299779659</v>
      </c>
      <c r="K40" s="34">
        <f t="shared" si="12"/>
        <v>0.0202262949893826</v>
      </c>
      <c r="L40" s="34">
        <f t="shared" si="6"/>
        <v>0.247499975961199</v>
      </c>
      <c r="M40" s="34">
        <f t="shared" si="7"/>
        <v>0.400000036479429</v>
      </c>
      <c r="N40" s="34">
        <f t="shared" si="8"/>
        <v>0.737299802053518</v>
      </c>
      <c r="O40" s="34">
        <f t="shared" si="9"/>
        <v>0.852800185044199</v>
      </c>
      <c r="P40" s="34">
        <v>0.0622481709858035</v>
      </c>
      <c r="Q40" s="34">
        <v>0.0202262949893814</v>
      </c>
      <c r="R40" s="34">
        <f t="shared" si="13"/>
        <v>-0.0294117257033998</v>
      </c>
      <c r="S40" s="34">
        <f t="shared" si="14"/>
        <v>-0.0099008002323373</v>
      </c>
      <c r="T40" s="34">
        <f t="shared" si="15"/>
        <v>0.0412370383550016</v>
      </c>
      <c r="U40" s="34">
        <f t="shared" si="16"/>
        <v>0.019607813013119</v>
      </c>
      <c r="V40" s="76" t="str">
        <f t="shared" si="1"/>
        <v> </v>
      </c>
      <c r="W40" s="17" t="str">
        <f t="shared" si="2"/>
        <v> </v>
      </c>
      <c r="X40" s="17" t="str">
        <f t="shared" si="3"/>
        <v> </v>
      </c>
      <c r="Y40" s="17" t="str">
        <f>IF(J40&gt;0,IF(MAX('Channel wise traffic'!G40:J40)='Channel wise traffic'!G40,"Facebook",IF(MAX('Channel wise traffic'!G40:J40)='Channel wise traffic'!H40,"Youtube",IF(MAX('Channel wise traffic'!G40:J40)='Channel wise traffic'!I40,"Twitter",IF(MAX('Channel wise traffic'!G40:J40)='Channel wise traffic'!J40,"Others",IF(AND('Channel wise traffic'!G40='Channel wise traffic'!H40,'Channel wise traffic'!H40='Channel wise traffic'!I40,'Channel wise traffic'!I40='Channel wise traffic'!J40),"Facebook,Youtube,Twitter,Others","No Increase"))))),IF(MIN('Channel wise traffic'!G40:J40)='Channel wise traffic'!G40,"Facebook",IF(MIN('Channel wise traffic'!G40:J40)='Channel wise traffic'!H40,"Youtube",IF(MIN('Channel wise traffic'!G40:J40)='Channel wise traffic'!I40,"Twitter",IF(MIN('Channel wise traffic'!G40:J40)='Channel wise traffic'!J40,"Others",IF(AND('Channel wise traffic'!G40='Channel wise traffic'!H40,'Channel wise traffic'!H40='Channel wise traffic'!I40,'Channel wise traffic'!I40='Channel wise traffic'!J40),"Facebook,Youtube,Twitter,Others","No Decrease"))))))</f>
        <v>Facebook</v>
      </c>
      <c r="Z40" s="17" t="str">
        <f t="shared" si="4"/>
        <v>C2P increase</v>
      </c>
      <c r="AA40" s="80"/>
      <c r="AB40" s="19"/>
      <c r="AC40" s="19"/>
      <c r="AD40" s="80"/>
    </row>
    <row r="41" ht="15.75" customHeight="1" spans="2:30">
      <c r="B41" s="70">
        <v>43504</v>
      </c>
      <c r="C41" s="17">
        <v>21934513</v>
      </c>
      <c r="D41" s="17">
        <v>5209447</v>
      </c>
      <c r="E41" s="17">
        <v>2104616</v>
      </c>
      <c r="F41" s="17">
        <v>1490279</v>
      </c>
      <c r="G41" s="17">
        <v>1246469</v>
      </c>
      <c r="H41" s="34">
        <f t="shared" si="5"/>
        <v>0.0568268372313532</v>
      </c>
      <c r="I41" s="34">
        <f t="shared" si="10"/>
        <v>-0.0575096009382039</v>
      </c>
      <c r="J41" s="34">
        <f t="shared" si="11"/>
        <v>0.0631578753489874</v>
      </c>
      <c r="K41" s="34">
        <f t="shared" si="12"/>
        <v>-0.113499113429021</v>
      </c>
      <c r="L41" s="34">
        <f t="shared" si="6"/>
        <v>0.237500007408416</v>
      </c>
      <c r="M41" s="34">
        <f t="shared" si="7"/>
        <v>0.403999887128135</v>
      </c>
      <c r="N41" s="34">
        <f t="shared" si="8"/>
        <v>0.708100194999943</v>
      </c>
      <c r="O41" s="34">
        <f t="shared" si="9"/>
        <v>0.836399761386962</v>
      </c>
      <c r="P41" s="34">
        <v>0.0568268372313532</v>
      </c>
      <c r="Q41" s="34">
        <v>-0.113499113429021</v>
      </c>
      <c r="R41" s="34">
        <f t="shared" si="13"/>
        <v>-0.0306120449350159</v>
      </c>
      <c r="S41" s="34">
        <f t="shared" si="14"/>
        <v>-0.0194175048424251</v>
      </c>
      <c r="T41" s="34">
        <f t="shared" si="15"/>
        <v>-0.0582522724894132</v>
      </c>
      <c r="U41" s="34">
        <f t="shared" si="16"/>
        <v>-0.00970898653493546</v>
      </c>
      <c r="V41" s="76" t="str">
        <f t="shared" si="1"/>
        <v> </v>
      </c>
      <c r="W41" s="17" t="str">
        <f t="shared" si="2"/>
        <v> </v>
      </c>
      <c r="X41" s="17" t="str">
        <f t="shared" si="3"/>
        <v> </v>
      </c>
      <c r="Y41" s="17" t="str">
        <f>IF(J41&gt;0,IF(MAX('Channel wise traffic'!G41:J41)='Channel wise traffic'!G41,"Facebook",IF(MAX('Channel wise traffic'!G41:J41)='Channel wise traffic'!H41,"Youtube",IF(MAX('Channel wise traffic'!G41:J41)='Channel wise traffic'!I41,"Twitter",IF(MAX('Channel wise traffic'!G41:J41)='Channel wise traffic'!J41,"Others",IF(AND('Channel wise traffic'!G41='Channel wise traffic'!H41,'Channel wise traffic'!H41='Channel wise traffic'!I41,'Channel wise traffic'!I41='Channel wise traffic'!J41),"Facebook,Youtube,Twitter,Others","No Increase"))))),IF(MIN('Channel wise traffic'!G41:J41)='Channel wise traffic'!G41,"Facebook",IF(MIN('Channel wise traffic'!G41:J41)='Channel wise traffic'!H41,"Youtube",IF(MIN('Channel wise traffic'!G41:J41)='Channel wise traffic'!I41,"Twitter",IF(MIN('Channel wise traffic'!G41:J41)='Channel wise traffic'!J41,"Others",IF(AND('Channel wise traffic'!G41='Channel wise traffic'!H41,'Channel wise traffic'!H41='Channel wise traffic'!I41,'Channel wise traffic'!I41='Channel wise traffic'!J41),"Facebook,Youtube,Twitter,Others","No Decrease"))))))</f>
        <v>Youtube</v>
      </c>
      <c r="Z41" s="17" t="str">
        <f t="shared" si="4"/>
        <v>C2P decrease</v>
      </c>
      <c r="AA41" s="80"/>
      <c r="AB41" s="19"/>
      <c r="AC41" s="19"/>
      <c r="AD41" s="80"/>
    </row>
    <row r="42" ht="15.75" customHeight="1" spans="2:30">
      <c r="B42" s="70">
        <v>43505</v>
      </c>
      <c r="C42" s="17">
        <v>43991955</v>
      </c>
      <c r="D42" s="17">
        <v>9145927</v>
      </c>
      <c r="E42" s="17">
        <v>3265096</v>
      </c>
      <c r="F42" s="17">
        <v>2286873</v>
      </c>
      <c r="G42" s="17">
        <v>1855111</v>
      </c>
      <c r="H42" s="34">
        <f t="shared" si="5"/>
        <v>0.0421693239138838</v>
      </c>
      <c r="I42" s="34">
        <f t="shared" si="10"/>
        <v>0.184051178586998</v>
      </c>
      <c r="J42" s="34">
        <f t="shared" si="11"/>
        <v>0.0103092667492486</v>
      </c>
      <c r="K42" s="34">
        <f t="shared" si="12"/>
        <v>0.171969037161044</v>
      </c>
      <c r="L42" s="34">
        <f t="shared" si="6"/>
        <v>0.20789998989588</v>
      </c>
      <c r="M42" s="34">
        <f t="shared" si="7"/>
        <v>0.357000006669636</v>
      </c>
      <c r="N42" s="34">
        <f t="shared" si="8"/>
        <v>0.700399926985302</v>
      </c>
      <c r="O42" s="34">
        <f t="shared" si="9"/>
        <v>0.811199834883704</v>
      </c>
      <c r="P42" s="34">
        <v>0.0421693239138838</v>
      </c>
      <c r="Q42" s="34">
        <v>0.171969037161045</v>
      </c>
      <c r="R42" s="34">
        <f t="shared" si="13"/>
        <v>3.51540625498359e-8</v>
      </c>
      <c r="S42" s="34">
        <f t="shared" si="14"/>
        <v>0.082474178066323</v>
      </c>
      <c r="T42" s="34">
        <f t="shared" si="15"/>
        <v>0.00980386155292257</v>
      </c>
      <c r="U42" s="34">
        <f t="shared" si="16"/>
        <v>0.0721648134328712</v>
      </c>
      <c r="V42" s="76" t="str">
        <f t="shared" si="1"/>
        <v> </v>
      </c>
      <c r="W42" s="17" t="str">
        <f t="shared" si="2"/>
        <v> </v>
      </c>
      <c r="X42" s="17" t="str">
        <f t="shared" si="3"/>
        <v> </v>
      </c>
      <c r="Y42" s="17" t="str">
        <f>IF(J42&gt;0,IF(MAX('Channel wise traffic'!G42:J42)='Channel wise traffic'!G42,"Facebook",IF(MAX('Channel wise traffic'!G42:J42)='Channel wise traffic'!H42,"Youtube",IF(MAX('Channel wise traffic'!G42:J42)='Channel wise traffic'!I42,"Twitter",IF(MAX('Channel wise traffic'!G42:J42)='Channel wise traffic'!J42,"Others",IF(AND('Channel wise traffic'!G42='Channel wise traffic'!H42,'Channel wise traffic'!H42='Channel wise traffic'!I42,'Channel wise traffic'!I42='Channel wise traffic'!J42),"Facebook,Youtube,Twitter,Others","No Increase"))))),IF(MIN('Channel wise traffic'!G42:J42)='Channel wise traffic'!G42,"Facebook",IF(MIN('Channel wise traffic'!G42:J42)='Channel wise traffic'!H42,"Youtube",IF(MIN('Channel wise traffic'!G42:J42)='Channel wise traffic'!I42,"Twitter",IF(MIN('Channel wise traffic'!G42:J42)='Channel wise traffic'!J42,"Others",IF(AND('Channel wise traffic'!G42='Channel wise traffic'!H42,'Channel wise traffic'!H42='Channel wise traffic'!I42,'Channel wise traffic'!I42='Channel wise traffic'!J42),"Facebook,Youtube,Twitter,Others","No Decrease"))))))</f>
        <v>Twitter</v>
      </c>
      <c r="Z42" s="17" t="str">
        <f t="shared" si="4"/>
        <v>M2C increase</v>
      </c>
      <c r="AA42" s="80"/>
      <c r="AB42" s="19"/>
      <c r="AC42" s="19"/>
      <c r="AD42" s="80"/>
    </row>
    <row r="43" ht="15.75" customHeight="1" spans="2:30">
      <c r="B43" s="70">
        <v>43506</v>
      </c>
      <c r="C43" s="17">
        <v>46236443</v>
      </c>
      <c r="D43" s="17">
        <v>10000942</v>
      </c>
      <c r="E43" s="17">
        <v>3366317</v>
      </c>
      <c r="F43" s="17">
        <v>2197531</v>
      </c>
      <c r="G43" s="17">
        <v>1799778</v>
      </c>
      <c r="H43" s="34">
        <f t="shared" si="5"/>
        <v>0.0389255289382879</v>
      </c>
      <c r="I43" s="34">
        <f t="shared" si="10"/>
        <v>-0.0492310764401568</v>
      </c>
      <c r="J43" s="34">
        <f t="shared" si="11"/>
        <v>0.0300000111384002</v>
      </c>
      <c r="K43" s="34">
        <f t="shared" si="12"/>
        <v>-0.0769233851667516</v>
      </c>
      <c r="L43" s="34">
        <f t="shared" si="6"/>
        <v>0.216299986571199</v>
      </c>
      <c r="M43" s="34">
        <f t="shared" si="7"/>
        <v>0.336599992280727</v>
      </c>
      <c r="N43" s="34">
        <f t="shared" si="8"/>
        <v>0.652799780888134</v>
      </c>
      <c r="O43" s="34">
        <f t="shared" si="9"/>
        <v>0.819000050511233</v>
      </c>
      <c r="P43" s="34">
        <v>0.0389255289382879</v>
      </c>
      <c r="Q43" s="34">
        <v>-0.0769233851667509</v>
      </c>
      <c r="R43" s="34">
        <f t="shared" si="13"/>
        <v>-6.98084182682024e-8</v>
      </c>
      <c r="S43" s="34">
        <f t="shared" si="14"/>
        <v>3.82002014465144e-8</v>
      </c>
      <c r="T43" s="34">
        <f t="shared" si="15"/>
        <v>-0.085714566734769</v>
      </c>
      <c r="U43" s="34">
        <f t="shared" si="16"/>
        <v>0.00961538970759923</v>
      </c>
      <c r="V43" s="76" t="str">
        <f t="shared" si="1"/>
        <v> </v>
      </c>
      <c r="W43" s="17" t="str">
        <f t="shared" si="2"/>
        <v> </v>
      </c>
      <c r="X43" s="17" t="str">
        <f t="shared" si="3"/>
        <v> </v>
      </c>
      <c r="Y43" s="17" t="str">
        <f>IF(J43&gt;0,IF(MAX('Channel wise traffic'!G43:J43)='Channel wise traffic'!G43,"Facebook",IF(MAX('Channel wise traffic'!G43:J43)='Channel wise traffic'!H43,"Youtube",IF(MAX('Channel wise traffic'!G43:J43)='Channel wise traffic'!I43,"Twitter",IF(MAX('Channel wise traffic'!G43:J43)='Channel wise traffic'!J43,"Others",IF(AND('Channel wise traffic'!G43='Channel wise traffic'!H43,'Channel wise traffic'!H43='Channel wise traffic'!I43,'Channel wise traffic'!I43='Channel wise traffic'!J43),"Facebook,Youtube,Twitter,Others","No Increase"))))),IF(MIN('Channel wise traffic'!G43:J43)='Channel wise traffic'!G43,"Facebook",IF(MIN('Channel wise traffic'!G43:J43)='Channel wise traffic'!H43,"Youtube",IF(MIN('Channel wise traffic'!G43:J43)='Channel wise traffic'!I43,"Twitter",IF(MIN('Channel wise traffic'!G43:J43)='Channel wise traffic'!J43,"Others",IF(AND('Channel wise traffic'!G43='Channel wise traffic'!H43,'Channel wise traffic'!H43='Channel wise traffic'!I43,'Channel wise traffic'!I43='Channel wise traffic'!J43),"Facebook,Youtube,Twitter,Others","No Decrease"))))))</f>
        <v>Youtube</v>
      </c>
      <c r="Z43" s="17" t="str">
        <f t="shared" si="4"/>
        <v>C2P decrease</v>
      </c>
      <c r="AA43" s="80"/>
      <c r="AB43" s="19"/>
      <c r="AC43" s="19"/>
      <c r="AD43" s="80"/>
    </row>
    <row r="44" ht="15.75" customHeight="1" spans="2:30">
      <c r="B44" s="70">
        <v>43507</v>
      </c>
      <c r="C44" s="17">
        <v>22368860</v>
      </c>
      <c r="D44" s="17">
        <v>5312604</v>
      </c>
      <c r="E44" s="17">
        <v>2125041</v>
      </c>
      <c r="F44" s="17">
        <v>1582306</v>
      </c>
      <c r="G44" s="17">
        <v>1297491</v>
      </c>
      <c r="H44" s="34">
        <f t="shared" si="5"/>
        <v>0.0580043417500937</v>
      </c>
      <c r="I44" s="34">
        <f t="shared" si="10"/>
        <v>0.0829779722004513</v>
      </c>
      <c r="J44" s="34">
        <f t="shared" si="11"/>
        <v>0.0510204086427131</v>
      </c>
      <c r="K44" s="34">
        <f t="shared" si="12"/>
        <v>0.0304062255070858</v>
      </c>
      <c r="L44" s="34">
        <f t="shared" si="6"/>
        <v>0.237499988823749</v>
      </c>
      <c r="M44" s="34">
        <f t="shared" si="7"/>
        <v>0.399999887061034</v>
      </c>
      <c r="N44" s="34">
        <f t="shared" si="8"/>
        <v>0.744600221831014</v>
      </c>
      <c r="O44" s="34">
        <f t="shared" si="9"/>
        <v>0.820000050559121</v>
      </c>
      <c r="P44" s="34">
        <v>0.0580043417500937</v>
      </c>
      <c r="Q44" s="34">
        <v>0.0304062255070843</v>
      </c>
      <c r="R44" s="34">
        <f t="shared" si="13"/>
        <v>1.18629144063576e-7</v>
      </c>
      <c r="S44" s="34">
        <f t="shared" si="14"/>
        <v>0.0101008056424428</v>
      </c>
      <c r="T44" s="34">
        <f t="shared" si="15"/>
        <v>0.00990102032986018</v>
      </c>
      <c r="U44" s="34">
        <f t="shared" si="16"/>
        <v>0.0101012160458518</v>
      </c>
      <c r="V44" s="76" t="str">
        <f t="shared" si="1"/>
        <v> </v>
      </c>
      <c r="W44" s="17" t="str">
        <f t="shared" si="2"/>
        <v> </v>
      </c>
      <c r="X44" s="17" t="str">
        <f t="shared" si="3"/>
        <v> </v>
      </c>
      <c r="Y44" s="17" t="str">
        <f>IF(J44&gt;0,IF(MAX('Channel wise traffic'!G44:J44)='Channel wise traffic'!G44,"Facebook",IF(MAX('Channel wise traffic'!G44:J44)='Channel wise traffic'!H44,"Youtube",IF(MAX('Channel wise traffic'!G44:J44)='Channel wise traffic'!I44,"Twitter",IF(MAX('Channel wise traffic'!G44:J44)='Channel wise traffic'!J44,"Others",IF(AND('Channel wise traffic'!G44='Channel wise traffic'!H44,'Channel wise traffic'!H44='Channel wise traffic'!I44,'Channel wise traffic'!I44='Channel wise traffic'!J44),"Facebook,Youtube,Twitter,Others","No Increase"))))),IF(MIN('Channel wise traffic'!G44:J44)='Channel wise traffic'!G44,"Facebook",IF(MIN('Channel wise traffic'!G44:J44)='Channel wise traffic'!H44,"Youtube",IF(MIN('Channel wise traffic'!G44:J44)='Channel wise traffic'!I44,"Twitter",IF(MIN('Channel wise traffic'!G44:J44)='Channel wise traffic'!J44,"Others",IF(AND('Channel wise traffic'!G44='Channel wise traffic'!H44,'Channel wise traffic'!H44='Channel wise traffic'!I44,'Channel wise traffic'!I44='Channel wise traffic'!J44),"Facebook,Youtube,Twitter,Others","No Decrease"))))))</f>
        <v>Facebook</v>
      </c>
      <c r="Z44" s="17" t="str">
        <f t="shared" si="4"/>
        <v>P2O increase</v>
      </c>
      <c r="AA44" s="80"/>
      <c r="AB44" s="19"/>
      <c r="AC44" s="19"/>
      <c r="AD44" s="80"/>
    </row>
    <row r="45" ht="15.75" customHeight="1" spans="2:30">
      <c r="B45" s="70">
        <v>43508</v>
      </c>
      <c r="C45" s="17">
        <v>22803207</v>
      </c>
      <c r="D45" s="17">
        <v>5814817</v>
      </c>
      <c r="E45" s="17">
        <v>2256149</v>
      </c>
      <c r="F45" s="17">
        <v>1712868</v>
      </c>
      <c r="G45" s="17">
        <v>1404552</v>
      </c>
      <c r="H45" s="34">
        <f t="shared" si="5"/>
        <v>0.0615944941428633</v>
      </c>
      <c r="I45" s="34">
        <f t="shared" si="10"/>
        <v>0.040516023501679</v>
      </c>
      <c r="J45" s="34">
        <f t="shared" si="11"/>
        <v>0.019417484842768</v>
      </c>
      <c r="K45" s="34">
        <f t="shared" si="12"/>
        <v>0.0206966615470257</v>
      </c>
      <c r="L45" s="34">
        <f t="shared" si="6"/>
        <v>0.254999965575018</v>
      </c>
      <c r="M45" s="34">
        <f t="shared" si="7"/>
        <v>0.388000000687898</v>
      </c>
      <c r="N45" s="34">
        <f t="shared" si="8"/>
        <v>0.759199857810809</v>
      </c>
      <c r="O45" s="34">
        <f t="shared" si="9"/>
        <v>0.820000140115876</v>
      </c>
      <c r="P45" s="34">
        <v>0.0615944941428633</v>
      </c>
      <c r="Q45" s="34">
        <v>0.0206966615470257</v>
      </c>
      <c r="R45" s="34">
        <f t="shared" si="13"/>
        <v>-0.0285714356350197</v>
      </c>
      <c r="S45" s="34">
        <f t="shared" si="14"/>
        <v>-0.0396038372378172</v>
      </c>
      <c r="T45" s="34">
        <f t="shared" si="15"/>
        <v>0.0721646568222767</v>
      </c>
      <c r="U45" s="34">
        <f t="shared" si="16"/>
        <v>0.0204081571080461</v>
      </c>
      <c r="V45" s="76" t="str">
        <f t="shared" si="1"/>
        <v> </v>
      </c>
      <c r="W45" s="17" t="str">
        <f t="shared" si="2"/>
        <v> </v>
      </c>
      <c r="X45" s="17" t="str">
        <f t="shared" si="3"/>
        <v> </v>
      </c>
      <c r="Y45" s="17" t="str">
        <f>IF(J45&gt;0,IF(MAX('Channel wise traffic'!G45:J45)='Channel wise traffic'!G45,"Facebook",IF(MAX('Channel wise traffic'!G45:J45)='Channel wise traffic'!H45,"Youtube",IF(MAX('Channel wise traffic'!G45:J45)='Channel wise traffic'!I45,"Twitter",IF(MAX('Channel wise traffic'!G45:J45)='Channel wise traffic'!J45,"Others",IF(AND('Channel wise traffic'!G45='Channel wise traffic'!H45,'Channel wise traffic'!H45='Channel wise traffic'!I45,'Channel wise traffic'!I45='Channel wise traffic'!J45),"Facebook,Youtube,Twitter,Others","No Increase"))))),IF(MIN('Channel wise traffic'!G45:J45)='Channel wise traffic'!G45,"Facebook",IF(MIN('Channel wise traffic'!G45:J45)='Channel wise traffic'!H45,"Youtube",IF(MIN('Channel wise traffic'!G45:J45)='Channel wise traffic'!I45,"Twitter",IF(MIN('Channel wise traffic'!G45:J45)='Channel wise traffic'!J45,"Others",IF(AND('Channel wise traffic'!G45='Channel wise traffic'!H45,'Channel wise traffic'!H45='Channel wise traffic'!I45,'Channel wise traffic'!I45='Channel wise traffic'!J45),"Facebook,Youtube,Twitter,Others","No Decrease"))))))</f>
        <v>Youtube</v>
      </c>
      <c r="Z45" s="17" t="str">
        <f t="shared" si="4"/>
        <v>C2P increase</v>
      </c>
      <c r="AA45" s="80"/>
      <c r="AB45" s="19"/>
      <c r="AC45" s="19"/>
      <c r="AD45" s="80"/>
    </row>
    <row r="46" ht="15.75" customHeight="1" spans="2:30">
      <c r="B46" s="70">
        <v>43509</v>
      </c>
      <c r="C46" s="17">
        <v>21717340</v>
      </c>
      <c r="D46" s="17">
        <v>5483628</v>
      </c>
      <c r="E46" s="17">
        <v>2259254</v>
      </c>
      <c r="F46" s="17">
        <v>1682241</v>
      </c>
      <c r="G46" s="17">
        <v>1393232</v>
      </c>
      <c r="H46" s="34">
        <f t="shared" si="5"/>
        <v>0.0641529763774017</v>
      </c>
      <c r="I46" s="34">
        <f t="shared" si="10"/>
        <v>0.0874523587074194</v>
      </c>
      <c r="J46" s="34">
        <f t="shared" si="11"/>
        <v>0.0526315789473684</v>
      </c>
      <c r="K46" s="34">
        <f t="shared" si="12"/>
        <v>0.0330797407720484</v>
      </c>
      <c r="L46" s="34">
        <f t="shared" si="6"/>
        <v>0.252499983883846</v>
      </c>
      <c r="M46" s="34">
        <f t="shared" si="7"/>
        <v>0.411999865782289</v>
      </c>
      <c r="N46" s="34">
        <f t="shared" si="8"/>
        <v>0.744600208741469</v>
      </c>
      <c r="O46" s="34">
        <f t="shared" si="9"/>
        <v>0.828200002258892</v>
      </c>
      <c r="P46" s="34">
        <v>0.0641529763774017</v>
      </c>
      <c r="Q46" s="34">
        <v>0.0330797407720484</v>
      </c>
      <c r="R46" s="34">
        <f t="shared" si="13"/>
        <v>-0.0288462194522451</v>
      </c>
      <c r="S46" s="34">
        <f t="shared" si="14"/>
        <v>0.0299997604628652</v>
      </c>
      <c r="T46" s="34">
        <f t="shared" si="15"/>
        <v>0.0736846742330322</v>
      </c>
      <c r="U46" s="34">
        <f t="shared" si="16"/>
        <v>-0.0380954877373401</v>
      </c>
      <c r="V46" s="76" t="str">
        <f t="shared" si="1"/>
        <v> </v>
      </c>
      <c r="W46" s="17" t="str">
        <f t="shared" si="2"/>
        <v> </v>
      </c>
      <c r="X46" s="17" t="str">
        <f t="shared" si="3"/>
        <v> </v>
      </c>
      <c r="Y46" s="17" t="str">
        <f>IF(J46&gt;0,IF(MAX('Channel wise traffic'!G46:J46)='Channel wise traffic'!G46,"Facebook",IF(MAX('Channel wise traffic'!G46:J46)='Channel wise traffic'!H46,"Youtube",IF(MAX('Channel wise traffic'!G46:J46)='Channel wise traffic'!I46,"Twitter",IF(MAX('Channel wise traffic'!G46:J46)='Channel wise traffic'!J46,"Others",IF(AND('Channel wise traffic'!G46='Channel wise traffic'!H46,'Channel wise traffic'!H46='Channel wise traffic'!I46,'Channel wise traffic'!I46='Channel wise traffic'!J46),"Facebook,Youtube,Twitter,Others","No Increase"))))),IF(MIN('Channel wise traffic'!G46:J46)='Channel wise traffic'!G46,"Facebook",IF(MIN('Channel wise traffic'!G46:J46)='Channel wise traffic'!H46,"Youtube",IF(MIN('Channel wise traffic'!G46:J46)='Channel wise traffic'!I46,"Twitter",IF(MIN('Channel wise traffic'!G46:J46)='Channel wise traffic'!J46,"Others",IF(AND('Channel wise traffic'!G46='Channel wise traffic'!H46,'Channel wise traffic'!H46='Channel wise traffic'!I46,'Channel wise traffic'!I46='Channel wise traffic'!J46),"Facebook,Youtube,Twitter,Others","No Decrease"))))))</f>
        <v>Youtube</v>
      </c>
      <c r="Z46" s="17" t="str">
        <f t="shared" si="4"/>
        <v>C2P increase</v>
      </c>
      <c r="AA46" s="80"/>
      <c r="AB46" s="19"/>
      <c r="AC46" s="19"/>
      <c r="AD46" s="80"/>
    </row>
    <row r="47" ht="15.75" customHeight="1" spans="2:30">
      <c r="B47" s="70">
        <v>43510</v>
      </c>
      <c r="C47" s="17">
        <v>21500167</v>
      </c>
      <c r="D47" s="17">
        <v>5213790</v>
      </c>
      <c r="E47" s="17">
        <v>1981240</v>
      </c>
      <c r="F47" s="17">
        <v>1402916</v>
      </c>
      <c r="G47" s="17">
        <v>1184903</v>
      </c>
      <c r="H47" s="34">
        <f t="shared" si="5"/>
        <v>0.0551113393677361</v>
      </c>
      <c r="I47" s="34">
        <f t="shared" si="10"/>
        <v>-0.140690926548805</v>
      </c>
      <c r="J47" s="34">
        <f t="shared" si="11"/>
        <v>-0.0294117554116758</v>
      </c>
      <c r="K47" s="34">
        <f t="shared" si="12"/>
        <v>-0.11465126613431</v>
      </c>
      <c r="L47" s="34">
        <f t="shared" si="6"/>
        <v>0.242499976860645</v>
      </c>
      <c r="M47" s="34">
        <f t="shared" si="7"/>
        <v>0.379999961640189</v>
      </c>
      <c r="N47" s="34">
        <f t="shared" si="8"/>
        <v>0.708099977791686</v>
      </c>
      <c r="O47" s="34">
        <f t="shared" si="9"/>
        <v>0.844600104354074</v>
      </c>
      <c r="P47" s="34">
        <v>0.0551113393677361</v>
      </c>
      <c r="Q47" s="34">
        <v>-0.11465126613431</v>
      </c>
      <c r="R47" s="34">
        <f t="shared" si="13"/>
        <v>-0.0202020185300457</v>
      </c>
      <c r="S47" s="34">
        <f t="shared" si="14"/>
        <v>-0.0500001825381547</v>
      </c>
      <c r="T47" s="34">
        <f t="shared" si="15"/>
        <v>-0.0396037326749648</v>
      </c>
      <c r="U47" s="34">
        <f t="shared" si="16"/>
        <v>-0.00961547714685362</v>
      </c>
      <c r="V47" s="76" t="str">
        <f t="shared" si="1"/>
        <v> </v>
      </c>
      <c r="W47" s="17" t="str">
        <f t="shared" si="2"/>
        <v> </v>
      </c>
      <c r="X47" s="17" t="str">
        <f t="shared" si="3"/>
        <v> </v>
      </c>
      <c r="Y47" s="17" t="str">
        <f>IF(J47&gt;0,IF(MAX('Channel wise traffic'!G47:J47)='Channel wise traffic'!G47,"Facebook",IF(MAX('Channel wise traffic'!G47:J47)='Channel wise traffic'!H47,"Youtube",IF(MAX('Channel wise traffic'!G47:J47)='Channel wise traffic'!I47,"Twitter",IF(MAX('Channel wise traffic'!G47:J47)='Channel wise traffic'!J47,"Others",IF(AND('Channel wise traffic'!G47='Channel wise traffic'!H47,'Channel wise traffic'!H47='Channel wise traffic'!I47,'Channel wise traffic'!I47='Channel wise traffic'!J47),"Facebook,Youtube,Twitter,Others","No Increase"))))),IF(MIN('Channel wise traffic'!G47:J47)='Channel wise traffic'!G47,"Facebook",IF(MIN('Channel wise traffic'!G47:J47)='Channel wise traffic'!H47,"Youtube",IF(MIN('Channel wise traffic'!G47:J47)='Channel wise traffic'!I47,"Twitter",IF(MIN('Channel wise traffic'!G47:J47)='Channel wise traffic'!J47,"Others",IF(AND('Channel wise traffic'!G47='Channel wise traffic'!H47,'Channel wise traffic'!H47='Channel wise traffic'!I47,'Channel wise traffic'!I47='Channel wise traffic'!J47),"Facebook,Youtube,Twitter,Others","No Decrease"))))))</f>
        <v>Facebook</v>
      </c>
      <c r="Z47" s="17" t="str">
        <f t="shared" si="4"/>
        <v>M2C decrease</v>
      </c>
      <c r="AA47" s="80"/>
      <c r="AB47" s="19"/>
      <c r="AC47" s="19"/>
      <c r="AD47" s="80"/>
    </row>
    <row r="48" ht="15.75" customHeight="1" spans="2:30">
      <c r="B48" s="70">
        <v>43511</v>
      </c>
      <c r="C48" s="17">
        <v>21500167</v>
      </c>
      <c r="D48" s="17">
        <v>5482542</v>
      </c>
      <c r="E48" s="17">
        <v>2214947</v>
      </c>
      <c r="F48" s="17">
        <v>1633080</v>
      </c>
      <c r="G48" s="17">
        <v>1285561</v>
      </c>
      <c r="H48" s="34">
        <f t="shared" si="5"/>
        <v>0.0597930704445226</v>
      </c>
      <c r="I48" s="34">
        <f t="shared" si="10"/>
        <v>0.0313621919197349</v>
      </c>
      <c r="J48" s="34">
        <f t="shared" si="11"/>
        <v>-0.0198019440869283</v>
      </c>
      <c r="K48" s="34">
        <f t="shared" si="12"/>
        <v>0.0521977529928912</v>
      </c>
      <c r="L48" s="34">
        <f t="shared" si="6"/>
        <v>0.254999972790909</v>
      </c>
      <c r="M48" s="34">
        <f t="shared" si="7"/>
        <v>0.404000005836709</v>
      </c>
      <c r="N48" s="34">
        <f t="shared" si="8"/>
        <v>0.737299808979628</v>
      </c>
      <c r="O48" s="34">
        <f t="shared" si="9"/>
        <v>0.787200259632106</v>
      </c>
      <c r="P48" s="34">
        <v>0.0597930704445226</v>
      </c>
      <c r="Q48" s="34">
        <v>0.0521977529928916</v>
      </c>
      <c r="R48" s="34">
        <f t="shared" si="13"/>
        <v>0.0736840624699404</v>
      </c>
      <c r="S48" s="34">
        <f t="shared" si="14"/>
        <v>2.93833186004733e-7</v>
      </c>
      <c r="T48" s="34">
        <f t="shared" si="15"/>
        <v>0.0412365568967077</v>
      </c>
      <c r="U48" s="34">
        <f t="shared" si="16"/>
        <v>-0.0588229504911273</v>
      </c>
      <c r="V48" s="76" t="str">
        <f t="shared" si="1"/>
        <v> </v>
      </c>
      <c r="W48" s="17" t="str">
        <f t="shared" si="2"/>
        <v> </v>
      </c>
      <c r="X48" s="17" t="str">
        <f t="shared" si="3"/>
        <v> </v>
      </c>
      <c r="Y48" s="17" t="str">
        <f>IF(J48&gt;0,IF(MAX('Channel wise traffic'!G48:J48)='Channel wise traffic'!G48,"Facebook",IF(MAX('Channel wise traffic'!G48:J48)='Channel wise traffic'!H48,"Youtube",IF(MAX('Channel wise traffic'!G48:J48)='Channel wise traffic'!I48,"Twitter",IF(MAX('Channel wise traffic'!G48:J48)='Channel wise traffic'!J48,"Others",IF(AND('Channel wise traffic'!G48='Channel wise traffic'!H48,'Channel wise traffic'!H48='Channel wise traffic'!I48,'Channel wise traffic'!I48='Channel wise traffic'!J48),"Facebook,Youtube,Twitter,Others","No Increase"))))),IF(MIN('Channel wise traffic'!G48:J48)='Channel wise traffic'!G48,"Facebook",IF(MIN('Channel wise traffic'!G48:J48)='Channel wise traffic'!H48,"Youtube",IF(MIN('Channel wise traffic'!G48:J48)='Channel wise traffic'!I48,"Twitter",IF(MIN('Channel wise traffic'!G48:J48)='Channel wise traffic'!J48,"Others",IF(AND('Channel wise traffic'!G48='Channel wise traffic'!H48,'Channel wise traffic'!H48='Channel wise traffic'!I48,'Channel wise traffic'!I48='Channel wise traffic'!J48),"Facebook,Youtube,Twitter,Others","No Decrease"))))))</f>
        <v>Others</v>
      </c>
      <c r="Z48" s="17" t="str">
        <f t="shared" si="4"/>
        <v>L2M increase</v>
      </c>
      <c r="AA48" s="80"/>
      <c r="AB48" s="19"/>
      <c r="AC48" s="19"/>
      <c r="AD48" s="80"/>
    </row>
    <row r="49" ht="15.75" customHeight="1" spans="2:30">
      <c r="B49" s="70">
        <v>43512</v>
      </c>
      <c r="C49" s="17">
        <v>45787545</v>
      </c>
      <c r="D49" s="17">
        <v>9807692</v>
      </c>
      <c r="E49" s="17">
        <v>3334615</v>
      </c>
      <c r="F49" s="17">
        <v>2290213</v>
      </c>
      <c r="G49" s="17">
        <v>1768503</v>
      </c>
      <c r="H49" s="34">
        <f t="shared" si="5"/>
        <v>0.0386241061843346</v>
      </c>
      <c r="I49" s="34">
        <f t="shared" si="10"/>
        <v>-0.0466861551680735</v>
      </c>
      <c r="J49" s="34">
        <f t="shared" si="11"/>
        <v>0.0408163265306123</v>
      </c>
      <c r="K49" s="34">
        <f t="shared" si="12"/>
        <v>-0.0840710118281496</v>
      </c>
      <c r="L49" s="34">
        <f t="shared" si="6"/>
        <v>0.21419999696424</v>
      </c>
      <c r="M49" s="34">
        <f t="shared" si="7"/>
        <v>0.339999971450979</v>
      </c>
      <c r="N49" s="34">
        <f t="shared" si="8"/>
        <v>0.686799825467108</v>
      </c>
      <c r="O49" s="34">
        <f t="shared" si="9"/>
        <v>0.772200227664414</v>
      </c>
      <c r="P49" s="34">
        <v>0.0386241061843346</v>
      </c>
      <c r="Q49" s="34">
        <v>-0.0840710118281489</v>
      </c>
      <c r="R49" s="34">
        <f t="shared" si="13"/>
        <v>0.0303030657746313</v>
      </c>
      <c r="S49" s="34">
        <f t="shared" si="14"/>
        <v>-0.0476191453811055</v>
      </c>
      <c r="T49" s="34">
        <f t="shared" si="15"/>
        <v>-0.0194176226955536</v>
      </c>
      <c r="U49" s="34">
        <f t="shared" si="16"/>
        <v>-0.0480764486655512</v>
      </c>
      <c r="V49" s="76" t="str">
        <f t="shared" si="1"/>
        <v> </v>
      </c>
      <c r="W49" s="17" t="str">
        <f t="shared" si="2"/>
        <v> </v>
      </c>
      <c r="X49" s="17" t="str">
        <f t="shared" si="3"/>
        <v> </v>
      </c>
      <c r="Y49" s="17" t="str">
        <f>IF(J49&gt;0,IF(MAX('Channel wise traffic'!G49:J49)='Channel wise traffic'!G49,"Facebook",IF(MAX('Channel wise traffic'!G49:J49)='Channel wise traffic'!H49,"Youtube",IF(MAX('Channel wise traffic'!G49:J49)='Channel wise traffic'!I49,"Twitter",IF(MAX('Channel wise traffic'!G49:J49)='Channel wise traffic'!J49,"Others",IF(AND('Channel wise traffic'!G49='Channel wise traffic'!H49,'Channel wise traffic'!H49='Channel wise traffic'!I49,'Channel wise traffic'!I49='Channel wise traffic'!J49),"Facebook,Youtube,Twitter,Others","No Increase"))))),IF(MIN('Channel wise traffic'!G49:J49)='Channel wise traffic'!G49,"Facebook",IF(MIN('Channel wise traffic'!G49:J49)='Channel wise traffic'!H49,"Youtube",IF(MIN('Channel wise traffic'!G49:J49)='Channel wise traffic'!I49,"Twitter",IF(MIN('Channel wise traffic'!G49:J49)='Channel wise traffic'!J49,"Others",IF(AND('Channel wise traffic'!G49='Channel wise traffic'!H49,'Channel wise traffic'!H49='Channel wise traffic'!I49,'Channel wise traffic'!I49='Channel wise traffic'!J49),"Facebook,Youtube,Twitter,Others","No Decrease"))))))</f>
        <v>Twitter</v>
      </c>
      <c r="Z49" s="17" t="str">
        <f t="shared" si="4"/>
        <v>P2O decrease</v>
      </c>
      <c r="AA49" s="80"/>
      <c r="AB49" s="19"/>
      <c r="AC49" s="19"/>
      <c r="AD49" s="80"/>
    </row>
    <row r="50" ht="15.75" customHeight="1" spans="2:30">
      <c r="B50" s="70">
        <v>43513</v>
      </c>
      <c r="C50" s="17">
        <v>45338648</v>
      </c>
      <c r="D50" s="17">
        <v>9901960</v>
      </c>
      <c r="E50" s="17">
        <v>3232000</v>
      </c>
      <c r="F50" s="17">
        <v>2087872</v>
      </c>
      <c r="G50" s="17">
        <v>1579683</v>
      </c>
      <c r="H50" s="34">
        <f t="shared" si="5"/>
        <v>0.0348418638332577</v>
      </c>
      <c r="I50" s="34">
        <f t="shared" si="10"/>
        <v>-0.122290082443501</v>
      </c>
      <c r="J50" s="34">
        <f t="shared" si="11"/>
        <v>-0.0194174755181752</v>
      </c>
      <c r="K50" s="34">
        <f t="shared" si="12"/>
        <v>-0.104909688228114</v>
      </c>
      <c r="L50" s="34">
        <f t="shared" si="6"/>
        <v>0.218399984048929</v>
      </c>
      <c r="M50" s="34">
        <f t="shared" si="7"/>
        <v>0.326400025853467</v>
      </c>
      <c r="N50" s="34">
        <f t="shared" si="8"/>
        <v>0.646</v>
      </c>
      <c r="O50" s="34">
        <f t="shared" si="9"/>
        <v>0.75659954250069</v>
      </c>
      <c r="P50" s="34">
        <v>0.0348418638332577</v>
      </c>
      <c r="Q50" s="34">
        <v>-0.104909688228115</v>
      </c>
      <c r="R50" s="34">
        <f t="shared" si="13"/>
        <v>0.00970872680585555</v>
      </c>
      <c r="S50" s="34">
        <f t="shared" si="14"/>
        <v>-0.0303029312572092</v>
      </c>
      <c r="T50" s="34">
        <f t="shared" si="15"/>
        <v>-0.0104163345135975</v>
      </c>
      <c r="U50" s="34">
        <f t="shared" si="16"/>
        <v>-0.076191091772939</v>
      </c>
      <c r="V50" s="76" t="str">
        <f t="shared" si="1"/>
        <v> </v>
      </c>
      <c r="W50" s="17" t="str">
        <f t="shared" si="2"/>
        <v> </v>
      </c>
      <c r="X50" s="17" t="str">
        <f t="shared" si="3"/>
        <v> </v>
      </c>
      <c r="Y50" s="17" t="str">
        <f>IF(J50&gt;0,IF(MAX('Channel wise traffic'!G50:J50)='Channel wise traffic'!G50,"Facebook",IF(MAX('Channel wise traffic'!G50:J50)='Channel wise traffic'!H50,"Youtube",IF(MAX('Channel wise traffic'!G50:J50)='Channel wise traffic'!I50,"Twitter",IF(MAX('Channel wise traffic'!G50:J50)='Channel wise traffic'!J50,"Others",IF(AND('Channel wise traffic'!G50='Channel wise traffic'!H50,'Channel wise traffic'!H50='Channel wise traffic'!I50,'Channel wise traffic'!I50='Channel wise traffic'!J50),"Facebook,Youtube,Twitter,Others","No Increase"))))),IF(MIN('Channel wise traffic'!G50:J50)='Channel wise traffic'!G50,"Facebook",IF(MIN('Channel wise traffic'!G50:J50)='Channel wise traffic'!H50,"Youtube",IF(MIN('Channel wise traffic'!G50:J50)='Channel wise traffic'!I50,"Twitter",IF(MIN('Channel wise traffic'!G50:J50)='Channel wise traffic'!J50,"Others",IF(AND('Channel wise traffic'!G50='Channel wise traffic'!H50,'Channel wise traffic'!H50='Channel wise traffic'!I50,'Channel wise traffic'!I50='Channel wise traffic'!J50),"Facebook,Youtube,Twitter,Others","No Decrease"))))))</f>
        <v>Others</v>
      </c>
      <c r="Z50" s="17" t="str">
        <f t="shared" si="4"/>
        <v>P2O decrease</v>
      </c>
      <c r="AA50" s="80"/>
      <c r="AB50" s="19"/>
      <c r="AC50" s="19"/>
      <c r="AD50" s="80"/>
    </row>
    <row r="51" ht="15.75" customHeight="1" spans="2:30">
      <c r="B51" s="70">
        <v>43514</v>
      </c>
      <c r="C51" s="17">
        <v>21717340</v>
      </c>
      <c r="D51" s="17">
        <v>5592215</v>
      </c>
      <c r="E51" s="17">
        <v>2348730</v>
      </c>
      <c r="F51" s="17">
        <v>1800301</v>
      </c>
      <c r="G51" s="17">
        <v>1431960</v>
      </c>
      <c r="H51" s="34">
        <f t="shared" si="5"/>
        <v>0.0659362518614158</v>
      </c>
      <c r="I51" s="34">
        <f t="shared" si="10"/>
        <v>0.103637713093964</v>
      </c>
      <c r="J51" s="34">
        <f t="shared" si="11"/>
        <v>-0.0291262049116495</v>
      </c>
      <c r="K51" s="34">
        <f t="shared" si="12"/>
        <v>0.136746834323127</v>
      </c>
      <c r="L51" s="34">
        <f t="shared" si="6"/>
        <v>0.257499997697692</v>
      </c>
      <c r="M51" s="34">
        <f t="shared" si="7"/>
        <v>0.419999946353994</v>
      </c>
      <c r="N51" s="34">
        <f t="shared" si="8"/>
        <v>0.766499767959706</v>
      </c>
      <c r="O51" s="34">
        <f t="shared" si="9"/>
        <v>0.795400324723477</v>
      </c>
      <c r="P51" s="34">
        <v>0.0659362518614158</v>
      </c>
      <c r="Q51" s="34">
        <v>0.136746834323128</v>
      </c>
      <c r="R51" s="34">
        <f t="shared" si="13"/>
        <v>0.0842105676425324</v>
      </c>
      <c r="S51" s="34">
        <f t="shared" si="14"/>
        <v>0.0500001623498165</v>
      </c>
      <c r="T51" s="34">
        <f t="shared" si="15"/>
        <v>0.0294111463932145</v>
      </c>
      <c r="U51" s="34">
        <f t="shared" si="16"/>
        <v>-0.0299996638035211</v>
      </c>
      <c r="V51" s="76" t="str">
        <f t="shared" si="1"/>
        <v> </v>
      </c>
      <c r="W51" s="17" t="str">
        <f t="shared" si="2"/>
        <v> </v>
      </c>
      <c r="X51" s="17" t="str">
        <f t="shared" si="3"/>
        <v> </v>
      </c>
      <c r="Y51" s="17" t="str">
        <f>IF(J51&gt;0,IF(MAX('Channel wise traffic'!G51:J51)='Channel wise traffic'!G51,"Facebook",IF(MAX('Channel wise traffic'!G51:J51)='Channel wise traffic'!H51,"Youtube",IF(MAX('Channel wise traffic'!G51:J51)='Channel wise traffic'!I51,"Twitter",IF(MAX('Channel wise traffic'!G51:J51)='Channel wise traffic'!J51,"Others",IF(AND('Channel wise traffic'!G51='Channel wise traffic'!H51,'Channel wise traffic'!H51='Channel wise traffic'!I51,'Channel wise traffic'!I51='Channel wise traffic'!J51),"Facebook,Youtube,Twitter,Others","No Increase"))))),IF(MIN('Channel wise traffic'!G51:J51)='Channel wise traffic'!G51,"Facebook",IF(MIN('Channel wise traffic'!G51:J51)='Channel wise traffic'!H51,"Youtube",IF(MIN('Channel wise traffic'!G51:J51)='Channel wise traffic'!I51,"Twitter",IF(MIN('Channel wise traffic'!G51:J51)='Channel wise traffic'!J51,"Others",IF(AND('Channel wise traffic'!G51='Channel wise traffic'!H51,'Channel wise traffic'!H51='Channel wise traffic'!I51,'Channel wise traffic'!I51='Channel wise traffic'!J51),"Facebook,Youtube,Twitter,Others","No Decrease"))))))</f>
        <v>Youtube</v>
      </c>
      <c r="Z51" s="17" t="str">
        <f t="shared" si="4"/>
        <v>L2M increase</v>
      </c>
      <c r="AA51" s="80"/>
      <c r="AB51" s="19"/>
      <c r="AC51" s="19"/>
      <c r="AD51" s="80"/>
    </row>
    <row r="52" ht="15.75" customHeight="1" spans="2:30">
      <c r="B52" s="70">
        <v>43515</v>
      </c>
      <c r="C52" s="17">
        <v>21934513</v>
      </c>
      <c r="D52" s="17">
        <v>5648137</v>
      </c>
      <c r="E52" s="17">
        <v>948887</v>
      </c>
      <c r="F52" s="17">
        <v>727321</v>
      </c>
      <c r="G52" s="17">
        <v>620260</v>
      </c>
      <c r="H52" s="34">
        <f t="shared" si="5"/>
        <v>0.0282778104077351</v>
      </c>
      <c r="I52" s="34">
        <f t="shared" si="10"/>
        <v>-0.558392996485712</v>
      </c>
      <c r="J52" s="34">
        <f t="shared" si="11"/>
        <v>-0.0380952556366304</v>
      </c>
      <c r="K52" s="34">
        <f t="shared" si="12"/>
        <v>-0.54090360183579</v>
      </c>
      <c r="L52" s="34">
        <f t="shared" si="6"/>
        <v>0.25749999555495</v>
      </c>
      <c r="M52" s="34">
        <f t="shared" si="7"/>
        <v>0.167999997167208</v>
      </c>
      <c r="N52" s="34">
        <f t="shared" si="8"/>
        <v>0.766499066801421</v>
      </c>
      <c r="O52" s="34">
        <f t="shared" si="9"/>
        <v>0.852800895340572</v>
      </c>
      <c r="P52" s="34">
        <v>0.0282778104077351</v>
      </c>
      <c r="Q52" s="34">
        <v>-0.54090360183579</v>
      </c>
      <c r="R52" s="34">
        <f t="shared" si="13"/>
        <v>0.00980404046053307</v>
      </c>
      <c r="S52" s="34">
        <f t="shared" si="14"/>
        <v>-0.567010317347022</v>
      </c>
      <c r="T52" s="34">
        <f t="shared" si="15"/>
        <v>0.00961434451747611</v>
      </c>
      <c r="U52" s="34">
        <f t="shared" si="16"/>
        <v>0.0400009141706499</v>
      </c>
      <c r="V52" s="76" t="str">
        <f t="shared" si="1"/>
        <v>Low Order Change</v>
      </c>
      <c r="W52" s="17" t="str">
        <f t="shared" si="2"/>
        <v> </v>
      </c>
      <c r="X52" s="17" t="str">
        <f t="shared" si="3"/>
        <v>Low Conversion rate</v>
      </c>
      <c r="Y52" s="17" t="str">
        <f>IF(J52&gt;0,IF(MAX('Channel wise traffic'!G52:J52)='Channel wise traffic'!G52,"Facebook",IF(MAX('Channel wise traffic'!G52:J52)='Channel wise traffic'!H52,"Youtube",IF(MAX('Channel wise traffic'!G52:J52)='Channel wise traffic'!I52,"Twitter",IF(MAX('Channel wise traffic'!G52:J52)='Channel wise traffic'!J52,"Others",IF(AND('Channel wise traffic'!G52='Channel wise traffic'!H52,'Channel wise traffic'!H52='Channel wise traffic'!I52,'Channel wise traffic'!I52='Channel wise traffic'!J52),"Facebook,Youtube,Twitter,Others","No Increase"))))),IF(MIN('Channel wise traffic'!G52:J52)='Channel wise traffic'!G52,"Facebook",IF(MIN('Channel wise traffic'!G52:J52)='Channel wise traffic'!H52,"Youtube",IF(MIN('Channel wise traffic'!G52:J52)='Channel wise traffic'!I52,"Twitter",IF(MIN('Channel wise traffic'!G52:J52)='Channel wise traffic'!J52,"Others",IF(AND('Channel wise traffic'!G52='Channel wise traffic'!H52,'Channel wise traffic'!H52='Channel wise traffic'!I52,'Channel wise traffic'!I52='Channel wise traffic'!J52),"Facebook,Youtube,Twitter,Others","No Decrease"))))))</f>
        <v>Youtube</v>
      </c>
      <c r="Z52" s="17" t="str">
        <f t="shared" si="4"/>
        <v>M2C decrease</v>
      </c>
      <c r="AA52" s="80" t="s">
        <v>46</v>
      </c>
      <c r="AB52" s="80" t="s">
        <v>63</v>
      </c>
      <c r="AC52" s="80" t="s">
        <v>64</v>
      </c>
      <c r="AD52" s="80"/>
    </row>
    <row r="53" ht="15.75" customHeight="1" spans="2:30">
      <c r="B53" s="70">
        <v>43516</v>
      </c>
      <c r="C53" s="17">
        <v>22151687</v>
      </c>
      <c r="D53" s="17">
        <v>5427163</v>
      </c>
      <c r="E53" s="17">
        <v>2105739</v>
      </c>
      <c r="F53" s="17">
        <v>1537189</v>
      </c>
      <c r="G53" s="17">
        <v>1222680</v>
      </c>
      <c r="H53" s="34">
        <f t="shared" si="5"/>
        <v>0.0551957961486184</v>
      </c>
      <c r="I53" s="34">
        <f t="shared" si="10"/>
        <v>-0.122414644510031</v>
      </c>
      <c r="J53" s="34">
        <f t="shared" si="11"/>
        <v>0.020000009209231</v>
      </c>
      <c r="K53" s="34">
        <f t="shared" si="12"/>
        <v>-0.139622208268088</v>
      </c>
      <c r="L53" s="34">
        <f t="shared" si="6"/>
        <v>0.244999985779864</v>
      </c>
      <c r="M53" s="34">
        <f t="shared" si="7"/>
        <v>0.387999955040967</v>
      </c>
      <c r="N53" s="34">
        <f t="shared" si="8"/>
        <v>0.729999776800449</v>
      </c>
      <c r="O53" s="34">
        <f t="shared" si="9"/>
        <v>0.795399915039725</v>
      </c>
      <c r="P53" s="34">
        <v>0.0551957961486184</v>
      </c>
      <c r="Q53" s="34">
        <v>-0.139622208268087</v>
      </c>
      <c r="R53" s="34">
        <f t="shared" si="13"/>
        <v>-0.0297029646838793</v>
      </c>
      <c r="S53" s="34">
        <f t="shared" si="14"/>
        <v>-0.0582522295140846</v>
      </c>
      <c r="T53" s="34">
        <f t="shared" si="15"/>
        <v>-0.0196084177382891</v>
      </c>
      <c r="U53" s="34">
        <f t="shared" si="16"/>
        <v>-0.0396040655997413</v>
      </c>
      <c r="V53" s="76" t="str">
        <f t="shared" si="1"/>
        <v> </v>
      </c>
      <c r="W53" s="17" t="str">
        <f t="shared" si="2"/>
        <v> </v>
      </c>
      <c r="X53" s="17" t="str">
        <f t="shared" si="3"/>
        <v> </v>
      </c>
      <c r="Y53" s="17" t="str">
        <f>IF(J53&gt;0,IF(MAX('Channel wise traffic'!G53:J53)='Channel wise traffic'!G53,"Facebook",IF(MAX('Channel wise traffic'!G53:J53)='Channel wise traffic'!H53,"Youtube",IF(MAX('Channel wise traffic'!G53:J53)='Channel wise traffic'!I53,"Twitter",IF(MAX('Channel wise traffic'!G53:J53)='Channel wise traffic'!J53,"Others",IF(AND('Channel wise traffic'!G53='Channel wise traffic'!H53,'Channel wise traffic'!H53='Channel wise traffic'!I53,'Channel wise traffic'!I53='Channel wise traffic'!J53),"Facebook,Youtube,Twitter,Others","No Increase"))))),IF(MIN('Channel wise traffic'!G53:J53)='Channel wise traffic'!G53,"Facebook",IF(MIN('Channel wise traffic'!G53:J53)='Channel wise traffic'!H53,"Youtube",IF(MIN('Channel wise traffic'!G53:J53)='Channel wise traffic'!I53,"Twitter",IF(MIN('Channel wise traffic'!G53:J53)='Channel wise traffic'!J53,"Others",IF(AND('Channel wise traffic'!G53='Channel wise traffic'!H53,'Channel wise traffic'!H53='Channel wise traffic'!I53,'Channel wise traffic'!I53='Channel wise traffic'!J53),"Facebook,Youtube,Twitter,Others","No Decrease"))))))</f>
        <v>Youtube</v>
      </c>
      <c r="Z53" s="17" t="str">
        <f t="shared" si="4"/>
        <v>M2C decrease</v>
      </c>
      <c r="AA53" s="80"/>
      <c r="AB53" s="19"/>
      <c r="AC53" s="19"/>
      <c r="AD53" s="80"/>
    </row>
    <row r="54" ht="15.75" customHeight="1" spans="2:30">
      <c r="B54" s="70">
        <v>43517</v>
      </c>
      <c r="C54" s="17">
        <v>20848646</v>
      </c>
      <c r="D54" s="17">
        <v>5003675</v>
      </c>
      <c r="E54" s="17">
        <v>1921411</v>
      </c>
      <c r="F54" s="17">
        <v>1444709</v>
      </c>
      <c r="G54" s="17">
        <v>1149121</v>
      </c>
      <c r="H54" s="34">
        <f t="shared" si="5"/>
        <v>0.0551172963462471</v>
      </c>
      <c r="I54" s="34">
        <f t="shared" si="10"/>
        <v>-0.0301982525151848</v>
      </c>
      <c r="J54" s="34">
        <f t="shared" si="11"/>
        <v>-0.0303030669482707</v>
      </c>
      <c r="K54" s="34">
        <f t="shared" si="12"/>
        <v>0.000108089888203322</v>
      </c>
      <c r="L54" s="34">
        <f t="shared" si="6"/>
        <v>0.23999999808141</v>
      </c>
      <c r="M54" s="34">
        <f t="shared" si="7"/>
        <v>0.383999960029378</v>
      </c>
      <c r="N54" s="34">
        <f t="shared" si="8"/>
        <v>0.751900035963154</v>
      </c>
      <c r="O54" s="34">
        <f t="shared" si="9"/>
        <v>0.795399627191358</v>
      </c>
      <c r="P54" s="34">
        <v>0.0551172963462471</v>
      </c>
      <c r="Q54" s="34">
        <v>0.000108089888204654</v>
      </c>
      <c r="R54" s="34">
        <f t="shared" si="13"/>
        <v>-0.0103091918259095</v>
      </c>
      <c r="S54" s="34">
        <f t="shared" si="14"/>
        <v>0.0105263126130957</v>
      </c>
      <c r="T54" s="34">
        <f t="shared" si="15"/>
        <v>0.061855754194577</v>
      </c>
      <c r="U54" s="34">
        <f t="shared" si="16"/>
        <v>-0.0582529849440915</v>
      </c>
      <c r="V54" s="76" t="str">
        <f t="shared" si="1"/>
        <v> </v>
      </c>
      <c r="W54" s="17" t="str">
        <f t="shared" si="2"/>
        <v> </v>
      </c>
      <c r="X54" s="17" t="str">
        <f t="shared" si="3"/>
        <v> </v>
      </c>
      <c r="Y54" s="17" t="str">
        <f>IF(J54&gt;0,IF(MAX('Channel wise traffic'!G54:J54)='Channel wise traffic'!G54,"Facebook",IF(MAX('Channel wise traffic'!G54:J54)='Channel wise traffic'!H54,"Youtube",IF(MAX('Channel wise traffic'!G54:J54)='Channel wise traffic'!I54,"Twitter",IF(MAX('Channel wise traffic'!G54:J54)='Channel wise traffic'!J54,"Others",IF(AND('Channel wise traffic'!G54='Channel wise traffic'!H54,'Channel wise traffic'!H54='Channel wise traffic'!I54,'Channel wise traffic'!I54='Channel wise traffic'!J54),"Facebook,Youtube,Twitter,Others","No Increase"))))),IF(MIN('Channel wise traffic'!G54:J54)='Channel wise traffic'!G54,"Facebook",IF(MIN('Channel wise traffic'!G54:J54)='Channel wise traffic'!H54,"Youtube",IF(MIN('Channel wise traffic'!G54:J54)='Channel wise traffic'!I54,"Twitter",IF(MIN('Channel wise traffic'!G54:J54)='Channel wise traffic'!J54,"Others",IF(AND('Channel wise traffic'!G54='Channel wise traffic'!H54,'Channel wise traffic'!H54='Channel wise traffic'!I54,'Channel wise traffic'!I54='Channel wise traffic'!J54),"Facebook,Youtube,Twitter,Others","No Decrease"))))))</f>
        <v>Facebook</v>
      </c>
      <c r="Z54" s="17" t="str">
        <f t="shared" si="4"/>
        <v>C2P increase</v>
      </c>
      <c r="AA54" s="80"/>
      <c r="AB54" s="19"/>
      <c r="AC54" s="19"/>
      <c r="AD54" s="80"/>
    </row>
    <row r="55" ht="15.75" customHeight="1" spans="2:30">
      <c r="B55" s="70">
        <v>43518</v>
      </c>
      <c r="C55" s="17">
        <v>22151687</v>
      </c>
      <c r="D55" s="17">
        <v>5704059</v>
      </c>
      <c r="E55" s="17">
        <v>2304440</v>
      </c>
      <c r="F55" s="17">
        <v>1749530</v>
      </c>
      <c r="G55" s="17">
        <v>1377230</v>
      </c>
      <c r="H55" s="34">
        <f t="shared" si="5"/>
        <v>0.0621726914072052</v>
      </c>
      <c r="I55" s="34">
        <f t="shared" si="10"/>
        <v>0.0713066124439059</v>
      </c>
      <c r="J55" s="34">
        <f t="shared" si="11"/>
        <v>0.0303030204370041</v>
      </c>
      <c r="K55" s="34">
        <f t="shared" si="12"/>
        <v>0.0397976043877939</v>
      </c>
      <c r="L55" s="34">
        <f t="shared" si="6"/>
        <v>0.257499981829826</v>
      </c>
      <c r="M55" s="34">
        <f t="shared" si="7"/>
        <v>0.404000028751456</v>
      </c>
      <c r="N55" s="34">
        <f t="shared" si="8"/>
        <v>0.759199632014719</v>
      </c>
      <c r="O55" s="34">
        <f t="shared" si="9"/>
        <v>0.787199990854687</v>
      </c>
      <c r="P55" s="34">
        <v>0.0621726914072052</v>
      </c>
      <c r="Q55" s="34">
        <v>0.0397976043877946</v>
      </c>
      <c r="R55" s="34">
        <f t="shared" si="13"/>
        <v>0.00980395806146572</v>
      </c>
      <c r="S55" s="34">
        <f t="shared" si="14"/>
        <v>5.67196700718142e-8</v>
      </c>
      <c r="T55" s="34">
        <f t="shared" si="15"/>
        <v>0.0297027379749342</v>
      </c>
      <c r="U55" s="34">
        <f t="shared" si="16"/>
        <v>-3.41434616912828e-7</v>
      </c>
      <c r="V55" s="76" t="str">
        <f t="shared" si="1"/>
        <v> </v>
      </c>
      <c r="W55" s="17" t="str">
        <f t="shared" si="2"/>
        <v> </v>
      </c>
      <c r="X55" s="17" t="str">
        <f t="shared" si="3"/>
        <v> </v>
      </c>
      <c r="Y55" s="17" t="str">
        <f>IF(J55&gt;0,IF(MAX('Channel wise traffic'!G55:J55)='Channel wise traffic'!G55,"Facebook",IF(MAX('Channel wise traffic'!G55:J55)='Channel wise traffic'!H55,"Youtube",IF(MAX('Channel wise traffic'!G55:J55)='Channel wise traffic'!I55,"Twitter",IF(MAX('Channel wise traffic'!G55:J55)='Channel wise traffic'!J55,"Others",IF(AND('Channel wise traffic'!G55='Channel wise traffic'!H55,'Channel wise traffic'!H55='Channel wise traffic'!I55,'Channel wise traffic'!I55='Channel wise traffic'!J55),"Facebook,Youtube,Twitter,Others","No Increase"))))),IF(MIN('Channel wise traffic'!G55:J55)='Channel wise traffic'!G55,"Facebook",IF(MIN('Channel wise traffic'!G55:J55)='Channel wise traffic'!H55,"Youtube",IF(MIN('Channel wise traffic'!G55:J55)='Channel wise traffic'!I55,"Twitter",IF(MIN('Channel wise traffic'!G55:J55)='Channel wise traffic'!J55,"Others",IF(AND('Channel wise traffic'!G55='Channel wise traffic'!H55,'Channel wise traffic'!H55='Channel wise traffic'!I55,'Channel wise traffic'!I55='Channel wise traffic'!J55),"Facebook,Youtube,Twitter,Others","No Decrease"))))))</f>
        <v>Facebook</v>
      </c>
      <c r="Z55" s="17" t="str">
        <f t="shared" si="4"/>
        <v>C2P increase</v>
      </c>
      <c r="AA55" s="80"/>
      <c r="AB55" s="19"/>
      <c r="AC55" s="19"/>
      <c r="AD55" s="80"/>
    </row>
    <row r="56" ht="15.75" customHeight="1" spans="2:30">
      <c r="B56" s="70">
        <v>43519</v>
      </c>
      <c r="C56" s="17">
        <v>43094160</v>
      </c>
      <c r="D56" s="17">
        <v>9049773</v>
      </c>
      <c r="E56" s="17">
        <v>2923076</v>
      </c>
      <c r="F56" s="17">
        <v>1908184</v>
      </c>
      <c r="G56" s="17">
        <v>1443732</v>
      </c>
      <c r="H56" s="34">
        <f t="shared" si="5"/>
        <v>0.033501801636231</v>
      </c>
      <c r="I56" s="34">
        <f t="shared" si="10"/>
        <v>-0.183641758029248</v>
      </c>
      <c r="J56" s="34">
        <f t="shared" si="11"/>
        <v>-0.0588235294117647</v>
      </c>
      <c r="K56" s="34">
        <f t="shared" si="12"/>
        <v>-0.132619367906076</v>
      </c>
      <c r="L56" s="34">
        <f t="shared" si="6"/>
        <v>0.209999986077</v>
      </c>
      <c r="M56" s="34">
        <f t="shared" si="7"/>
        <v>0.322999924970494</v>
      </c>
      <c r="N56" s="34">
        <f t="shared" si="8"/>
        <v>0.652799995621051</v>
      </c>
      <c r="O56" s="34">
        <f t="shared" si="9"/>
        <v>0.756599992453558</v>
      </c>
      <c r="P56" s="34">
        <v>0.033501801636231</v>
      </c>
      <c r="Q56" s="34">
        <v>-0.132619367906077</v>
      </c>
      <c r="R56" s="34">
        <f t="shared" si="13"/>
        <v>-0.0196078942425998</v>
      </c>
      <c r="S56" s="34">
        <f t="shared" si="14"/>
        <v>-0.050000140905706</v>
      </c>
      <c r="T56" s="34">
        <f t="shared" si="15"/>
        <v>-0.0495047153265262</v>
      </c>
      <c r="U56" s="34">
        <f t="shared" si="16"/>
        <v>-0.0202023188442203</v>
      </c>
      <c r="V56" s="76" t="str">
        <f t="shared" si="1"/>
        <v> </v>
      </c>
      <c r="W56" s="17" t="str">
        <f t="shared" si="2"/>
        <v> </v>
      </c>
      <c r="X56" s="17" t="str">
        <f t="shared" si="3"/>
        <v> </v>
      </c>
      <c r="Y56" s="17" t="str">
        <f>IF(J56&gt;0,IF(MAX('Channel wise traffic'!G56:J56)='Channel wise traffic'!G56,"Facebook",IF(MAX('Channel wise traffic'!G56:J56)='Channel wise traffic'!H56,"Youtube",IF(MAX('Channel wise traffic'!G56:J56)='Channel wise traffic'!I56,"Twitter",IF(MAX('Channel wise traffic'!G56:J56)='Channel wise traffic'!J56,"Others",IF(AND('Channel wise traffic'!G56='Channel wise traffic'!H56,'Channel wise traffic'!H56='Channel wise traffic'!I56,'Channel wise traffic'!I56='Channel wise traffic'!J56),"Facebook,Youtube,Twitter,Others","No Increase"))))),IF(MIN('Channel wise traffic'!G56:J56)='Channel wise traffic'!G56,"Facebook",IF(MIN('Channel wise traffic'!G56:J56)='Channel wise traffic'!H56,"Youtube",IF(MIN('Channel wise traffic'!G56:J56)='Channel wise traffic'!I56,"Twitter",IF(MIN('Channel wise traffic'!G56:J56)='Channel wise traffic'!J56,"Others",IF(AND('Channel wise traffic'!G56='Channel wise traffic'!H56,'Channel wise traffic'!H56='Channel wise traffic'!I56,'Channel wise traffic'!I56='Channel wise traffic'!J56),"Facebook,Youtube,Twitter,Others","No Decrease"))))))</f>
        <v>Twitter</v>
      </c>
      <c r="Z56" s="17" t="str">
        <f t="shared" si="4"/>
        <v>M2C decrease</v>
      </c>
      <c r="AA56" s="80"/>
      <c r="AB56" s="19"/>
      <c r="AC56" s="19"/>
      <c r="AD56" s="80"/>
    </row>
    <row r="57" ht="15.75" customHeight="1" spans="2:30">
      <c r="B57" s="70">
        <v>43520</v>
      </c>
      <c r="C57" s="17">
        <v>44440853</v>
      </c>
      <c r="D57" s="17">
        <v>8959276</v>
      </c>
      <c r="E57" s="17">
        <v>3168000</v>
      </c>
      <c r="F57" s="17">
        <v>2046528</v>
      </c>
      <c r="G57" s="17">
        <v>1644180</v>
      </c>
      <c r="H57" s="34">
        <f t="shared" si="5"/>
        <v>0.0369970396382806</v>
      </c>
      <c r="I57" s="34">
        <f t="shared" si="10"/>
        <v>0.0408290777326843</v>
      </c>
      <c r="J57" s="34">
        <f t="shared" si="11"/>
        <v>-0.0198019799796412</v>
      </c>
      <c r="K57" s="34">
        <f t="shared" si="12"/>
        <v>0.0618559275513186</v>
      </c>
      <c r="L57" s="34">
        <f t="shared" si="6"/>
        <v>0.201600000792064</v>
      </c>
      <c r="M57" s="34">
        <f t="shared" si="7"/>
        <v>0.353600000714343</v>
      </c>
      <c r="N57" s="34">
        <f t="shared" si="8"/>
        <v>0.646</v>
      </c>
      <c r="O57" s="34">
        <f t="shared" si="9"/>
        <v>0.803399709165963</v>
      </c>
      <c r="P57" s="34">
        <v>0.0369970396382806</v>
      </c>
      <c r="Q57" s="34">
        <v>0.0618559275513189</v>
      </c>
      <c r="R57" s="34">
        <f t="shared" si="13"/>
        <v>-0.0769230058785225</v>
      </c>
      <c r="S57" s="34">
        <f t="shared" si="14"/>
        <v>0.0833332497133044</v>
      </c>
      <c r="T57" s="34">
        <f t="shared" si="15"/>
        <v>0</v>
      </c>
      <c r="U57" s="34">
        <f t="shared" si="16"/>
        <v>0.0618559277878898</v>
      </c>
      <c r="V57" s="76" t="str">
        <f t="shared" si="1"/>
        <v> </v>
      </c>
      <c r="W57" s="17" t="str">
        <f t="shared" si="2"/>
        <v> </v>
      </c>
      <c r="X57" s="17" t="str">
        <f t="shared" si="3"/>
        <v> </v>
      </c>
      <c r="Y57" s="17" t="str">
        <f>IF(J57&gt;0,IF(MAX('Channel wise traffic'!G57:J57)='Channel wise traffic'!G57,"Facebook",IF(MAX('Channel wise traffic'!G57:J57)='Channel wise traffic'!H57,"Youtube",IF(MAX('Channel wise traffic'!G57:J57)='Channel wise traffic'!I57,"Twitter",IF(MAX('Channel wise traffic'!G57:J57)='Channel wise traffic'!J57,"Others",IF(AND('Channel wise traffic'!G57='Channel wise traffic'!H57,'Channel wise traffic'!H57='Channel wise traffic'!I57,'Channel wise traffic'!I57='Channel wise traffic'!J57),"Facebook,Youtube,Twitter,Others","No Increase"))))),IF(MIN('Channel wise traffic'!G57:J57)='Channel wise traffic'!G57,"Facebook",IF(MIN('Channel wise traffic'!G57:J57)='Channel wise traffic'!H57,"Youtube",IF(MIN('Channel wise traffic'!G57:J57)='Channel wise traffic'!I57,"Twitter",IF(MIN('Channel wise traffic'!G57:J57)='Channel wise traffic'!J57,"Others",IF(AND('Channel wise traffic'!G57='Channel wise traffic'!H57,'Channel wise traffic'!H57='Channel wise traffic'!I57,'Channel wise traffic'!I57='Channel wise traffic'!J57),"Facebook,Youtube,Twitter,Others","No Decrease"))))))</f>
        <v>Twitter</v>
      </c>
      <c r="Z57" s="17" t="str">
        <f t="shared" si="4"/>
        <v>M2C increase</v>
      </c>
      <c r="AA57" s="80"/>
      <c r="AB57" s="19"/>
      <c r="AC57" s="19"/>
      <c r="AD57" s="80"/>
    </row>
    <row r="58" ht="15.75" customHeight="1" spans="2:30">
      <c r="B58" s="70">
        <v>43521</v>
      </c>
      <c r="C58" s="17">
        <v>21065820</v>
      </c>
      <c r="D58" s="17">
        <v>5055796</v>
      </c>
      <c r="E58" s="17">
        <v>2042541</v>
      </c>
      <c r="F58" s="17">
        <v>1505966</v>
      </c>
      <c r="G58" s="17">
        <v>1271939</v>
      </c>
      <c r="H58" s="34">
        <f t="shared" si="5"/>
        <v>0.0603792779013587</v>
      </c>
      <c r="I58" s="34">
        <f t="shared" si="10"/>
        <v>-0.11174962987793</v>
      </c>
      <c r="J58" s="34">
        <f t="shared" si="11"/>
        <v>-0.029999990790769</v>
      </c>
      <c r="K58" s="34">
        <f t="shared" si="12"/>
        <v>-0.0842779776402319</v>
      </c>
      <c r="L58" s="34">
        <f t="shared" si="6"/>
        <v>0.23999996202379</v>
      </c>
      <c r="M58" s="34">
        <f t="shared" si="7"/>
        <v>0.40399988448901</v>
      </c>
      <c r="N58" s="34">
        <f t="shared" si="8"/>
        <v>0.737300254927563</v>
      </c>
      <c r="O58" s="34">
        <f t="shared" si="9"/>
        <v>0.844600077292582</v>
      </c>
      <c r="P58" s="34">
        <v>0.0603792779013587</v>
      </c>
      <c r="Q58" s="34">
        <v>-0.0842779776402323</v>
      </c>
      <c r="R58" s="34">
        <f t="shared" si="13"/>
        <v>-0.0679613041956111</v>
      </c>
      <c r="S58" s="34">
        <f t="shared" si="14"/>
        <v>-0.0380953902586895</v>
      </c>
      <c r="T58" s="34">
        <f t="shared" si="15"/>
        <v>-0.0380946143139315</v>
      </c>
      <c r="U58" s="34">
        <f t="shared" si="16"/>
        <v>0.0618553337732286</v>
      </c>
      <c r="V58" s="76" t="str">
        <f t="shared" si="1"/>
        <v> </v>
      </c>
      <c r="W58" s="17" t="str">
        <f t="shared" si="2"/>
        <v> </v>
      </c>
      <c r="X58" s="17" t="str">
        <f t="shared" si="3"/>
        <v> </v>
      </c>
      <c r="Y58" s="17" t="str">
        <f>IF(J58&gt;0,IF(MAX('Channel wise traffic'!G58:J58)='Channel wise traffic'!G58,"Facebook",IF(MAX('Channel wise traffic'!G58:J58)='Channel wise traffic'!H58,"Youtube",IF(MAX('Channel wise traffic'!G58:J58)='Channel wise traffic'!I58,"Twitter",IF(MAX('Channel wise traffic'!G58:J58)='Channel wise traffic'!J58,"Others",IF(AND('Channel wise traffic'!G58='Channel wise traffic'!H58,'Channel wise traffic'!H58='Channel wise traffic'!I58,'Channel wise traffic'!I58='Channel wise traffic'!J58),"Facebook,Youtube,Twitter,Others","No Increase"))))),IF(MIN('Channel wise traffic'!G58:J58)='Channel wise traffic'!G58,"Facebook",IF(MIN('Channel wise traffic'!G58:J58)='Channel wise traffic'!H58,"Youtube",IF(MIN('Channel wise traffic'!G58:J58)='Channel wise traffic'!I58,"Twitter",IF(MIN('Channel wise traffic'!G58:J58)='Channel wise traffic'!J58,"Others",IF(AND('Channel wise traffic'!G58='Channel wise traffic'!H58,'Channel wise traffic'!H58='Channel wise traffic'!I58,'Channel wise traffic'!I58='Channel wise traffic'!J58),"Facebook,Youtube,Twitter,Others","No Decrease"))))))</f>
        <v>Facebook</v>
      </c>
      <c r="Z58" s="17" t="str">
        <f t="shared" si="4"/>
        <v>L2M decrease</v>
      </c>
      <c r="AA58" s="80"/>
      <c r="AB58" s="19"/>
      <c r="AC58" s="19"/>
      <c r="AD58" s="80"/>
    </row>
    <row r="59" ht="15.75" customHeight="1" spans="2:30">
      <c r="B59" s="70">
        <v>43522</v>
      </c>
      <c r="C59" s="17">
        <v>22368860</v>
      </c>
      <c r="D59" s="17">
        <v>5480370</v>
      </c>
      <c r="E59" s="17">
        <v>2257912</v>
      </c>
      <c r="F59" s="17">
        <v>1681241</v>
      </c>
      <c r="G59" s="17">
        <v>1364832</v>
      </c>
      <c r="H59" s="34">
        <f t="shared" si="5"/>
        <v>0.0610148214973852</v>
      </c>
      <c r="I59" s="34">
        <f t="shared" si="10"/>
        <v>1.20041917905395</v>
      </c>
      <c r="J59" s="34">
        <f t="shared" si="11"/>
        <v>0.0198019896771813</v>
      </c>
      <c r="K59" s="34">
        <f t="shared" si="12"/>
        <v>1.15769257299693</v>
      </c>
      <c r="L59" s="34">
        <f t="shared" si="6"/>
        <v>0.244999968706496</v>
      </c>
      <c r="M59" s="34">
        <f t="shared" si="7"/>
        <v>0.41199991971345</v>
      </c>
      <c r="N59" s="34">
        <f t="shared" si="8"/>
        <v>0.744599878117482</v>
      </c>
      <c r="O59" s="34">
        <f t="shared" si="9"/>
        <v>0.81180033082705</v>
      </c>
      <c r="P59" s="34">
        <v>0.0610148214973852</v>
      </c>
      <c r="Q59" s="34">
        <v>1.15769257299693</v>
      </c>
      <c r="R59" s="34">
        <f t="shared" si="13"/>
        <v>-0.0485437944242081</v>
      </c>
      <c r="S59" s="34">
        <f t="shared" si="14"/>
        <v>1.45238051583651</v>
      </c>
      <c r="T59" s="34">
        <f t="shared" si="15"/>
        <v>-0.0285704048868888</v>
      </c>
      <c r="U59" s="34">
        <f t="shared" si="16"/>
        <v>-0.0480775345541213</v>
      </c>
      <c r="V59" s="76" t="str">
        <f t="shared" si="1"/>
        <v>High Order Change</v>
      </c>
      <c r="W59" s="17" t="str">
        <f t="shared" si="2"/>
        <v> </v>
      </c>
      <c r="X59" s="17" t="str">
        <f t="shared" si="3"/>
        <v>High Conversion Rate</v>
      </c>
      <c r="Y59" s="17" t="str">
        <f>IF(J59&gt;0,IF(MAX('Channel wise traffic'!G59:J59)='Channel wise traffic'!G59,"Facebook",IF(MAX('Channel wise traffic'!G59:J59)='Channel wise traffic'!H59,"Youtube",IF(MAX('Channel wise traffic'!G59:J59)='Channel wise traffic'!I59,"Twitter",IF(MAX('Channel wise traffic'!G59:J59)='Channel wise traffic'!J59,"Others",IF(AND('Channel wise traffic'!G59='Channel wise traffic'!H59,'Channel wise traffic'!H59='Channel wise traffic'!I59,'Channel wise traffic'!I59='Channel wise traffic'!J59),"Facebook,Youtube,Twitter,Others","No Increase"))))),IF(MIN('Channel wise traffic'!G59:J59)='Channel wise traffic'!G59,"Facebook",IF(MIN('Channel wise traffic'!G59:J59)='Channel wise traffic'!H59,"Youtube",IF(MIN('Channel wise traffic'!G59:J59)='Channel wise traffic'!I59,"Twitter",IF(MIN('Channel wise traffic'!G59:J59)='Channel wise traffic'!J59,"Others",IF(AND('Channel wise traffic'!G59='Channel wise traffic'!H59,'Channel wise traffic'!H59='Channel wise traffic'!I59,'Channel wise traffic'!I59='Channel wise traffic'!J59),"Facebook,Youtube,Twitter,Others","No Decrease"))))))</f>
        <v>Youtube</v>
      </c>
      <c r="Z59" s="17" t="str">
        <f t="shared" si="4"/>
        <v>M2C increase</v>
      </c>
      <c r="AA59" s="80" t="s">
        <v>41</v>
      </c>
      <c r="AB59" s="80" t="s">
        <v>65</v>
      </c>
      <c r="AC59" s="80" t="s">
        <v>66</v>
      </c>
      <c r="AD59" s="80"/>
    </row>
    <row r="60" ht="15.75" customHeight="1" spans="2:30">
      <c r="B60" s="70">
        <v>43523</v>
      </c>
      <c r="C60" s="17">
        <v>21500167</v>
      </c>
      <c r="D60" s="17">
        <v>5482542</v>
      </c>
      <c r="E60" s="17">
        <v>2105296</v>
      </c>
      <c r="F60" s="17">
        <v>1613709</v>
      </c>
      <c r="G60" s="17">
        <v>1323241</v>
      </c>
      <c r="H60" s="34">
        <f t="shared" si="5"/>
        <v>0.0615456149712698</v>
      </c>
      <c r="I60" s="34">
        <f t="shared" si="10"/>
        <v>0.0822463768115942</v>
      </c>
      <c r="J60" s="34">
        <f t="shared" si="11"/>
        <v>-0.0294117554116758</v>
      </c>
      <c r="K60" s="34">
        <f t="shared" si="12"/>
        <v>0.11504171088599</v>
      </c>
      <c r="L60" s="34">
        <f t="shared" si="6"/>
        <v>0.254999972790909</v>
      </c>
      <c r="M60" s="34">
        <f t="shared" si="7"/>
        <v>0.383999976653166</v>
      </c>
      <c r="N60" s="34">
        <f t="shared" si="8"/>
        <v>0.766499817602845</v>
      </c>
      <c r="O60" s="34">
        <f t="shared" si="9"/>
        <v>0.819999764517642</v>
      </c>
      <c r="P60" s="34">
        <v>0.0615456149712698</v>
      </c>
      <c r="Q60" s="34">
        <v>0.11504171088599</v>
      </c>
      <c r="R60" s="34">
        <f t="shared" si="13"/>
        <v>0.040816275883502</v>
      </c>
      <c r="S60" s="34">
        <f t="shared" si="14"/>
        <v>-0.0103092238435406</v>
      </c>
      <c r="T60" s="34">
        <f t="shared" si="15"/>
        <v>0.0500000711813553</v>
      </c>
      <c r="U60" s="34">
        <f t="shared" si="16"/>
        <v>0.0309276491143307</v>
      </c>
      <c r="V60" s="76" t="str">
        <f t="shared" si="1"/>
        <v> </v>
      </c>
      <c r="W60" s="17" t="str">
        <f t="shared" si="2"/>
        <v> </v>
      </c>
      <c r="X60" s="17" t="str">
        <f t="shared" si="3"/>
        <v> </v>
      </c>
      <c r="Y60" s="17" t="str">
        <f>IF(J60&gt;0,IF(MAX('Channel wise traffic'!G60:J60)='Channel wise traffic'!G60,"Facebook",IF(MAX('Channel wise traffic'!G60:J60)='Channel wise traffic'!H60,"Youtube",IF(MAX('Channel wise traffic'!G60:J60)='Channel wise traffic'!I60,"Twitter",IF(MAX('Channel wise traffic'!G60:J60)='Channel wise traffic'!J60,"Others",IF(AND('Channel wise traffic'!G60='Channel wise traffic'!H60,'Channel wise traffic'!H60='Channel wise traffic'!I60,'Channel wise traffic'!I60='Channel wise traffic'!J60),"Facebook,Youtube,Twitter,Others","No Increase"))))),IF(MIN('Channel wise traffic'!G60:J60)='Channel wise traffic'!G60,"Facebook",IF(MIN('Channel wise traffic'!G60:J60)='Channel wise traffic'!H60,"Youtube",IF(MIN('Channel wise traffic'!G60:J60)='Channel wise traffic'!I60,"Twitter",IF(MIN('Channel wise traffic'!G60:J60)='Channel wise traffic'!J60,"Others",IF(AND('Channel wise traffic'!G60='Channel wise traffic'!H60,'Channel wise traffic'!H60='Channel wise traffic'!I60,'Channel wise traffic'!I60='Channel wise traffic'!J60),"Facebook,Youtube,Twitter,Others","No Decrease"))))))</f>
        <v>Facebook</v>
      </c>
      <c r="Z60" s="17" t="str">
        <f t="shared" si="4"/>
        <v>C2P increase</v>
      </c>
      <c r="AA60" s="80"/>
      <c r="AB60" s="19"/>
      <c r="AC60" s="19"/>
      <c r="AD60" s="80"/>
    </row>
    <row r="61" ht="15.75" customHeight="1" spans="2:30">
      <c r="B61" s="70">
        <v>43524</v>
      </c>
      <c r="C61" s="17">
        <v>22586034</v>
      </c>
      <c r="D61" s="17">
        <v>5759438</v>
      </c>
      <c r="E61" s="17">
        <v>2280737</v>
      </c>
      <c r="F61" s="17">
        <v>1648289</v>
      </c>
      <c r="G61" s="17">
        <v>1405660</v>
      </c>
      <c r="H61" s="34">
        <f t="shared" si="5"/>
        <v>0.062235804656984</v>
      </c>
      <c r="I61" s="34">
        <f t="shared" si="10"/>
        <v>0.223248030451101</v>
      </c>
      <c r="J61" s="34">
        <f t="shared" si="11"/>
        <v>0.0833333733039545</v>
      </c>
      <c r="K61" s="34">
        <f t="shared" si="12"/>
        <v>0.129151986447565</v>
      </c>
      <c r="L61" s="34">
        <f t="shared" si="6"/>
        <v>0.254999970335651</v>
      </c>
      <c r="M61" s="34">
        <f t="shared" si="7"/>
        <v>0.395999922214633</v>
      </c>
      <c r="N61" s="34">
        <f t="shared" si="8"/>
        <v>0.722700162272108</v>
      </c>
      <c r="O61" s="34">
        <f t="shared" si="9"/>
        <v>0.852799478732188</v>
      </c>
      <c r="P61" s="34">
        <v>0.062235804656984</v>
      </c>
      <c r="Q61" s="34">
        <v>0.129151986447565</v>
      </c>
      <c r="R61" s="34">
        <f t="shared" si="13"/>
        <v>0.0624998848923028</v>
      </c>
      <c r="S61" s="34">
        <f t="shared" si="14"/>
        <v>0.0312499047769093</v>
      </c>
      <c r="T61" s="34">
        <f t="shared" si="15"/>
        <v>-0.0388347816124814</v>
      </c>
      <c r="U61" s="34">
        <f t="shared" si="16"/>
        <v>0.0721647956304869</v>
      </c>
      <c r="V61" s="76" t="str">
        <f t="shared" si="1"/>
        <v>High Order Change</v>
      </c>
      <c r="W61" s="17" t="str">
        <f t="shared" si="2"/>
        <v> </v>
      </c>
      <c r="X61" s="17" t="str">
        <f t="shared" si="3"/>
        <v> </v>
      </c>
      <c r="Y61" s="17" t="str">
        <f>IF(J61&gt;0,IF(MAX('Channel wise traffic'!G61:J61)='Channel wise traffic'!G61,"Facebook",IF(MAX('Channel wise traffic'!G61:J61)='Channel wise traffic'!H61,"Youtube",IF(MAX('Channel wise traffic'!G61:J61)='Channel wise traffic'!I61,"Twitter",IF(MAX('Channel wise traffic'!G61:J61)='Channel wise traffic'!J61,"Others",IF(AND('Channel wise traffic'!G61='Channel wise traffic'!H61,'Channel wise traffic'!H61='Channel wise traffic'!I61,'Channel wise traffic'!I61='Channel wise traffic'!J61),"Facebook,Youtube,Twitter,Others","No Increase"))))),IF(MIN('Channel wise traffic'!G61:J61)='Channel wise traffic'!G61,"Facebook",IF(MIN('Channel wise traffic'!G61:J61)='Channel wise traffic'!H61,"Youtube",IF(MIN('Channel wise traffic'!G61:J61)='Channel wise traffic'!I61,"Twitter",IF(MIN('Channel wise traffic'!G61:J61)='Channel wise traffic'!J61,"Others",IF(AND('Channel wise traffic'!G61='Channel wise traffic'!H61,'Channel wise traffic'!H61='Channel wise traffic'!I61,'Channel wise traffic'!I61='Channel wise traffic'!J61),"Facebook,Youtube,Twitter,Others","No Decrease"))))))</f>
        <v>Facebook</v>
      </c>
      <c r="Z61" s="17" t="str">
        <f t="shared" si="4"/>
        <v>P2O increase</v>
      </c>
      <c r="AA61" s="80"/>
      <c r="AB61" s="19"/>
      <c r="AC61" s="80" t="s">
        <v>67</v>
      </c>
      <c r="AD61" s="80"/>
    </row>
    <row r="62" ht="15.75" customHeight="1" spans="2:30">
      <c r="B62" s="70">
        <v>43525</v>
      </c>
      <c r="C62" s="17">
        <v>22368860</v>
      </c>
      <c r="D62" s="17">
        <v>5815903</v>
      </c>
      <c r="E62" s="17">
        <v>2442679</v>
      </c>
      <c r="F62" s="17">
        <v>1872313</v>
      </c>
      <c r="G62" s="17">
        <v>1458532</v>
      </c>
      <c r="H62" s="34">
        <f t="shared" si="5"/>
        <v>0.0652036804736585</v>
      </c>
      <c r="I62" s="34">
        <f t="shared" si="10"/>
        <v>0.0590329865018915</v>
      </c>
      <c r="J62" s="34">
        <f t="shared" si="11"/>
        <v>0.00980390342279569</v>
      </c>
      <c r="K62" s="34">
        <f t="shared" si="12"/>
        <v>0.0487511316922342</v>
      </c>
      <c r="L62" s="34">
        <f t="shared" si="6"/>
        <v>0.259999973176997</v>
      </c>
      <c r="M62" s="34">
        <f t="shared" si="7"/>
        <v>0.41999995529499</v>
      </c>
      <c r="N62" s="34">
        <f t="shared" si="8"/>
        <v>0.766499814343186</v>
      </c>
      <c r="O62" s="34">
        <f t="shared" si="9"/>
        <v>0.779000092399081</v>
      </c>
      <c r="P62" s="34">
        <v>0.0652036804736585</v>
      </c>
      <c r="Q62" s="34">
        <v>0.0487511316922331</v>
      </c>
      <c r="R62" s="34">
        <f t="shared" si="13"/>
        <v>0.00970870494594145</v>
      </c>
      <c r="S62" s="34">
        <f t="shared" si="14"/>
        <v>0.0396037757546233</v>
      </c>
      <c r="T62" s="34">
        <f t="shared" si="15"/>
        <v>0.00961562943476979</v>
      </c>
      <c r="U62" s="34">
        <f t="shared" si="16"/>
        <v>-0.010416537793278</v>
      </c>
      <c r="V62" s="76" t="str">
        <f t="shared" si="1"/>
        <v> </v>
      </c>
      <c r="W62" s="17" t="str">
        <f t="shared" si="2"/>
        <v> </v>
      </c>
      <c r="X62" s="17" t="str">
        <f t="shared" si="3"/>
        <v> </v>
      </c>
      <c r="Y62" s="17" t="str">
        <f>IF(J62&gt;0,IF(MAX('Channel wise traffic'!G62:J62)='Channel wise traffic'!G62,"Facebook",IF(MAX('Channel wise traffic'!G62:J62)='Channel wise traffic'!H62,"Youtube",IF(MAX('Channel wise traffic'!G62:J62)='Channel wise traffic'!I62,"Twitter",IF(MAX('Channel wise traffic'!G62:J62)='Channel wise traffic'!J62,"Others",IF(AND('Channel wise traffic'!G62='Channel wise traffic'!H62,'Channel wise traffic'!H62='Channel wise traffic'!I62,'Channel wise traffic'!I62='Channel wise traffic'!J62),"Facebook,Youtube,Twitter,Others","No Increase"))))),IF(MIN('Channel wise traffic'!G62:J62)='Channel wise traffic'!G62,"Facebook",IF(MIN('Channel wise traffic'!G62:J62)='Channel wise traffic'!H62,"Youtube",IF(MIN('Channel wise traffic'!G62:J62)='Channel wise traffic'!I62,"Twitter",IF(MIN('Channel wise traffic'!G62:J62)='Channel wise traffic'!J62,"Others",IF(AND('Channel wise traffic'!G62='Channel wise traffic'!H62,'Channel wise traffic'!H62='Channel wise traffic'!I62,'Channel wise traffic'!I62='Channel wise traffic'!J62),"Facebook,Youtube,Twitter,Others","No Decrease"))))))</f>
        <v>Youtube</v>
      </c>
      <c r="Z62" s="17" t="str">
        <f t="shared" si="4"/>
        <v>M2C increase</v>
      </c>
      <c r="AA62" s="80"/>
      <c r="AB62" s="19"/>
      <c r="AC62" s="19"/>
      <c r="AD62" s="80"/>
    </row>
    <row r="63" ht="15.75" customHeight="1" spans="2:30">
      <c r="B63" s="70">
        <v>43526</v>
      </c>
      <c r="C63" s="17">
        <v>46685340</v>
      </c>
      <c r="D63" s="17">
        <v>9803921</v>
      </c>
      <c r="E63" s="17">
        <v>3333333</v>
      </c>
      <c r="F63" s="17">
        <v>1110666</v>
      </c>
      <c r="G63" s="17">
        <v>900972</v>
      </c>
      <c r="H63" s="34">
        <f t="shared" si="5"/>
        <v>0.0192988205719397</v>
      </c>
      <c r="I63" s="34">
        <f t="shared" si="10"/>
        <v>-0.375942349411109</v>
      </c>
      <c r="J63" s="34">
        <f t="shared" si="11"/>
        <v>0.0833333333333333</v>
      </c>
      <c r="K63" s="34">
        <f t="shared" si="12"/>
        <v>-0.423946784071794</v>
      </c>
      <c r="L63" s="34">
        <f t="shared" si="6"/>
        <v>0.209999991432</v>
      </c>
      <c r="M63" s="34">
        <f t="shared" si="7"/>
        <v>0.339999985719999</v>
      </c>
      <c r="N63" s="34">
        <f t="shared" si="8"/>
        <v>0.333199833319983</v>
      </c>
      <c r="O63" s="34">
        <f t="shared" si="9"/>
        <v>0.811199766626511</v>
      </c>
      <c r="P63" s="34">
        <v>0.0192988205719397</v>
      </c>
      <c r="Q63" s="34">
        <v>-0.423946784071794</v>
      </c>
      <c r="R63" s="34">
        <f t="shared" si="13"/>
        <v>2.55000016657903e-8</v>
      </c>
      <c r="S63" s="34">
        <f t="shared" si="14"/>
        <v>0.0526317792521405</v>
      </c>
      <c r="T63" s="34">
        <f t="shared" si="15"/>
        <v>-0.489583585240394</v>
      </c>
      <c r="U63" s="34">
        <f t="shared" si="16"/>
        <v>0.07216465069725</v>
      </c>
      <c r="V63" s="76" t="str">
        <f t="shared" si="1"/>
        <v>Low Order Change</v>
      </c>
      <c r="W63" s="17" t="str">
        <f t="shared" si="2"/>
        <v> </v>
      </c>
      <c r="X63" s="17" t="str">
        <f t="shared" si="3"/>
        <v>Low Conversion rate</v>
      </c>
      <c r="Y63" s="17" t="str">
        <f>IF(J63&gt;0,IF(MAX('Channel wise traffic'!G63:J63)='Channel wise traffic'!G63,"Facebook",IF(MAX('Channel wise traffic'!G63:J63)='Channel wise traffic'!H63,"Youtube",IF(MAX('Channel wise traffic'!G63:J63)='Channel wise traffic'!I63,"Twitter",IF(MAX('Channel wise traffic'!G63:J63)='Channel wise traffic'!J63,"Others",IF(AND('Channel wise traffic'!G63='Channel wise traffic'!H63,'Channel wise traffic'!H63='Channel wise traffic'!I63,'Channel wise traffic'!I63='Channel wise traffic'!J63),"Facebook,Youtube,Twitter,Others","No Increase"))))),IF(MIN('Channel wise traffic'!G63:J63)='Channel wise traffic'!G63,"Facebook",IF(MIN('Channel wise traffic'!G63:J63)='Channel wise traffic'!H63,"Youtube",IF(MIN('Channel wise traffic'!G63:J63)='Channel wise traffic'!I63,"Twitter",IF(MIN('Channel wise traffic'!G63:J63)='Channel wise traffic'!J63,"Others",IF(AND('Channel wise traffic'!G63='Channel wise traffic'!H63,'Channel wise traffic'!H63='Channel wise traffic'!I63,'Channel wise traffic'!I63='Channel wise traffic'!J63),"Facebook,Youtube,Twitter,Others","No Decrease"))))))</f>
        <v>Twitter</v>
      </c>
      <c r="Z63" s="17" t="str">
        <f t="shared" si="4"/>
        <v>C2P decrease</v>
      </c>
      <c r="AA63" s="80" t="s">
        <v>46</v>
      </c>
      <c r="AB63" s="80" t="s">
        <v>68</v>
      </c>
      <c r="AC63" s="80" t="s">
        <v>69</v>
      </c>
      <c r="AD63" s="80"/>
    </row>
    <row r="64" ht="15.75" customHeight="1" spans="2:30">
      <c r="B64" s="70">
        <v>43527</v>
      </c>
      <c r="C64" s="17">
        <v>43991955</v>
      </c>
      <c r="D64" s="17">
        <v>8961161</v>
      </c>
      <c r="E64" s="17">
        <v>2924923</v>
      </c>
      <c r="F64" s="17">
        <v>2088395</v>
      </c>
      <c r="G64" s="17">
        <v>1694106</v>
      </c>
      <c r="H64" s="34">
        <f t="shared" si="5"/>
        <v>0.0385094501937911</v>
      </c>
      <c r="I64" s="34">
        <f t="shared" si="10"/>
        <v>0.0303652884720651</v>
      </c>
      <c r="J64" s="34">
        <f t="shared" si="11"/>
        <v>-0.0101010212382737</v>
      </c>
      <c r="K64" s="34">
        <f t="shared" si="12"/>
        <v>0.0408792316979227</v>
      </c>
      <c r="L64" s="34">
        <f t="shared" si="6"/>
        <v>0.203699994692211</v>
      </c>
      <c r="M64" s="34">
        <f t="shared" si="7"/>
        <v>0.326400005534997</v>
      </c>
      <c r="N64" s="34">
        <f t="shared" si="8"/>
        <v>0.713999992478434</v>
      </c>
      <c r="O64" s="34">
        <f t="shared" si="9"/>
        <v>0.811199988507921</v>
      </c>
      <c r="P64" s="34">
        <v>0.0385094501937911</v>
      </c>
      <c r="Q64" s="34">
        <v>0.0408792316979238</v>
      </c>
      <c r="R64" s="34">
        <f t="shared" si="13"/>
        <v>0.0104166363685336</v>
      </c>
      <c r="S64" s="34">
        <f t="shared" si="14"/>
        <v>-0.0769230631346056</v>
      </c>
      <c r="T64" s="34">
        <f t="shared" si="15"/>
        <v>0.105263146251446</v>
      </c>
      <c r="U64" s="34">
        <f t="shared" si="16"/>
        <v>0.00970908907853052</v>
      </c>
      <c r="V64" s="76" t="str">
        <f t="shared" si="1"/>
        <v> </v>
      </c>
      <c r="W64" s="17" t="str">
        <f t="shared" si="2"/>
        <v> </v>
      </c>
      <c r="X64" s="17" t="str">
        <f t="shared" si="3"/>
        <v> </v>
      </c>
      <c r="Y64" s="17" t="str">
        <f>IF(J64&gt;0,IF(MAX('Channel wise traffic'!G64:J64)='Channel wise traffic'!G64,"Facebook",IF(MAX('Channel wise traffic'!G64:J64)='Channel wise traffic'!H64,"Youtube",IF(MAX('Channel wise traffic'!G64:J64)='Channel wise traffic'!I64,"Twitter",IF(MAX('Channel wise traffic'!G64:J64)='Channel wise traffic'!J64,"Others",IF(AND('Channel wise traffic'!G64='Channel wise traffic'!H64,'Channel wise traffic'!H64='Channel wise traffic'!I64,'Channel wise traffic'!I64='Channel wise traffic'!J64),"Facebook,Youtube,Twitter,Others","No Increase"))))),IF(MIN('Channel wise traffic'!G64:J64)='Channel wise traffic'!G64,"Facebook",IF(MIN('Channel wise traffic'!G64:J64)='Channel wise traffic'!H64,"Youtube",IF(MIN('Channel wise traffic'!G64:J64)='Channel wise traffic'!I64,"Twitter",IF(MIN('Channel wise traffic'!G64:J64)='Channel wise traffic'!J64,"Others",IF(AND('Channel wise traffic'!G64='Channel wise traffic'!H64,'Channel wise traffic'!H64='Channel wise traffic'!I64,'Channel wise traffic'!I64='Channel wise traffic'!J64),"Facebook,Youtube,Twitter,Others","No Decrease"))))))</f>
        <v>Facebook</v>
      </c>
      <c r="Z64" s="17" t="str">
        <f t="shared" si="4"/>
        <v>C2P increase</v>
      </c>
      <c r="AA64" s="80"/>
      <c r="AB64" s="19"/>
      <c r="AC64" s="19"/>
      <c r="AD64" s="80"/>
    </row>
    <row r="65" ht="15.75" customHeight="1" spans="2:30">
      <c r="B65" s="70">
        <v>43528</v>
      </c>
      <c r="C65" s="17">
        <v>21717340</v>
      </c>
      <c r="D65" s="17">
        <v>5700801</v>
      </c>
      <c r="E65" s="17">
        <v>2371533</v>
      </c>
      <c r="F65" s="17">
        <v>1765843</v>
      </c>
      <c r="G65" s="17">
        <v>1375592</v>
      </c>
      <c r="H65" s="34">
        <f t="shared" si="5"/>
        <v>0.0633407222063107</v>
      </c>
      <c r="I65" s="34">
        <f t="shared" si="10"/>
        <v>0.0814921155810144</v>
      </c>
      <c r="J65" s="34">
        <f t="shared" si="11"/>
        <v>0.0309278252638634</v>
      </c>
      <c r="K65" s="34">
        <f t="shared" si="12"/>
        <v>0.0490473620732945</v>
      </c>
      <c r="L65" s="34">
        <f t="shared" si="6"/>
        <v>0.262499965465384</v>
      </c>
      <c r="M65" s="34">
        <f t="shared" si="7"/>
        <v>0.415999962110588</v>
      </c>
      <c r="N65" s="34">
        <f t="shared" si="8"/>
        <v>0.744599801056953</v>
      </c>
      <c r="O65" s="34">
        <f t="shared" si="9"/>
        <v>0.779000171589433</v>
      </c>
      <c r="P65" s="34">
        <v>0.0633407222063107</v>
      </c>
      <c r="Q65" s="34">
        <v>0.0490473620732947</v>
      </c>
      <c r="R65" s="34">
        <f t="shared" si="13"/>
        <v>0.0937500291744366</v>
      </c>
      <c r="S65" s="34">
        <f t="shared" si="14"/>
        <v>0.0297031709223285</v>
      </c>
      <c r="T65" s="34">
        <f t="shared" si="15"/>
        <v>0.00990037109116026</v>
      </c>
      <c r="U65" s="34">
        <f t="shared" si="16"/>
        <v>-0.0776697841580047</v>
      </c>
      <c r="V65" s="76" t="str">
        <f t="shared" si="1"/>
        <v> </v>
      </c>
      <c r="W65" s="17" t="str">
        <f t="shared" si="2"/>
        <v> </v>
      </c>
      <c r="X65" s="17" t="str">
        <f t="shared" si="3"/>
        <v> </v>
      </c>
      <c r="Y65" s="17" t="str">
        <f>IF(J65&gt;0,IF(MAX('Channel wise traffic'!G65:J65)='Channel wise traffic'!G65,"Facebook",IF(MAX('Channel wise traffic'!G65:J65)='Channel wise traffic'!H65,"Youtube",IF(MAX('Channel wise traffic'!G65:J65)='Channel wise traffic'!I65,"Twitter",IF(MAX('Channel wise traffic'!G65:J65)='Channel wise traffic'!J65,"Others",IF(AND('Channel wise traffic'!G65='Channel wise traffic'!H65,'Channel wise traffic'!H65='Channel wise traffic'!I65,'Channel wise traffic'!I65='Channel wise traffic'!J65),"Facebook,Youtube,Twitter,Others","No Increase"))))),IF(MIN('Channel wise traffic'!G65:J65)='Channel wise traffic'!G65,"Facebook",IF(MIN('Channel wise traffic'!G65:J65)='Channel wise traffic'!H65,"Youtube",IF(MIN('Channel wise traffic'!G65:J65)='Channel wise traffic'!I65,"Twitter",IF(MIN('Channel wise traffic'!G65:J65)='Channel wise traffic'!J65,"Others",IF(AND('Channel wise traffic'!G65='Channel wise traffic'!H65,'Channel wise traffic'!H65='Channel wise traffic'!I65,'Channel wise traffic'!I65='Channel wise traffic'!J65),"Facebook,Youtube,Twitter,Others","No Decrease"))))))</f>
        <v>Facebook</v>
      </c>
      <c r="Z65" s="17" t="str">
        <f t="shared" si="4"/>
        <v>L2M increase</v>
      </c>
      <c r="AA65" s="80"/>
      <c r="AB65" s="19"/>
      <c r="AC65" s="19"/>
      <c r="AD65" s="80"/>
    </row>
    <row r="66" ht="15.75" customHeight="1" spans="2:30">
      <c r="B66" s="70">
        <v>43529</v>
      </c>
      <c r="C66" s="17">
        <v>21717340</v>
      </c>
      <c r="D66" s="17">
        <v>5266455</v>
      </c>
      <c r="E66" s="17">
        <v>2001252</v>
      </c>
      <c r="F66" s="17">
        <v>1490132</v>
      </c>
      <c r="G66" s="17">
        <v>1258566</v>
      </c>
      <c r="H66" s="34">
        <f t="shared" si="5"/>
        <v>0.0579521248919067</v>
      </c>
      <c r="I66" s="34">
        <f t="shared" si="10"/>
        <v>-0.0778601322360555</v>
      </c>
      <c r="J66" s="34">
        <f t="shared" si="11"/>
        <v>-0.0291262049116495</v>
      </c>
      <c r="K66" s="34">
        <f t="shared" si="12"/>
        <v>-0.0501959446953352</v>
      </c>
      <c r="L66" s="34">
        <f t="shared" si="6"/>
        <v>0.242500002302308</v>
      </c>
      <c r="M66" s="34">
        <f t="shared" si="7"/>
        <v>0.379999829107056</v>
      </c>
      <c r="N66" s="34">
        <f t="shared" si="8"/>
        <v>0.744599880474823</v>
      </c>
      <c r="O66" s="34">
        <f t="shared" si="9"/>
        <v>0.844600344130587</v>
      </c>
      <c r="P66" s="34">
        <v>0.0579521248919067</v>
      </c>
      <c r="Q66" s="34">
        <v>-0.0501959446953362</v>
      </c>
      <c r="R66" s="34">
        <f t="shared" si="13"/>
        <v>-0.0102039458102254</v>
      </c>
      <c r="S66" s="34">
        <f t="shared" si="14"/>
        <v>-0.077670137966654</v>
      </c>
      <c r="T66" s="34">
        <f t="shared" si="15"/>
        <v>3.16591641791319e-9</v>
      </c>
      <c r="U66" s="34">
        <f t="shared" si="16"/>
        <v>0.0404040403261734</v>
      </c>
      <c r="V66" s="76" t="str">
        <f t="shared" si="1"/>
        <v> </v>
      </c>
      <c r="W66" s="17" t="str">
        <f t="shared" si="2"/>
        <v> </v>
      </c>
      <c r="X66" s="17" t="str">
        <f t="shared" si="3"/>
        <v> </v>
      </c>
      <c r="Y66" s="17" t="str">
        <f>IF(J66&gt;0,IF(MAX('Channel wise traffic'!G66:J66)='Channel wise traffic'!G66,"Facebook",IF(MAX('Channel wise traffic'!G66:J66)='Channel wise traffic'!H66,"Youtube",IF(MAX('Channel wise traffic'!G66:J66)='Channel wise traffic'!I66,"Twitter",IF(MAX('Channel wise traffic'!G66:J66)='Channel wise traffic'!J66,"Others",IF(AND('Channel wise traffic'!G66='Channel wise traffic'!H66,'Channel wise traffic'!H66='Channel wise traffic'!I66,'Channel wise traffic'!I66='Channel wise traffic'!J66),"Facebook,Youtube,Twitter,Others","No Increase"))))),IF(MIN('Channel wise traffic'!G66:J66)='Channel wise traffic'!G66,"Facebook",IF(MIN('Channel wise traffic'!G66:J66)='Channel wise traffic'!H66,"Youtube",IF(MIN('Channel wise traffic'!G66:J66)='Channel wise traffic'!I66,"Twitter",IF(MIN('Channel wise traffic'!G66:J66)='Channel wise traffic'!J66,"Others",IF(AND('Channel wise traffic'!G66='Channel wise traffic'!H66,'Channel wise traffic'!H66='Channel wise traffic'!I66,'Channel wise traffic'!I66='Channel wise traffic'!J66),"Facebook,Youtube,Twitter,Others","No Decrease"))))))</f>
        <v>Youtube</v>
      </c>
      <c r="Z66" s="17" t="str">
        <f t="shared" si="4"/>
        <v>M2C decrease</v>
      </c>
      <c r="AA66" s="80"/>
      <c r="AB66" s="19"/>
      <c r="AC66" s="19"/>
      <c r="AD66" s="80"/>
    </row>
    <row r="67" ht="15.75" customHeight="1" spans="2:30">
      <c r="B67" s="70">
        <v>43530</v>
      </c>
      <c r="C67" s="17">
        <v>21065820</v>
      </c>
      <c r="D67" s="17">
        <v>5161125</v>
      </c>
      <c r="E67" s="17">
        <v>2002516</v>
      </c>
      <c r="F67" s="17">
        <v>1417982</v>
      </c>
      <c r="G67" s="17">
        <v>1104608</v>
      </c>
      <c r="H67" s="34">
        <f t="shared" si="5"/>
        <v>0.0524360314480993</v>
      </c>
      <c r="I67" s="34">
        <f t="shared" si="10"/>
        <v>-0.165225382224402</v>
      </c>
      <c r="J67" s="34">
        <f t="shared" si="11"/>
        <v>-0.0202020291284249</v>
      </c>
      <c r="K67" s="34">
        <f t="shared" si="12"/>
        <v>-0.148013526673232</v>
      </c>
      <c r="L67" s="34">
        <f t="shared" si="6"/>
        <v>0.244999957276764</v>
      </c>
      <c r="M67" s="34">
        <f t="shared" si="7"/>
        <v>0.387999903121897</v>
      </c>
      <c r="N67" s="34">
        <f t="shared" si="8"/>
        <v>0.708100209935901</v>
      </c>
      <c r="O67" s="34">
        <f t="shared" si="9"/>
        <v>0.779000015515007</v>
      </c>
      <c r="P67" s="34">
        <v>0.0524360314480993</v>
      </c>
      <c r="Q67" s="34">
        <v>-0.148013526673231</v>
      </c>
      <c r="R67" s="34">
        <f t="shared" si="13"/>
        <v>-0.0392157512987058</v>
      </c>
      <c r="S67" s="34">
        <f t="shared" si="14"/>
        <v>0.0104164758122989</v>
      </c>
      <c r="T67" s="34">
        <f t="shared" si="15"/>
        <v>-0.0761899824706851</v>
      </c>
      <c r="U67" s="34">
        <f t="shared" si="16"/>
        <v>-0.049999708264249</v>
      </c>
      <c r="V67" s="76" t="str">
        <f t="shared" si="1"/>
        <v> </v>
      </c>
      <c r="W67" s="17" t="str">
        <f t="shared" si="2"/>
        <v> </v>
      </c>
      <c r="X67" s="17" t="str">
        <f t="shared" si="3"/>
        <v> </v>
      </c>
      <c r="Y67" s="17" t="str">
        <f>IF(J67&gt;0,IF(MAX('Channel wise traffic'!G67:J67)='Channel wise traffic'!G67,"Facebook",IF(MAX('Channel wise traffic'!G67:J67)='Channel wise traffic'!H67,"Youtube",IF(MAX('Channel wise traffic'!G67:J67)='Channel wise traffic'!I67,"Twitter",IF(MAX('Channel wise traffic'!G67:J67)='Channel wise traffic'!J67,"Others",IF(AND('Channel wise traffic'!G67='Channel wise traffic'!H67,'Channel wise traffic'!H67='Channel wise traffic'!I67,'Channel wise traffic'!I67='Channel wise traffic'!J67),"Facebook,Youtube,Twitter,Others","No Increase"))))),IF(MIN('Channel wise traffic'!G67:J67)='Channel wise traffic'!G67,"Facebook",IF(MIN('Channel wise traffic'!G67:J67)='Channel wise traffic'!H67,"Youtube",IF(MIN('Channel wise traffic'!G67:J67)='Channel wise traffic'!I67,"Twitter",IF(MIN('Channel wise traffic'!G67:J67)='Channel wise traffic'!J67,"Others",IF(AND('Channel wise traffic'!G67='Channel wise traffic'!H67,'Channel wise traffic'!H67='Channel wise traffic'!I67,'Channel wise traffic'!I67='Channel wise traffic'!J67),"Facebook,Youtube,Twitter,Others","No Decrease"))))))</f>
        <v>Youtube</v>
      </c>
      <c r="Z67" s="17" t="str">
        <f t="shared" si="4"/>
        <v>C2P decrease</v>
      </c>
      <c r="AA67" s="80"/>
      <c r="AB67" s="19"/>
      <c r="AC67" s="19"/>
      <c r="AD67" s="80"/>
    </row>
    <row r="68" ht="15.75" customHeight="1" spans="2:30">
      <c r="B68" s="70">
        <v>43531</v>
      </c>
      <c r="C68" s="17">
        <v>21717340</v>
      </c>
      <c r="D68" s="17">
        <v>5157868</v>
      </c>
      <c r="E68" s="17">
        <v>2042515</v>
      </c>
      <c r="F68" s="17">
        <v>1446305</v>
      </c>
      <c r="G68" s="17">
        <v>1221549</v>
      </c>
      <c r="H68" s="34">
        <f t="shared" ref="H68:H131" si="17">G68/C68</f>
        <v>0.0562476343787959</v>
      </c>
      <c r="I68" s="34">
        <f t="shared" si="10"/>
        <v>-0.130978330463981</v>
      </c>
      <c r="J68" s="34">
        <f t="shared" si="11"/>
        <v>-0.0384615554904416</v>
      </c>
      <c r="K68" s="34">
        <f t="shared" si="12"/>
        <v>-0.0962174476764979</v>
      </c>
      <c r="L68" s="34">
        <f t="shared" ref="L68:L131" si="18">D68/C68</f>
        <v>0.237499988488461</v>
      </c>
      <c r="M68" s="34">
        <f t="shared" ref="M68:M131" si="19">E68/D68</f>
        <v>0.395999858856411</v>
      </c>
      <c r="N68" s="34">
        <f t="shared" ref="N68:N131" si="20">F68/E68</f>
        <v>0.708100062912635</v>
      </c>
      <c r="O68" s="34">
        <f t="shared" ref="O68:O131" si="21">G68/F68</f>
        <v>0.84459985964233</v>
      </c>
      <c r="P68" s="34">
        <v>0.0562476343787959</v>
      </c>
      <c r="Q68" s="34">
        <v>-0.0962174476764981</v>
      </c>
      <c r="R68" s="34">
        <f t="shared" si="13"/>
        <v>-0.0686273877763797</v>
      </c>
      <c r="S68" s="34">
        <f t="shared" si="14"/>
        <v>-1.59995541482161e-7</v>
      </c>
      <c r="T68" s="34">
        <f t="shared" si="15"/>
        <v>-0.0202021531496153</v>
      </c>
      <c r="U68" s="34">
        <f t="shared" si="16"/>
        <v>-0.00961494383421524</v>
      </c>
      <c r="V68" s="76" t="str">
        <f t="shared" si="1"/>
        <v> </v>
      </c>
      <c r="W68" s="17" t="str">
        <f t="shared" si="2"/>
        <v> </v>
      </c>
      <c r="X68" s="17" t="str">
        <f t="shared" si="3"/>
        <v> </v>
      </c>
      <c r="Y68" s="17" t="str">
        <f>IF(J68&gt;0,IF(MAX('Channel wise traffic'!G68:J68)='Channel wise traffic'!G68,"Facebook",IF(MAX('Channel wise traffic'!G68:J68)='Channel wise traffic'!H68,"Youtube",IF(MAX('Channel wise traffic'!G68:J68)='Channel wise traffic'!I68,"Twitter",IF(MAX('Channel wise traffic'!G68:J68)='Channel wise traffic'!J68,"Others",IF(AND('Channel wise traffic'!G68='Channel wise traffic'!H68,'Channel wise traffic'!H68='Channel wise traffic'!I68,'Channel wise traffic'!I68='Channel wise traffic'!J68),"Facebook,Youtube,Twitter,Others","No Increase"))))),IF(MIN('Channel wise traffic'!G68:J68)='Channel wise traffic'!G68,"Facebook",IF(MIN('Channel wise traffic'!G68:J68)='Channel wise traffic'!H68,"Youtube",IF(MIN('Channel wise traffic'!G68:J68)='Channel wise traffic'!I68,"Twitter",IF(MIN('Channel wise traffic'!G68:J68)='Channel wise traffic'!J68,"Others",IF(AND('Channel wise traffic'!G68='Channel wise traffic'!H68,'Channel wise traffic'!H68='Channel wise traffic'!I68,'Channel wise traffic'!I68='Channel wise traffic'!J68),"Facebook,Youtube,Twitter,Others","No Decrease"))))))</f>
        <v>Youtube</v>
      </c>
      <c r="Z68" s="17" t="str">
        <f t="shared" si="4"/>
        <v>L2M decrease</v>
      </c>
      <c r="AA68" s="80"/>
      <c r="AB68" s="19"/>
      <c r="AC68" s="19"/>
      <c r="AD68" s="80"/>
    </row>
    <row r="69" ht="15.75" customHeight="1" spans="2:30">
      <c r="B69" s="70">
        <v>43532</v>
      </c>
      <c r="C69" s="17">
        <v>21717340</v>
      </c>
      <c r="D69" s="17">
        <v>5700801</v>
      </c>
      <c r="E69" s="17">
        <v>2394336</v>
      </c>
      <c r="F69" s="17">
        <v>1730387</v>
      </c>
      <c r="G69" s="17">
        <v>1390539</v>
      </c>
      <c r="H69" s="34">
        <f t="shared" si="17"/>
        <v>0.0640289740824613</v>
      </c>
      <c r="I69" s="34">
        <f t="shared" si="10"/>
        <v>-0.0466174208039316</v>
      </c>
      <c r="J69" s="34">
        <f t="shared" si="11"/>
        <v>-0.0291262049116495</v>
      </c>
      <c r="K69" s="34">
        <f t="shared" si="12"/>
        <v>-0.0180159522079703</v>
      </c>
      <c r="L69" s="34">
        <f t="shared" si="18"/>
        <v>0.262499965465384</v>
      </c>
      <c r="M69" s="34">
        <f t="shared" si="19"/>
        <v>0.419999926326143</v>
      </c>
      <c r="N69" s="34">
        <f t="shared" si="20"/>
        <v>0.722700155700787</v>
      </c>
      <c r="O69" s="34">
        <f t="shared" si="21"/>
        <v>0.803600003929757</v>
      </c>
      <c r="P69" s="34">
        <v>0.0640289740824613</v>
      </c>
      <c r="Q69" s="34">
        <v>-0.01801595220797</v>
      </c>
      <c r="R69" s="34">
        <f t="shared" si="13"/>
        <v>0.00961535594730667</v>
      </c>
      <c r="S69" s="34">
        <f t="shared" si="14"/>
        <v>-6.89734525050056e-8</v>
      </c>
      <c r="T69" s="34">
        <f t="shared" si="15"/>
        <v>-0.0571424256376774</v>
      </c>
      <c r="U69" s="34">
        <f t="shared" si="16"/>
        <v>0.0315788300549693</v>
      </c>
      <c r="V69" s="76" t="str">
        <f t="shared" si="1"/>
        <v> </v>
      </c>
      <c r="W69" s="17" t="str">
        <f t="shared" si="2"/>
        <v> </v>
      </c>
      <c r="X69" s="17" t="str">
        <f t="shared" si="3"/>
        <v> </v>
      </c>
      <c r="Y69" s="17" t="str">
        <f>IF(J69&gt;0,IF(MAX('Channel wise traffic'!G69:J69)='Channel wise traffic'!G69,"Facebook",IF(MAX('Channel wise traffic'!G69:J69)='Channel wise traffic'!H69,"Youtube",IF(MAX('Channel wise traffic'!G69:J69)='Channel wise traffic'!I69,"Twitter",IF(MAX('Channel wise traffic'!G69:J69)='Channel wise traffic'!J69,"Others",IF(AND('Channel wise traffic'!G69='Channel wise traffic'!H69,'Channel wise traffic'!H69='Channel wise traffic'!I69,'Channel wise traffic'!I69='Channel wise traffic'!J69),"Facebook,Youtube,Twitter,Others","No Increase"))))),IF(MIN('Channel wise traffic'!G69:J69)='Channel wise traffic'!G69,"Facebook",IF(MIN('Channel wise traffic'!G69:J69)='Channel wise traffic'!H69,"Youtube",IF(MIN('Channel wise traffic'!G69:J69)='Channel wise traffic'!I69,"Twitter",IF(MIN('Channel wise traffic'!G69:J69)='Channel wise traffic'!J69,"Others",IF(AND('Channel wise traffic'!G69='Channel wise traffic'!H69,'Channel wise traffic'!H69='Channel wise traffic'!I69,'Channel wise traffic'!I69='Channel wise traffic'!J69),"Facebook,Youtube,Twitter,Others","No Decrease"))))))</f>
        <v>Youtube</v>
      </c>
      <c r="Z69" s="17" t="str">
        <f t="shared" si="4"/>
        <v>C2P decrease</v>
      </c>
      <c r="AA69" s="80"/>
      <c r="AB69" s="19"/>
      <c r="AC69" s="19"/>
      <c r="AD69" s="80"/>
    </row>
    <row r="70" ht="15.75" customHeight="1" spans="2:30">
      <c r="B70" s="70">
        <v>43533</v>
      </c>
      <c r="C70" s="17">
        <v>46685340</v>
      </c>
      <c r="D70" s="17">
        <v>9705882</v>
      </c>
      <c r="E70" s="17">
        <v>3267000</v>
      </c>
      <c r="F70" s="17">
        <v>2310422</v>
      </c>
      <c r="G70" s="17">
        <v>1820150</v>
      </c>
      <c r="H70" s="34">
        <f t="shared" si="17"/>
        <v>0.038987613670587</v>
      </c>
      <c r="I70" s="34">
        <f t="shared" si="10"/>
        <v>1.02020706525841</v>
      </c>
      <c r="J70" s="34">
        <f t="shared" si="11"/>
        <v>0</v>
      </c>
      <c r="K70" s="34">
        <f t="shared" si="12"/>
        <v>1.02020706525841</v>
      </c>
      <c r="L70" s="34">
        <f t="shared" si="18"/>
        <v>0.20789999601588</v>
      </c>
      <c r="M70" s="34">
        <f t="shared" si="19"/>
        <v>0.33660001224</v>
      </c>
      <c r="N70" s="34">
        <f t="shared" si="20"/>
        <v>0.707199877563514</v>
      </c>
      <c r="O70" s="34">
        <f t="shared" si="21"/>
        <v>0.787799804537872</v>
      </c>
      <c r="P70" s="34">
        <v>0.038987613670587</v>
      </c>
      <c r="Q70" s="34">
        <v>1.02020706525841</v>
      </c>
      <c r="R70" s="34">
        <f t="shared" si="13"/>
        <v>-0.00999997857999912</v>
      </c>
      <c r="S70" s="34">
        <f t="shared" si="14"/>
        <v>-0.00999992241999381</v>
      </c>
      <c r="T70" s="34">
        <f t="shared" si="15"/>
        <v>1.12244967386993</v>
      </c>
      <c r="U70" s="34">
        <f t="shared" si="16"/>
        <v>-0.0288461154099576</v>
      </c>
      <c r="V70" s="76" t="str">
        <f t="shared" si="1"/>
        <v>High Order Change</v>
      </c>
      <c r="W70" s="17" t="str">
        <f t="shared" si="2"/>
        <v> </v>
      </c>
      <c r="X70" s="17" t="str">
        <f t="shared" si="3"/>
        <v>High Conversion Rate</v>
      </c>
      <c r="Y70" s="17" t="str">
        <f>IF(J70&gt;0,IF(MAX('Channel wise traffic'!G70:J70)='Channel wise traffic'!G70,"Facebook",IF(MAX('Channel wise traffic'!G70:J70)='Channel wise traffic'!H70,"Youtube",IF(MAX('Channel wise traffic'!G70:J70)='Channel wise traffic'!I70,"Twitter",IF(MAX('Channel wise traffic'!G70:J70)='Channel wise traffic'!J70,"Others",IF(AND('Channel wise traffic'!G70='Channel wise traffic'!H70,'Channel wise traffic'!H70='Channel wise traffic'!I70,'Channel wise traffic'!I70='Channel wise traffic'!J70),"Facebook,Youtube,Twitter,Others","No Increase"))))),IF(MIN('Channel wise traffic'!G70:J70)='Channel wise traffic'!G70,"Facebook",IF(MIN('Channel wise traffic'!G70:J70)='Channel wise traffic'!H70,"Youtube",IF(MIN('Channel wise traffic'!G70:J70)='Channel wise traffic'!I70,"Twitter",IF(MIN('Channel wise traffic'!G70:J70)='Channel wise traffic'!J70,"Others",IF(AND('Channel wise traffic'!G70='Channel wise traffic'!H70,'Channel wise traffic'!H70='Channel wise traffic'!I70,'Channel wise traffic'!I70='Channel wise traffic'!J70),"Facebook,Youtube,Twitter,Others","No Decrease"))))))</f>
        <v>Facebook</v>
      </c>
      <c r="Z70" s="17" t="str">
        <f t="shared" si="4"/>
        <v>C2P increase</v>
      </c>
      <c r="AA70" s="80" t="s">
        <v>41</v>
      </c>
      <c r="AB70" s="80" t="s">
        <v>70</v>
      </c>
      <c r="AC70" s="80" t="s">
        <v>71</v>
      </c>
      <c r="AD70" s="80"/>
    </row>
    <row r="71" ht="15.75" customHeight="1" spans="2:30">
      <c r="B71" s="70">
        <v>43534</v>
      </c>
      <c r="C71" s="17">
        <v>46236443</v>
      </c>
      <c r="D71" s="17">
        <v>10098039</v>
      </c>
      <c r="E71" s="17">
        <v>3502000</v>
      </c>
      <c r="F71" s="17">
        <v>2262292</v>
      </c>
      <c r="G71" s="17">
        <v>1711650</v>
      </c>
      <c r="H71" s="34">
        <f t="shared" si="17"/>
        <v>0.0370194999645626</v>
      </c>
      <c r="I71" s="34">
        <f t="shared" si="10"/>
        <v>0.0103559045301769</v>
      </c>
      <c r="J71" s="34">
        <f t="shared" si="11"/>
        <v>0.0510204195289798</v>
      </c>
      <c r="K71" s="34">
        <f t="shared" si="12"/>
        <v>-0.0386905089979375</v>
      </c>
      <c r="L71" s="34">
        <f t="shared" si="18"/>
        <v>0.218399996729852</v>
      </c>
      <c r="M71" s="34">
        <f t="shared" si="19"/>
        <v>0.346800007407379</v>
      </c>
      <c r="N71" s="34">
        <f t="shared" si="20"/>
        <v>0.646</v>
      </c>
      <c r="O71" s="34">
        <f t="shared" si="21"/>
        <v>0.756599943773836</v>
      </c>
      <c r="P71" s="34">
        <v>0.0370194999645626</v>
      </c>
      <c r="Q71" s="34">
        <v>-0.0386905089979382</v>
      </c>
      <c r="R71" s="34">
        <f t="shared" si="13"/>
        <v>0.0721649603371497</v>
      </c>
      <c r="S71" s="34">
        <f t="shared" si="14"/>
        <v>0.0625000046766073</v>
      </c>
      <c r="T71" s="34">
        <f t="shared" si="15"/>
        <v>-0.0952380857069658</v>
      </c>
      <c r="U71" s="34">
        <f t="shared" si="16"/>
        <v>-0.0673077484067935</v>
      </c>
      <c r="V71" s="76" t="str">
        <f t="shared" si="1"/>
        <v> </v>
      </c>
      <c r="W71" s="17" t="str">
        <f t="shared" si="2"/>
        <v> </v>
      </c>
      <c r="X71" s="17" t="str">
        <f t="shared" si="3"/>
        <v> </v>
      </c>
      <c r="Y71" s="17" t="str">
        <f>IF(J71&gt;0,IF(MAX('Channel wise traffic'!G71:J71)='Channel wise traffic'!G71,"Facebook",IF(MAX('Channel wise traffic'!G71:J71)='Channel wise traffic'!H71,"Youtube",IF(MAX('Channel wise traffic'!G71:J71)='Channel wise traffic'!I71,"Twitter",IF(MAX('Channel wise traffic'!G71:J71)='Channel wise traffic'!J71,"Others",IF(AND('Channel wise traffic'!G71='Channel wise traffic'!H71,'Channel wise traffic'!H71='Channel wise traffic'!I71,'Channel wise traffic'!I71='Channel wise traffic'!J71),"Facebook,Youtube,Twitter,Others","No Increase"))))),IF(MIN('Channel wise traffic'!G71:J71)='Channel wise traffic'!G71,"Facebook",IF(MIN('Channel wise traffic'!G71:J71)='Channel wise traffic'!H71,"Youtube",IF(MIN('Channel wise traffic'!G71:J71)='Channel wise traffic'!I71,"Twitter",IF(MIN('Channel wise traffic'!G71:J71)='Channel wise traffic'!J71,"Others",IF(AND('Channel wise traffic'!G71='Channel wise traffic'!H71,'Channel wise traffic'!H71='Channel wise traffic'!I71,'Channel wise traffic'!I71='Channel wise traffic'!J71),"Facebook,Youtube,Twitter,Others","No Decrease"))))))</f>
        <v>Others</v>
      </c>
      <c r="Z71" s="17" t="str">
        <f t="shared" si="4"/>
        <v>C2P decrease</v>
      </c>
      <c r="AA71" s="80"/>
      <c r="AB71" s="19"/>
      <c r="AC71" s="19"/>
      <c r="AD71" s="80"/>
    </row>
    <row r="72" ht="15.75" customHeight="1" spans="2:30">
      <c r="B72" s="70">
        <v>43535</v>
      </c>
      <c r="C72" s="17">
        <v>21282993</v>
      </c>
      <c r="D72" s="17">
        <v>5107918</v>
      </c>
      <c r="E72" s="17">
        <v>2104462</v>
      </c>
      <c r="F72" s="17">
        <v>1459444</v>
      </c>
      <c r="G72" s="17">
        <v>1220679</v>
      </c>
      <c r="H72" s="34">
        <f t="shared" si="17"/>
        <v>0.0573546681145833</v>
      </c>
      <c r="I72" s="34">
        <f t="shared" si="10"/>
        <v>-0.112615513902378</v>
      </c>
      <c r="J72" s="34">
        <f t="shared" si="11"/>
        <v>-0.020000009209231</v>
      </c>
      <c r="K72" s="34">
        <f t="shared" si="12"/>
        <v>-0.0945056179219095</v>
      </c>
      <c r="L72" s="34">
        <f t="shared" si="18"/>
        <v>0.239999984964521</v>
      </c>
      <c r="M72" s="34">
        <f t="shared" si="19"/>
        <v>0.411999957712712</v>
      </c>
      <c r="N72" s="34">
        <f t="shared" si="20"/>
        <v>0.69349981135321</v>
      </c>
      <c r="O72" s="34">
        <f t="shared" si="21"/>
        <v>0.83640002631139</v>
      </c>
      <c r="P72" s="34">
        <v>0.0573546681145833</v>
      </c>
      <c r="Q72" s="34">
        <v>-0.0945056179219094</v>
      </c>
      <c r="R72" s="34">
        <f t="shared" si="13"/>
        <v>-0.0857142227084602</v>
      </c>
      <c r="S72" s="34">
        <f t="shared" si="14"/>
        <v>-0.00961539606297523</v>
      </c>
      <c r="T72" s="34">
        <f t="shared" si="15"/>
        <v>-0.0686274554884476</v>
      </c>
      <c r="U72" s="34">
        <f t="shared" si="16"/>
        <v>0.0736840078030294</v>
      </c>
      <c r="V72" s="76" t="str">
        <f t="shared" si="1"/>
        <v> </v>
      </c>
      <c r="W72" s="17" t="str">
        <f t="shared" si="2"/>
        <v> </v>
      </c>
      <c r="X72" s="17" t="str">
        <f t="shared" si="3"/>
        <v> </v>
      </c>
      <c r="Y72" s="17" t="str">
        <f>IF(J72&gt;0,IF(MAX('Channel wise traffic'!G72:J72)='Channel wise traffic'!G72,"Facebook",IF(MAX('Channel wise traffic'!G72:J72)='Channel wise traffic'!H72,"Youtube",IF(MAX('Channel wise traffic'!G72:J72)='Channel wise traffic'!I72,"Twitter",IF(MAX('Channel wise traffic'!G72:J72)='Channel wise traffic'!J72,"Others",IF(AND('Channel wise traffic'!G72='Channel wise traffic'!H72,'Channel wise traffic'!H72='Channel wise traffic'!I72,'Channel wise traffic'!I72='Channel wise traffic'!J72),"Facebook,Youtube,Twitter,Others","No Increase"))))),IF(MIN('Channel wise traffic'!G72:J72)='Channel wise traffic'!G72,"Facebook",IF(MIN('Channel wise traffic'!G72:J72)='Channel wise traffic'!H72,"Youtube",IF(MIN('Channel wise traffic'!G72:J72)='Channel wise traffic'!I72,"Twitter",IF(MIN('Channel wise traffic'!G72:J72)='Channel wise traffic'!J72,"Others",IF(AND('Channel wise traffic'!G72='Channel wise traffic'!H72,'Channel wise traffic'!H72='Channel wise traffic'!I72,'Channel wise traffic'!I72='Channel wise traffic'!J72),"Facebook,Youtube,Twitter,Others","No Decrease"))))))</f>
        <v>Facebook</v>
      </c>
      <c r="Z72" s="17" t="str">
        <f t="shared" si="4"/>
        <v>L2M decrease</v>
      </c>
      <c r="AA72" s="80"/>
      <c r="AB72" s="19"/>
      <c r="AC72" s="19"/>
      <c r="AD72" s="80"/>
    </row>
    <row r="73" ht="15.75" customHeight="1" spans="2:30">
      <c r="B73" s="70">
        <v>43536</v>
      </c>
      <c r="C73" s="17">
        <v>21500167</v>
      </c>
      <c r="D73" s="17">
        <v>5428792</v>
      </c>
      <c r="E73" s="17">
        <v>2149801</v>
      </c>
      <c r="F73" s="17">
        <v>1600742</v>
      </c>
      <c r="G73" s="17">
        <v>1299482</v>
      </c>
      <c r="H73" s="34">
        <f t="shared" si="17"/>
        <v>0.0604405537873264</v>
      </c>
      <c r="I73" s="34">
        <f t="shared" si="10"/>
        <v>0.0325100153666951</v>
      </c>
      <c r="J73" s="34">
        <f t="shared" si="11"/>
        <v>-0.00999998158153803</v>
      </c>
      <c r="K73" s="34">
        <f t="shared" si="12"/>
        <v>0.0429393900579342</v>
      </c>
      <c r="L73" s="34">
        <f t="shared" si="18"/>
        <v>0.252499992209363</v>
      </c>
      <c r="M73" s="34">
        <f t="shared" si="19"/>
        <v>0.395999883583678</v>
      </c>
      <c r="N73" s="34">
        <f t="shared" si="20"/>
        <v>0.744600081588947</v>
      </c>
      <c r="O73" s="34">
        <f t="shared" si="21"/>
        <v>0.811799777853021</v>
      </c>
      <c r="P73" s="34">
        <v>0.0604405537873264</v>
      </c>
      <c r="Q73" s="34">
        <v>0.0429393900579351</v>
      </c>
      <c r="R73" s="34">
        <f t="shared" si="13"/>
        <v>0.0412370713901631</v>
      </c>
      <c r="S73" s="34">
        <f t="shared" si="14"/>
        <v>0.0421054254530056</v>
      </c>
      <c r="T73" s="34">
        <f t="shared" si="15"/>
        <v>2.70096906174189e-7</v>
      </c>
      <c r="U73" s="34">
        <f t="shared" si="16"/>
        <v>-0.0388356061011675</v>
      </c>
      <c r="V73" s="76" t="str">
        <f t="shared" si="1"/>
        <v> </v>
      </c>
      <c r="W73" s="17" t="str">
        <f t="shared" si="2"/>
        <v> </v>
      </c>
      <c r="X73" s="17" t="str">
        <f t="shared" si="3"/>
        <v> </v>
      </c>
      <c r="Y73" s="17" t="str">
        <f>IF(J73&gt;0,IF(MAX('Channel wise traffic'!G73:J73)='Channel wise traffic'!G73,"Facebook",IF(MAX('Channel wise traffic'!G73:J73)='Channel wise traffic'!H73,"Youtube",IF(MAX('Channel wise traffic'!G73:J73)='Channel wise traffic'!I73,"Twitter",IF(MAX('Channel wise traffic'!G73:J73)='Channel wise traffic'!J73,"Others",IF(AND('Channel wise traffic'!G73='Channel wise traffic'!H73,'Channel wise traffic'!H73='Channel wise traffic'!I73,'Channel wise traffic'!I73='Channel wise traffic'!J73),"Facebook,Youtube,Twitter,Others","No Increase"))))),IF(MIN('Channel wise traffic'!G73:J73)='Channel wise traffic'!G73,"Facebook",IF(MIN('Channel wise traffic'!G73:J73)='Channel wise traffic'!H73,"Youtube",IF(MIN('Channel wise traffic'!G73:J73)='Channel wise traffic'!I73,"Twitter",IF(MIN('Channel wise traffic'!G73:J73)='Channel wise traffic'!J73,"Others",IF(AND('Channel wise traffic'!G73='Channel wise traffic'!H73,'Channel wise traffic'!H73='Channel wise traffic'!I73,'Channel wise traffic'!I73='Channel wise traffic'!J73),"Facebook,Youtube,Twitter,Others","No Decrease"))))))</f>
        <v>Others</v>
      </c>
      <c r="Z73" s="17" t="str">
        <f t="shared" si="4"/>
        <v>M2C increase</v>
      </c>
      <c r="AA73" s="80"/>
      <c r="AB73" s="19"/>
      <c r="AC73" s="19"/>
      <c r="AD73" s="80"/>
    </row>
    <row r="74" ht="15.75" customHeight="1" spans="2:30">
      <c r="B74" s="70">
        <v>43537</v>
      </c>
      <c r="C74" s="17">
        <v>21717340</v>
      </c>
      <c r="D74" s="17">
        <v>5700801</v>
      </c>
      <c r="E74" s="17">
        <v>2166304</v>
      </c>
      <c r="F74" s="17">
        <v>1533960</v>
      </c>
      <c r="G74" s="17">
        <v>1232690</v>
      </c>
      <c r="H74" s="34">
        <f t="shared" si="17"/>
        <v>0.0567606345896873</v>
      </c>
      <c r="I74" s="34">
        <f t="shared" si="10"/>
        <v>0.115952446478751</v>
      </c>
      <c r="J74" s="34">
        <f t="shared" si="11"/>
        <v>0.0309278252638634</v>
      </c>
      <c r="K74" s="34">
        <f t="shared" si="12"/>
        <v>0.0824738833614527</v>
      </c>
      <c r="L74" s="34">
        <f t="shared" si="18"/>
        <v>0.262499965465384</v>
      </c>
      <c r="M74" s="34">
        <f t="shared" si="19"/>
        <v>0.3799999333427</v>
      </c>
      <c r="N74" s="34">
        <f t="shared" si="20"/>
        <v>0.708100063518324</v>
      </c>
      <c r="O74" s="34">
        <f t="shared" si="21"/>
        <v>0.803599833111685</v>
      </c>
      <c r="P74" s="34">
        <v>0.0567606345896873</v>
      </c>
      <c r="Q74" s="34">
        <v>0.0824738833614522</v>
      </c>
      <c r="R74" s="34">
        <f t="shared" si="13"/>
        <v>0.0714286173072722</v>
      </c>
      <c r="S74" s="34">
        <f t="shared" si="14"/>
        <v>-0.0206184839605068</v>
      </c>
      <c r="T74" s="34">
        <f t="shared" si="15"/>
        <v>-2.06775220390476e-7</v>
      </c>
      <c r="U74" s="34">
        <f t="shared" si="16"/>
        <v>0.0315787125888756</v>
      </c>
      <c r="V74" s="76" t="str">
        <f t="shared" si="1"/>
        <v> </v>
      </c>
      <c r="W74" s="17" t="str">
        <f t="shared" si="2"/>
        <v> </v>
      </c>
      <c r="X74" s="17" t="str">
        <f t="shared" si="3"/>
        <v> </v>
      </c>
      <c r="Y74" s="17" t="str">
        <f>IF(J74&gt;0,IF(MAX('Channel wise traffic'!G74:J74)='Channel wise traffic'!G74,"Facebook",IF(MAX('Channel wise traffic'!G74:J74)='Channel wise traffic'!H74,"Youtube",IF(MAX('Channel wise traffic'!G74:J74)='Channel wise traffic'!I74,"Twitter",IF(MAX('Channel wise traffic'!G74:J74)='Channel wise traffic'!J74,"Others",IF(AND('Channel wise traffic'!G74='Channel wise traffic'!H74,'Channel wise traffic'!H74='Channel wise traffic'!I74,'Channel wise traffic'!I74='Channel wise traffic'!J74),"Facebook,Youtube,Twitter,Others","No Increase"))))),IF(MIN('Channel wise traffic'!G74:J74)='Channel wise traffic'!G74,"Facebook",IF(MIN('Channel wise traffic'!G74:J74)='Channel wise traffic'!H74,"Youtube",IF(MIN('Channel wise traffic'!G74:J74)='Channel wise traffic'!I74,"Twitter",IF(MIN('Channel wise traffic'!G74:J74)='Channel wise traffic'!J74,"Others",IF(AND('Channel wise traffic'!G74='Channel wise traffic'!H74,'Channel wise traffic'!H74='Channel wise traffic'!I74,'Channel wise traffic'!I74='Channel wise traffic'!J74),"Facebook,Youtube,Twitter,Others","No Decrease"))))))</f>
        <v>Facebook</v>
      </c>
      <c r="Z74" s="17" t="str">
        <f t="shared" si="4"/>
        <v>L2M increase</v>
      </c>
      <c r="AA74" s="80"/>
      <c r="AB74" s="19"/>
      <c r="AC74" s="19"/>
      <c r="AD74" s="80"/>
    </row>
    <row r="75" ht="15.75" customHeight="1" spans="2:30">
      <c r="B75" s="70">
        <v>43538</v>
      </c>
      <c r="C75" s="17">
        <v>22803207</v>
      </c>
      <c r="D75" s="17">
        <v>5415761</v>
      </c>
      <c r="E75" s="17">
        <v>2144641</v>
      </c>
      <c r="F75" s="17">
        <v>1628211</v>
      </c>
      <c r="G75" s="17">
        <v>1268377</v>
      </c>
      <c r="H75" s="34">
        <f t="shared" si="17"/>
        <v>0.0556227463970309</v>
      </c>
      <c r="I75" s="34">
        <f t="shared" ref="I75:I138" si="22">(G75/VLOOKUP(B75-7,$B:$G,6,FALSE))-1</f>
        <v>0.0383349337603323</v>
      </c>
      <c r="J75" s="34">
        <f t="shared" ref="J75:J138" si="23">(C75/VLOOKUP(B75-7,$B:$C,2,0))-1</f>
        <v>0.05</v>
      </c>
      <c r="K75" s="34">
        <f t="shared" ref="K75:K138" si="24">(H75/VLOOKUP(B75-7,$B:$H,7,FALSE))-1</f>
        <v>-0.0111095868949214</v>
      </c>
      <c r="L75" s="34">
        <f t="shared" si="18"/>
        <v>0.237499970947069</v>
      </c>
      <c r="M75" s="34">
        <f t="shared" si="19"/>
        <v>0.395999934265932</v>
      </c>
      <c r="N75" s="34">
        <f t="shared" si="20"/>
        <v>0.759199791480252</v>
      </c>
      <c r="O75" s="34">
        <f t="shared" si="21"/>
        <v>0.779000387541909</v>
      </c>
      <c r="P75" s="34">
        <v>0.0556227463970309</v>
      </c>
      <c r="Q75" s="34">
        <v>-0.0111095868949217</v>
      </c>
      <c r="R75" s="34">
        <f t="shared" ref="R75:R138" si="25">(L75/VLOOKUP(B75-7,B:O,11,0))-1</f>
        <v>-7.3858496096868e-8</v>
      </c>
      <c r="S75" s="34">
        <f t="shared" ref="S75:S138" si="26">(M75/VLOOKUP(B75-7,B:O,12,0))-1</f>
        <v>1.90428151247701e-7</v>
      </c>
      <c r="T75" s="34">
        <f t="shared" ref="T75:T138" si="27">(N75/VLOOKUP(B75-7,B:O,13,0))-1</f>
        <v>0.0721645587170658</v>
      </c>
      <c r="U75" s="34">
        <f t="shared" ref="U75:U138" si="28">(O75/VLOOKUP(B75-7,B:O,14,0))-1</f>
        <v>-0.0776692907907904</v>
      </c>
      <c r="V75" s="76" t="str">
        <f t="shared" si="1"/>
        <v> </v>
      </c>
      <c r="W75" s="17" t="str">
        <f t="shared" si="2"/>
        <v> </v>
      </c>
      <c r="X75" s="17" t="str">
        <f t="shared" si="3"/>
        <v> </v>
      </c>
      <c r="Y75" s="17" t="str">
        <f>IF(J75&gt;0,IF(MAX('Channel wise traffic'!G75:J75)='Channel wise traffic'!G75,"Facebook",IF(MAX('Channel wise traffic'!G75:J75)='Channel wise traffic'!H75,"Youtube",IF(MAX('Channel wise traffic'!G75:J75)='Channel wise traffic'!I75,"Twitter",IF(MAX('Channel wise traffic'!G75:J75)='Channel wise traffic'!J75,"Others",IF(AND('Channel wise traffic'!G75='Channel wise traffic'!H75,'Channel wise traffic'!H75='Channel wise traffic'!I75,'Channel wise traffic'!I75='Channel wise traffic'!J75),"Facebook,Youtube,Twitter,Others","No Increase"))))),IF(MIN('Channel wise traffic'!G75:J75)='Channel wise traffic'!G75,"Facebook",IF(MIN('Channel wise traffic'!G75:J75)='Channel wise traffic'!H75,"Youtube",IF(MIN('Channel wise traffic'!G75:J75)='Channel wise traffic'!I75,"Twitter",IF(MIN('Channel wise traffic'!G75:J75)='Channel wise traffic'!J75,"Others",IF(AND('Channel wise traffic'!G75='Channel wise traffic'!H75,'Channel wise traffic'!H75='Channel wise traffic'!I75,'Channel wise traffic'!I75='Channel wise traffic'!J75),"Facebook,Youtube,Twitter,Others","No Decrease"))))))</f>
        <v>Youtube</v>
      </c>
      <c r="Z75" s="17" t="str">
        <f t="shared" si="4"/>
        <v>P2O decrease</v>
      </c>
      <c r="AA75" s="80"/>
      <c r="AB75" s="19"/>
      <c r="AC75" s="19"/>
      <c r="AD75" s="80"/>
    </row>
    <row r="76" ht="15.75" customHeight="1" spans="2:30">
      <c r="B76" s="70">
        <v>43539</v>
      </c>
      <c r="C76" s="17">
        <v>21500167</v>
      </c>
      <c r="D76" s="17">
        <v>5106289</v>
      </c>
      <c r="E76" s="17">
        <v>2124216</v>
      </c>
      <c r="F76" s="17">
        <v>1519664</v>
      </c>
      <c r="G76" s="17">
        <v>1183818</v>
      </c>
      <c r="H76" s="34">
        <f t="shared" si="17"/>
        <v>0.0550608746434388</v>
      </c>
      <c r="I76" s="34">
        <f t="shared" si="22"/>
        <v>-0.148662497060492</v>
      </c>
      <c r="J76" s="34">
        <f t="shared" si="23"/>
        <v>-0.00999998158153803</v>
      </c>
      <c r="K76" s="34">
        <f t="shared" si="24"/>
        <v>-0.140063144342633</v>
      </c>
      <c r="L76" s="34">
        <f t="shared" si="18"/>
        <v>0.237499969186286</v>
      </c>
      <c r="M76" s="34">
        <f t="shared" si="19"/>
        <v>0.415999956132526</v>
      </c>
      <c r="N76" s="34">
        <f t="shared" si="20"/>
        <v>0.715399940495693</v>
      </c>
      <c r="O76" s="34">
        <f t="shared" si="21"/>
        <v>0.778999831541709</v>
      </c>
      <c r="P76" s="34">
        <v>0.0550608746434388</v>
      </c>
      <c r="Q76" s="34">
        <v>-0.140063144342633</v>
      </c>
      <c r="R76" s="34">
        <f t="shared" si="25"/>
        <v>-0.0952380935927962</v>
      </c>
      <c r="S76" s="34">
        <f t="shared" si="26"/>
        <v>-0.00952374022682789</v>
      </c>
      <c r="T76" s="34">
        <f t="shared" si="27"/>
        <v>-0.0101013057040443</v>
      </c>
      <c r="U76" s="34">
        <f t="shared" si="28"/>
        <v>-0.0306124592679796</v>
      </c>
      <c r="V76" s="76" t="str">
        <f t="shared" si="1"/>
        <v> </v>
      </c>
      <c r="W76" s="17" t="str">
        <f t="shared" si="2"/>
        <v> </v>
      </c>
      <c r="X76" s="17" t="str">
        <f t="shared" si="3"/>
        <v> </v>
      </c>
      <c r="Y76" s="17" t="str">
        <f>IF(J76&gt;0,IF(MAX('Channel wise traffic'!G76:J76)='Channel wise traffic'!G76,"Facebook",IF(MAX('Channel wise traffic'!G76:J76)='Channel wise traffic'!H76,"Youtube",IF(MAX('Channel wise traffic'!G76:J76)='Channel wise traffic'!I76,"Twitter",IF(MAX('Channel wise traffic'!G76:J76)='Channel wise traffic'!J76,"Others",IF(AND('Channel wise traffic'!G76='Channel wise traffic'!H76,'Channel wise traffic'!H76='Channel wise traffic'!I76,'Channel wise traffic'!I76='Channel wise traffic'!J76),"Facebook,Youtube,Twitter,Others","No Increase"))))),IF(MIN('Channel wise traffic'!G76:J76)='Channel wise traffic'!G76,"Facebook",IF(MIN('Channel wise traffic'!G76:J76)='Channel wise traffic'!H76,"Youtube",IF(MIN('Channel wise traffic'!G76:J76)='Channel wise traffic'!I76,"Twitter",IF(MIN('Channel wise traffic'!G76:J76)='Channel wise traffic'!J76,"Others",IF(AND('Channel wise traffic'!G76='Channel wise traffic'!H76,'Channel wise traffic'!H76='Channel wise traffic'!I76,'Channel wise traffic'!I76='Channel wise traffic'!J76),"Facebook,Youtube,Twitter,Others","No Decrease"))))))</f>
        <v>Others</v>
      </c>
      <c r="Z76" s="17" t="str">
        <f t="shared" si="4"/>
        <v>L2M decrease</v>
      </c>
      <c r="AA76" s="80"/>
      <c r="AB76" s="19"/>
      <c r="AC76" s="19"/>
      <c r="AD76" s="80"/>
    </row>
    <row r="77" ht="15.75" customHeight="1" spans="2:30">
      <c r="B77" s="70">
        <v>43540</v>
      </c>
      <c r="C77" s="17">
        <v>42645263</v>
      </c>
      <c r="D77" s="17">
        <v>9313725</v>
      </c>
      <c r="E77" s="17">
        <v>3293333</v>
      </c>
      <c r="F77" s="17">
        <v>2217072</v>
      </c>
      <c r="G77" s="17">
        <v>1815781</v>
      </c>
      <c r="H77" s="34">
        <f t="shared" si="17"/>
        <v>0.0425787267392395</v>
      </c>
      <c r="I77" s="34">
        <f t="shared" si="22"/>
        <v>-0.00240035161937202</v>
      </c>
      <c r="J77" s="34">
        <f t="shared" si="23"/>
        <v>-0.0865384508284613</v>
      </c>
      <c r="K77" s="34">
        <f t="shared" si="24"/>
        <v>0.092109075948952</v>
      </c>
      <c r="L77" s="34">
        <f t="shared" si="18"/>
        <v>0.218399989701084</v>
      </c>
      <c r="M77" s="34">
        <f t="shared" si="19"/>
        <v>0.353599982821052</v>
      </c>
      <c r="N77" s="34">
        <f t="shared" si="20"/>
        <v>0.673200068137659</v>
      </c>
      <c r="O77" s="34">
        <f t="shared" si="21"/>
        <v>0.818999563388108</v>
      </c>
      <c r="P77" s="34">
        <v>0.0425787267392395</v>
      </c>
      <c r="Q77" s="34">
        <v>0.0921090759489527</v>
      </c>
      <c r="R77" s="34">
        <f t="shared" si="25"/>
        <v>0.0505050210987112</v>
      </c>
      <c r="S77" s="34">
        <f t="shared" si="26"/>
        <v>0.0505049612681854</v>
      </c>
      <c r="T77" s="34">
        <f t="shared" si="27"/>
        <v>-0.0480766619233493</v>
      </c>
      <c r="U77" s="34">
        <f t="shared" si="28"/>
        <v>0.0396036641168473</v>
      </c>
      <c r="V77" s="76" t="str">
        <f t="shared" si="1"/>
        <v> </v>
      </c>
      <c r="W77" s="17" t="str">
        <f t="shared" si="2"/>
        <v> </v>
      </c>
      <c r="X77" s="17" t="str">
        <f t="shared" si="3"/>
        <v> </v>
      </c>
      <c r="Y77" s="17" t="str">
        <f>IF(J77&gt;0,IF(MAX('Channel wise traffic'!G77:J77)='Channel wise traffic'!G77,"Facebook",IF(MAX('Channel wise traffic'!G77:J77)='Channel wise traffic'!H77,"Youtube",IF(MAX('Channel wise traffic'!G77:J77)='Channel wise traffic'!I77,"Twitter",IF(MAX('Channel wise traffic'!G77:J77)='Channel wise traffic'!J77,"Others",IF(AND('Channel wise traffic'!G77='Channel wise traffic'!H77,'Channel wise traffic'!H77='Channel wise traffic'!I77,'Channel wise traffic'!I77='Channel wise traffic'!J77),"Facebook,Youtube,Twitter,Others","No Increase"))))),IF(MIN('Channel wise traffic'!G77:J77)='Channel wise traffic'!G77,"Facebook",IF(MIN('Channel wise traffic'!G77:J77)='Channel wise traffic'!H77,"Youtube",IF(MIN('Channel wise traffic'!G77:J77)='Channel wise traffic'!I77,"Twitter",IF(MIN('Channel wise traffic'!G77:J77)='Channel wise traffic'!J77,"Others",IF(AND('Channel wise traffic'!G77='Channel wise traffic'!H77,'Channel wise traffic'!H77='Channel wise traffic'!I77,'Channel wise traffic'!I77='Channel wise traffic'!J77),"Facebook,Youtube,Twitter,Others","No Decrease"))))))</f>
        <v>Twitter</v>
      </c>
      <c r="Z77" s="17" t="str">
        <f t="shared" si="4"/>
        <v>L2M increase</v>
      </c>
      <c r="AA77" s="80"/>
      <c r="AB77" s="19"/>
      <c r="AC77" s="19"/>
      <c r="AD77" s="80"/>
    </row>
    <row r="78" ht="15.75" customHeight="1" spans="2:30">
      <c r="B78" s="70">
        <v>43541</v>
      </c>
      <c r="C78" s="17">
        <v>42645263</v>
      </c>
      <c r="D78" s="17">
        <v>8686840</v>
      </c>
      <c r="E78" s="17">
        <v>2894455</v>
      </c>
      <c r="F78" s="17">
        <v>1968229</v>
      </c>
      <c r="G78" s="17">
        <v>1504514</v>
      </c>
      <c r="H78" s="34">
        <f t="shared" si="17"/>
        <v>0.0352797449039064</v>
      </c>
      <c r="I78" s="34">
        <f t="shared" si="22"/>
        <v>-0.121015394502381</v>
      </c>
      <c r="J78" s="34">
        <f t="shared" si="23"/>
        <v>-0.0776699020727005</v>
      </c>
      <c r="K78" s="34">
        <f t="shared" si="24"/>
        <v>-0.0469956391178055</v>
      </c>
      <c r="L78" s="34">
        <f t="shared" si="18"/>
        <v>0.203699998285859</v>
      </c>
      <c r="M78" s="34">
        <f t="shared" si="19"/>
        <v>0.333199989869734</v>
      </c>
      <c r="N78" s="34">
        <f t="shared" si="20"/>
        <v>0.679999861804727</v>
      </c>
      <c r="O78" s="34">
        <f t="shared" si="21"/>
        <v>0.76439987420163</v>
      </c>
      <c r="P78" s="34">
        <v>0.0352797449039064</v>
      </c>
      <c r="Q78" s="34">
        <v>-0.046995639117804</v>
      </c>
      <c r="R78" s="34">
        <f t="shared" si="25"/>
        <v>-0.06730768619093</v>
      </c>
      <c r="S78" s="34">
        <f t="shared" si="26"/>
        <v>-0.0392157360068027</v>
      </c>
      <c r="T78" s="34">
        <f t="shared" si="27"/>
        <v>0.0526313650227972</v>
      </c>
      <c r="U78" s="34">
        <f t="shared" si="28"/>
        <v>0.0103091871628866</v>
      </c>
      <c r="V78" s="76" t="str">
        <f t="shared" si="1"/>
        <v> </v>
      </c>
      <c r="W78" s="17" t="str">
        <f t="shared" si="2"/>
        <v> </v>
      </c>
      <c r="X78" s="17" t="str">
        <f t="shared" si="3"/>
        <v> </v>
      </c>
      <c r="Y78" s="17" t="str">
        <f>IF(J78&gt;0,IF(MAX('Channel wise traffic'!G78:J78)='Channel wise traffic'!G78,"Facebook",IF(MAX('Channel wise traffic'!G78:J78)='Channel wise traffic'!H78,"Youtube",IF(MAX('Channel wise traffic'!G78:J78)='Channel wise traffic'!I78,"Twitter",IF(MAX('Channel wise traffic'!G78:J78)='Channel wise traffic'!J78,"Others",IF(AND('Channel wise traffic'!G78='Channel wise traffic'!H78,'Channel wise traffic'!H78='Channel wise traffic'!I78,'Channel wise traffic'!I78='Channel wise traffic'!J78),"Facebook,Youtube,Twitter,Others","No Increase"))))),IF(MIN('Channel wise traffic'!G78:J78)='Channel wise traffic'!G78,"Facebook",IF(MIN('Channel wise traffic'!G78:J78)='Channel wise traffic'!H78,"Youtube",IF(MIN('Channel wise traffic'!G78:J78)='Channel wise traffic'!I78,"Twitter",IF(MIN('Channel wise traffic'!G78:J78)='Channel wise traffic'!J78,"Others",IF(AND('Channel wise traffic'!G78='Channel wise traffic'!H78,'Channel wise traffic'!H78='Channel wise traffic'!I78,'Channel wise traffic'!I78='Channel wise traffic'!J78),"Facebook,Youtube,Twitter,Others","No Decrease"))))))</f>
        <v>Twitter</v>
      </c>
      <c r="Z78" s="17" t="str">
        <f t="shared" si="4"/>
        <v>L2M decrease</v>
      </c>
      <c r="AA78" s="80"/>
      <c r="AB78" s="19"/>
      <c r="AC78" s="19"/>
      <c r="AD78" s="80"/>
    </row>
    <row r="79" ht="15.75" customHeight="1" spans="2:30">
      <c r="B79" s="70">
        <v>43542</v>
      </c>
      <c r="C79" s="17">
        <v>22368860</v>
      </c>
      <c r="D79" s="17">
        <v>5368526</v>
      </c>
      <c r="E79" s="17">
        <v>2233307</v>
      </c>
      <c r="F79" s="17">
        <v>1614011</v>
      </c>
      <c r="G79" s="17">
        <v>1310254</v>
      </c>
      <c r="H79" s="34">
        <f t="shared" si="17"/>
        <v>0.0585749117299675</v>
      </c>
      <c r="I79" s="34">
        <f t="shared" si="22"/>
        <v>0.0733812902491155</v>
      </c>
      <c r="J79" s="34">
        <f t="shared" si="23"/>
        <v>0.0510204086427131</v>
      </c>
      <c r="K79" s="34">
        <f t="shared" si="24"/>
        <v>0.0212754019070671</v>
      </c>
      <c r="L79" s="34">
        <f t="shared" si="18"/>
        <v>0.239999982117998</v>
      </c>
      <c r="M79" s="34">
        <f t="shared" si="19"/>
        <v>0.41600003427384</v>
      </c>
      <c r="N79" s="34">
        <f t="shared" si="20"/>
        <v>0.722700013925537</v>
      </c>
      <c r="O79" s="34">
        <f t="shared" si="21"/>
        <v>0.811799919579235</v>
      </c>
      <c r="P79" s="34">
        <v>0.0585749117299675</v>
      </c>
      <c r="Q79" s="34">
        <v>0.021275401907066</v>
      </c>
      <c r="R79" s="34">
        <f t="shared" si="25"/>
        <v>-1.18605132382044e-8</v>
      </c>
      <c r="S79" s="34">
        <f t="shared" si="26"/>
        <v>0.0097089246885731</v>
      </c>
      <c r="T79" s="34">
        <f t="shared" si="27"/>
        <v>0.0421055667129155</v>
      </c>
      <c r="U79" s="34">
        <f t="shared" si="28"/>
        <v>-0.0294118913896309</v>
      </c>
      <c r="V79" s="76" t="str">
        <f t="shared" si="1"/>
        <v> </v>
      </c>
      <c r="W79" s="17" t="str">
        <f t="shared" si="2"/>
        <v> </v>
      </c>
      <c r="X79" s="17" t="str">
        <f t="shared" si="3"/>
        <v> </v>
      </c>
      <c r="Y79" s="17" t="str">
        <f>IF(J79&gt;0,IF(MAX('Channel wise traffic'!G79:J79)='Channel wise traffic'!G79,"Facebook",IF(MAX('Channel wise traffic'!G79:J79)='Channel wise traffic'!H79,"Youtube",IF(MAX('Channel wise traffic'!G79:J79)='Channel wise traffic'!I79,"Twitter",IF(MAX('Channel wise traffic'!G79:J79)='Channel wise traffic'!J79,"Others",IF(AND('Channel wise traffic'!G79='Channel wise traffic'!H79,'Channel wise traffic'!H79='Channel wise traffic'!I79,'Channel wise traffic'!I79='Channel wise traffic'!J79),"Facebook,Youtube,Twitter,Others","No Increase"))))),IF(MIN('Channel wise traffic'!G79:J79)='Channel wise traffic'!G79,"Facebook",IF(MIN('Channel wise traffic'!G79:J79)='Channel wise traffic'!H79,"Youtube",IF(MIN('Channel wise traffic'!G79:J79)='Channel wise traffic'!I79,"Twitter",IF(MIN('Channel wise traffic'!G79:J79)='Channel wise traffic'!J79,"Others",IF(AND('Channel wise traffic'!G79='Channel wise traffic'!H79,'Channel wise traffic'!H79='Channel wise traffic'!I79,'Channel wise traffic'!I79='Channel wise traffic'!J79),"Facebook,Youtube,Twitter,Others","No Decrease"))))))</f>
        <v>Facebook</v>
      </c>
      <c r="Z79" s="17" t="str">
        <f t="shared" si="4"/>
        <v>C2P increase</v>
      </c>
      <c r="AA79" s="80"/>
      <c r="AB79" s="19"/>
      <c r="AC79" s="19"/>
      <c r="AD79" s="80"/>
    </row>
    <row r="80" ht="15.75" customHeight="1" spans="2:30">
      <c r="B80" s="70">
        <v>43543</v>
      </c>
      <c r="C80" s="17">
        <v>21934513</v>
      </c>
      <c r="D80" s="17">
        <v>5757809</v>
      </c>
      <c r="E80" s="17">
        <v>2418280</v>
      </c>
      <c r="F80" s="17">
        <v>1835958</v>
      </c>
      <c r="G80" s="17">
        <v>707578</v>
      </c>
      <c r="H80" s="34">
        <f t="shared" si="17"/>
        <v>0.0322586601307264</v>
      </c>
      <c r="I80" s="34">
        <f t="shared" si="22"/>
        <v>-0.45549226537959</v>
      </c>
      <c r="J80" s="34">
        <f t="shared" si="23"/>
        <v>0.0202019826171582</v>
      </c>
      <c r="K80" s="34">
        <f t="shared" si="24"/>
        <v>-0.466274577095443</v>
      </c>
      <c r="L80" s="34">
        <f t="shared" si="18"/>
        <v>0.262499969796457</v>
      </c>
      <c r="M80" s="34">
        <f t="shared" si="19"/>
        <v>0.420000038208978</v>
      </c>
      <c r="N80" s="34">
        <f t="shared" si="20"/>
        <v>0.759199927221</v>
      </c>
      <c r="O80" s="34">
        <f t="shared" si="21"/>
        <v>0.385399883875339</v>
      </c>
      <c r="P80" s="34">
        <v>0.0322586601307264</v>
      </c>
      <c r="Q80" s="34">
        <v>-0.466274577095443</v>
      </c>
      <c r="R80" s="34">
        <f t="shared" si="25"/>
        <v>0.0396038728539938</v>
      </c>
      <c r="S80" s="34">
        <f t="shared" si="26"/>
        <v>0.0606064688911168</v>
      </c>
      <c r="T80" s="34">
        <f t="shared" si="27"/>
        <v>0.0196076336721553</v>
      </c>
      <c r="U80" s="34">
        <f t="shared" si="28"/>
        <v>-0.525252538385004</v>
      </c>
      <c r="V80" s="76" t="str">
        <f t="shared" si="1"/>
        <v>Low Order Change</v>
      </c>
      <c r="W80" s="17" t="str">
        <f t="shared" si="2"/>
        <v> </v>
      </c>
      <c r="X80" s="17" t="str">
        <f t="shared" si="3"/>
        <v>Low Conversion rate</v>
      </c>
      <c r="Y80" s="17" t="str">
        <f>IF(J80&gt;0,IF(MAX('Channel wise traffic'!G80:J80)='Channel wise traffic'!G80,"Facebook",IF(MAX('Channel wise traffic'!G80:J80)='Channel wise traffic'!H80,"Youtube",IF(MAX('Channel wise traffic'!G80:J80)='Channel wise traffic'!I80,"Twitter",IF(MAX('Channel wise traffic'!G80:J80)='Channel wise traffic'!J80,"Others",IF(AND('Channel wise traffic'!G80='Channel wise traffic'!H80,'Channel wise traffic'!H80='Channel wise traffic'!I80,'Channel wise traffic'!I80='Channel wise traffic'!J80),"Facebook,Youtube,Twitter,Others","No Increase"))))),IF(MIN('Channel wise traffic'!G80:J80)='Channel wise traffic'!G80,"Facebook",IF(MIN('Channel wise traffic'!G80:J80)='Channel wise traffic'!H80,"Youtube",IF(MIN('Channel wise traffic'!G80:J80)='Channel wise traffic'!I80,"Twitter",IF(MIN('Channel wise traffic'!G80:J80)='Channel wise traffic'!J80,"Others",IF(AND('Channel wise traffic'!G80='Channel wise traffic'!H80,'Channel wise traffic'!H80='Channel wise traffic'!I80,'Channel wise traffic'!I80='Channel wise traffic'!J80),"Facebook,Youtube,Twitter,Others","No Decrease"))))))</f>
        <v>Others</v>
      </c>
      <c r="Z80" s="17" t="str">
        <f t="shared" si="4"/>
        <v>P2O decrease</v>
      </c>
      <c r="AA80" s="80" t="s">
        <v>46</v>
      </c>
      <c r="AB80" s="80" t="s">
        <v>72</v>
      </c>
      <c r="AC80" s="80" t="s">
        <v>73</v>
      </c>
      <c r="AD80" s="80"/>
    </row>
    <row r="81" ht="15.75" customHeight="1" spans="2:30">
      <c r="B81" s="70">
        <v>43544</v>
      </c>
      <c r="C81" s="17">
        <v>21282993</v>
      </c>
      <c r="D81" s="17">
        <v>5427163</v>
      </c>
      <c r="E81" s="17">
        <v>2149156</v>
      </c>
      <c r="F81" s="17">
        <v>1600262</v>
      </c>
      <c r="G81" s="17">
        <v>1377825</v>
      </c>
      <c r="H81" s="34">
        <f t="shared" si="17"/>
        <v>0.0647383100675737</v>
      </c>
      <c r="I81" s="34">
        <f t="shared" si="22"/>
        <v>0.117738441944041</v>
      </c>
      <c r="J81" s="34">
        <f t="shared" si="23"/>
        <v>-0.020000009209231</v>
      </c>
      <c r="K81" s="34">
        <f t="shared" si="24"/>
        <v>0.140549441273087</v>
      </c>
      <c r="L81" s="34">
        <f t="shared" si="18"/>
        <v>0.254999989898037</v>
      </c>
      <c r="M81" s="34">
        <f t="shared" si="19"/>
        <v>0.395999899026434</v>
      </c>
      <c r="N81" s="34">
        <f t="shared" si="20"/>
        <v>0.744600205848249</v>
      </c>
      <c r="O81" s="34">
        <f t="shared" si="21"/>
        <v>0.860999636309554</v>
      </c>
      <c r="P81" s="34">
        <v>0.0647383100675737</v>
      </c>
      <c r="Q81" s="34">
        <v>0.140549441273086</v>
      </c>
      <c r="R81" s="34">
        <f t="shared" si="25"/>
        <v>-0.0285713392535132</v>
      </c>
      <c r="S81" s="34">
        <f t="shared" si="26"/>
        <v>0.0421051802377674</v>
      </c>
      <c r="T81" s="34">
        <f t="shared" si="27"/>
        <v>0.051546588131298</v>
      </c>
      <c r="U81" s="34">
        <f t="shared" si="28"/>
        <v>0.0714283413619021</v>
      </c>
      <c r="V81" s="76" t="str">
        <f t="shared" si="1"/>
        <v> </v>
      </c>
      <c r="W81" s="17" t="str">
        <f t="shared" si="2"/>
        <v> </v>
      </c>
      <c r="X81" s="17" t="str">
        <f t="shared" si="3"/>
        <v> </v>
      </c>
      <c r="Y81" s="17" t="str">
        <f>IF(J81&gt;0,IF(MAX('Channel wise traffic'!G81:J81)='Channel wise traffic'!G81,"Facebook",IF(MAX('Channel wise traffic'!G81:J81)='Channel wise traffic'!H81,"Youtube",IF(MAX('Channel wise traffic'!G81:J81)='Channel wise traffic'!I81,"Twitter",IF(MAX('Channel wise traffic'!G81:J81)='Channel wise traffic'!J81,"Others",IF(AND('Channel wise traffic'!G81='Channel wise traffic'!H81,'Channel wise traffic'!H81='Channel wise traffic'!I81,'Channel wise traffic'!I81='Channel wise traffic'!J81),"Facebook,Youtube,Twitter,Others","No Increase"))))),IF(MIN('Channel wise traffic'!G81:J81)='Channel wise traffic'!G81,"Facebook",IF(MIN('Channel wise traffic'!G81:J81)='Channel wise traffic'!H81,"Youtube",IF(MIN('Channel wise traffic'!G81:J81)='Channel wise traffic'!I81,"Twitter",IF(MIN('Channel wise traffic'!G81:J81)='Channel wise traffic'!J81,"Others",IF(AND('Channel wise traffic'!G81='Channel wise traffic'!H81,'Channel wise traffic'!H81='Channel wise traffic'!I81,'Channel wise traffic'!I81='Channel wise traffic'!J81),"Facebook,Youtube,Twitter,Others","No Decrease"))))))</f>
        <v>Facebook</v>
      </c>
      <c r="Z81" s="17" t="str">
        <f t="shared" si="4"/>
        <v>P2O increase</v>
      </c>
      <c r="AA81" s="80"/>
      <c r="AB81" s="19"/>
      <c r="AC81" s="19"/>
      <c r="AD81" s="80"/>
    </row>
    <row r="82" ht="15.75" customHeight="1" spans="2:30">
      <c r="B82" s="70">
        <v>43545</v>
      </c>
      <c r="C82" s="17">
        <v>21717340</v>
      </c>
      <c r="D82" s="17">
        <v>5429335</v>
      </c>
      <c r="E82" s="17">
        <v>2128299</v>
      </c>
      <c r="F82" s="17">
        <v>1475975</v>
      </c>
      <c r="G82" s="17">
        <v>1234506</v>
      </c>
      <c r="H82" s="34">
        <f t="shared" si="17"/>
        <v>0.0568442544068472</v>
      </c>
      <c r="I82" s="34">
        <f t="shared" si="22"/>
        <v>-0.0267042054531106</v>
      </c>
      <c r="J82" s="34">
        <f t="shared" si="23"/>
        <v>-0.0476190476190477</v>
      </c>
      <c r="K82" s="34">
        <f t="shared" si="24"/>
        <v>0.0219605842742332</v>
      </c>
      <c r="L82" s="34">
        <f t="shared" si="18"/>
        <v>0.25</v>
      </c>
      <c r="M82" s="34">
        <f t="shared" si="19"/>
        <v>0.391999941060922</v>
      </c>
      <c r="N82" s="34">
        <f t="shared" si="20"/>
        <v>0.69349983249534</v>
      </c>
      <c r="O82" s="34">
        <f t="shared" si="21"/>
        <v>0.836400345534308</v>
      </c>
      <c r="P82" s="34">
        <v>0.0568442544068472</v>
      </c>
      <c r="Q82" s="34">
        <v>0.0219605842742339</v>
      </c>
      <c r="R82" s="34">
        <f t="shared" si="25"/>
        <v>0.0526317077138374</v>
      </c>
      <c r="S82" s="34">
        <f t="shared" si="26"/>
        <v>-0.0101009946186602</v>
      </c>
      <c r="T82" s="34">
        <f t="shared" si="27"/>
        <v>-0.0865384312827765</v>
      </c>
      <c r="U82" s="34">
        <f t="shared" si="28"/>
        <v>0.0736841199444345</v>
      </c>
      <c r="V82" s="76" t="str">
        <f t="shared" si="1"/>
        <v> </v>
      </c>
      <c r="W82" s="17" t="str">
        <f t="shared" si="2"/>
        <v> </v>
      </c>
      <c r="X82" s="17" t="str">
        <f t="shared" si="3"/>
        <v> </v>
      </c>
      <c r="Y82" s="17" t="str">
        <f>IF(J82&gt;0,IF(MAX('Channel wise traffic'!G82:J82)='Channel wise traffic'!G82,"Facebook",IF(MAX('Channel wise traffic'!G82:J82)='Channel wise traffic'!H82,"Youtube",IF(MAX('Channel wise traffic'!G82:J82)='Channel wise traffic'!I82,"Twitter",IF(MAX('Channel wise traffic'!G82:J82)='Channel wise traffic'!J82,"Others",IF(AND('Channel wise traffic'!G82='Channel wise traffic'!H82,'Channel wise traffic'!H82='Channel wise traffic'!I82,'Channel wise traffic'!I82='Channel wise traffic'!J82),"Facebook,Youtube,Twitter,Others","No Increase"))))),IF(MIN('Channel wise traffic'!G82:J82)='Channel wise traffic'!G82,"Facebook",IF(MIN('Channel wise traffic'!G82:J82)='Channel wise traffic'!H82,"Youtube",IF(MIN('Channel wise traffic'!G82:J82)='Channel wise traffic'!I82,"Twitter",IF(MIN('Channel wise traffic'!G82:J82)='Channel wise traffic'!J82,"Others",IF(AND('Channel wise traffic'!G82='Channel wise traffic'!H82,'Channel wise traffic'!H82='Channel wise traffic'!I82,'Channel wise traffic'!I82='Channel wise traffic'!J82),"Facebook,Youtube,Twitter,Others","No Decrease"))))))</f>
        <v>Youtube</v>
      </c>
      <c r="Z82" s="17" t="str">
        <f t="shared" si="4"/>
        <v>P2O increase</v>
      </c>
      <c r="AA82" s="80"/>
      <c r="AB82" s="19"/>
      <c r="AC82" s="19"/>
      <c r="AD82" s="80"/>
    </row>
    <row r="83" ht="15.75" customHeight="1" spans="2:30">
      <c r="B83" s="70">
        <v>43546</v>
      </c>
      <c r="C83" s="17">
        <v>21065820</v>
      </c>
      <c r="D83" s="17">
        <v>5529777</v>
      </c>
      <c r="E83" s="17">
        <v>2123434</v>
      </c>
      <c r="F83" s="17">
        <v>1612111</v>
      </c>
      <c r="G83" s="17">
        <v>1361589</v>
      </c>
      <c r="H83" s="34">
        <f t="shared" si="17"/>
        <v>0.0646349869124487</v>
      </c>
      <c r="I83" s="34">
        <f t="shared" si="22"/>
        <v>0.150167508856936</v>
      </c>
      <c r="J83" s="34">
        <f t="shared" si="23"/>
        <v>-0.0202020291284249</v>
      </c>
      <c r="K83" s="34">
        <f t="shared" si="24"/>
        <v>0.173882313548588</v>
      </c>
      <c r="L83" s="34">
        <f t="shared" si="18"/>
        <v>0.262499964397303</v>
      </c>
      <c r="M83" s="34">
        <f t="shared" si="19"/>
        <v>0.383999933451204</v>
      </c>
      <c r="N83" s="34">
        <f t="shared" si="20"/>
        <v>0.759199956297205</v>
      </c>
      <c r="O83" s="34">
        <f t="shared" si="21"/>
        <v>0.844600030643051</v>
      </c>
      <c r="P83" s="34">
        <v>0.0646349869124487</v>
      </c>
      <c r="Q83" s="34">
        <v>0.173882313548587</v>
      </c>
      <c r="R83" s="34">
        <f t="shared" si="25"/>
        <v>0.105263151387645</v>
      </c>
      <c r="S83" s="34">
        <f t="shared" si="26"/>
        <v>-0.0769231395570813</v>
      </c>
      <c r="T83" s="34">
        <f t="shared" si="27"/>
        <v>0.0612245169760057</v>
      </c>
      <c r="U83" s="34">
        <f t="shared" si="28"/>
        <v>0.0842108001121302</v>
      </c>
      <c r="V83" s="76" t="str">
        <f t="shared" si="1"/>
        <v> </v>
      </c>
      <c r="W83" s="17" t="str">
        <f t="shared" si="2"/>
        <v> </v>
      </c>
      <c r="X83" s="17" t="str">
        <f t="shared" si="3"/>
        <v> </v>
      </c>
      <c r="Y83" s="17" t="str">
        <f>IF(J83&gt;0,IF(MAX('Channel wise traffic'!G83:J83)='Channel wise traffic'!G83,"Facebook",IF(MAX('Channel wise traffic'!G83:J83)='Channel wise traffic'!H83,"Youtube",IF(MAX('Channel wise traffic'!G83:J83)='Channel wise traffic'!I83,"Twitter",IF(MAX('Channel wise traffic'!G83:J83)='Channel wise traffic'!J83,"Others",IF(AND('Channel wise traffic'!G83='Channel wise traffic'!H83,'Channel wise traffic'!H83='Channel wise traffic'!I83,'Channel wise traffic'!I83='Channel wise traffic'!J83),"Facebook,Youtube,Twitter,Others","No Increase"))))),IF(MIN('Channel wise traffic'!G83:J83)='Channel wise traffic'!G83,"Facebook",IF(MIN('Channel wise traffic'!G83:J83)='Channel wise traffic'!H83,"Youtube",IF(MIN('Channel wise traffic'!G83:J83)='Channel wise traffic'!I83,"Twitter",IF(MIN('Channel wise traffic'!G83:J83)='Channel wise traffic'!J83,"Others",IF(AND('Channel wise traffic'!G83='Channel wise traffic'!H83,'Channel wise traffic'!H83='Channel wise traffic'!I83,'Channel wise traffic'!I83='Channel wise traffic'!J83),"Facebook,Youtube,Twitter,Others","No Decrease"))))))</f>
        <v>Youtube</v>
      </c>
      <c r="Z83" s="17" t="str">
        <f t="shared" si="4"/>
        <v>L2M increase</v>
      </c>
      <c r="AA83" s="80"/>
      <c r="AB83" s="19"/>
      <c r="AC83" s="19"/>
      <c r="AD83" s="80"/>
    </row>
    <row r="84" ht="15.75" customHeight="1" spans="2:30">
      <c r="B84" s="70">
        <v>43547</v>
      </c>
      <c r="C84" s="17">
        <v>44440853</v>
      </c>
      <c r="D84" s="17">
        <v>9612556</v>
      </c>
      <c r="E84" s="17">
        <v>3268269</v>
      </c>
      <c r="F84" s="17">
        <v>2289095</v>
      </c>
      <c r="G84" s="17">
        <v>1874769</v>
      </c>
      <c r="H84" s="34">
        <f t="shared" si="17"/>
        <v>0.0421857114218757</v>
      </c>
      <c r="I84" s="34">
        <f t="shared" si="22"/>
        <v>0.0324862965302535</v>
      </c>
      <c r="J84" s="34">
        <f t="shared" si="23"/>
        <v>0.042105262664226</v>
      </c>
      <c r="K84" s="34">
        <f t="shared" si="24"/>
        <v>-0.00923032104202415</v>
      </c>
      <c r="L84" s="34">
        <f t="shared" si="18"/>
        <v>0.216299988661334</v>
      </c>
      <c r="M84" s="34">
        <f t="shared" si="19"/>
        <v>0.339999995838776</v>
      </c>
      <c r="N84" s="34">
        <f t="shared" si="20"/>
        <v>0.70039981409119</v>
      </c>
      <c r="O84" s="34">
        <f t="shared" si="21"/>
        <v>0.819000085186504</v>
      </c>
      <c r="P84" s="34">
        <v>0.0421857114218757</v>
      </c>
      <c r="Q84" s="34">
        <v>-0.00923032104202315</v>
      </c>
      <c r="R84" s="34">
        <f t="shared" si="25"/>
        <v>-0.00961538982957011</v>
      </c>
      <c r="S84" s="34">
        <f t="shared" si="26"/>
        <v>-0.0384615035152832</v>
      </c>
      <c r="T84" s="34">
        <f t="shared" si="27"/>
        <v>0.0404036589431378</v>
      </c>
      <c r="U84" s="34">
        <f t="shared" si="28"/>
        <v>6.3711681841383e-7</v>
      </c>
      <c r="V84" s="76" t="str">
        <f t="shared" si="1"/>
        <v> </v>
      </c>
      <c r="W84" s="17" t="str">
        <f t="shared" si="2"/>
        <v> </v>
      </c>
      <c r="X84" s="17" t="str">
        <f t="shared" si="3"/>
        <v> </v>
      </c>
      <c r="Y84" s="17" t="str">
        <f>IF(J84&gt;0,IF(MAX('Channel wise traffic'!G84:J84)='Channel wise traffic'!G84,"Facebook",IF(MAX('Channel wise traffic'!G84:J84)='Channel wise traffic'!H84,"Youtube",IF(MAX('Channel wise traffic'!G84:J84)='Channel wise traffic'!I84,"Twitter",IF(MAX('Channel wise traffic'!G84:J84)='Channel wise traffic'!J84,"Others",IF(AND('Channel wise traffic'!G84='Channel wise traffic'!H84,'Channel wise traffic'!H84='Channel wise traffic'!I84,'Channel wise traffic'!I84='Channel wise traffic'!J84),"Facebook,Youtube,Twitter,Others","No Increase"))))),IF(MIN('Channel wise traffic'!G84:J84)='Channel wise traffic'!G84,"Facebook",IF(MIN('Channel wise traffic'!G84:J84)='Channel wise traffic'!H84,"Youtube",IF(MIN('Channel wise traffic'!G84:J84)='Channel wise traffic'!I84,"Twitter",IF(MIN('Channel wise traffic'!G84:J84)='Channel wise traffic'!J84,"Others",IF(AND('Channel wise traffic'!G84='Channel wise traffic'!H84,'Channel wise traffic'!H84='Channel wise traffic'!I84,'Channel wise traffic'!I84='Channel wise traffic'!J84),"Facebook,Youtube,Twitter,Others","No Decrease"))))))</f>
        <v>Facebook</v>
      </c>
      <c r="Z84" s="17" t="str">
        <f t="shared" si="4"/>
        <v>M2C decrease</v>
      </c>
      <c r="AA84" s="80"/>
      <c r="AB84" s="19"/>
      <c r="AC84" s="19"/>
      <c r="AD84" s="80"/>
    </row>
    <row r="85" ht="15.75" customHeight="1" spans="2:30">
      <c r="B85" s="70">
        <v>43548</v>
      </c>
      <c r="C85" s="17">
        <v>45338648</v>
      </c>
      <c r="D85" s="17">
        <v>9425904</v>
      </c>
      <c r="E85" s="17">
        <v>3300951</v>
      </c>
      <c r="F85" s="17">
        <v>2289540</v>
      </c>
      <c r="G85" s="17">
        <v>1839416</v>
      </c>
      <c r="H85" s="34">
        <f t="shared" si="17"/>
        <v>0.0405705966353474</v>
      </c>
      <c r="I85" s="34">
        <f t="shared" si="22"/>
        <v>0.222598128033372</v>
      </c>
      <c r="J85" s="34">
        <f t="shared" si="23"/>
        <v>0.0631578939963391</v>
      </c>
      <c r="K85" s="34">
        <f t="shared" si="24"/>
        <v>0.149968537069982</v>
      </c>
      <c r="L85" s="34">
        <f t="shared" si="18"/>
        <v>0.207899979725906</v>
      </c>
      <c r="M85" s="34">
        <f t="shared" si="19"/>
        <v>0.350199938382568</v>
      </c>
      <c r="N85" s="34">
        <f t="shared" si="20"/>
        <v>0.693600117057175</v>
      </c>
      <c r="O85" s="34">
        <f t="shared" si="21"/>
        <v>0.803399809568734</v>
      </c>
      <c r="P85" s="34">
        <v>0.0405705966353474</v>
      </c>
      <c r="Q85" s="34">
        <v>0.149968537069981</v>
      </c>
      <c r="R85" s="34">
        <f t="shared" si="25"/>
        <v>0.0206184657603827</v>
      </c>
      <c r="S85" s="34">
        <f t="shared" si="26"/>
        <v>0.0510202551911247</v>
      </c>
      <c r="T85" s="34">
        <f t="shared" si="27"/>
        <v>0.0200003794358909</v>
      </c>
      <c r="U85" s="34">
        <f t="shared" si="28"/>
        <v>0.0510203320059899</v>
      </c>
      <c r="V85" s="76" t="str">
        <f t="shared" si="1"/>
        <v>High Order Change</v>
      </c>
      <c r="W85" s="17" t="str">
        <f t="shared" si="2"/>
        <v> </v>
      </c>
      <c r="X85" s="17" t="str">
        <f t="shared" si="3"/>
        <v> </v>
      </c>
      <c r="Y85" s="17" t="str">
        <f>IF(J85&gt;0,IF(MAX('Channel wise traffic'!G85:J85)='Channel wise traffic'!G85,"Facebook",IF(MAX('Channel wise traffic'!G85:J85)='Channel wise traffic'!H85,"Youtube",IF(MAX('Channel wise traffic'!G85:J85)='Channel wise traffic'!I85,"Twitter",IF(MAX('Channel wise traffic'!G85:J85)='Channel wise traffic'!J85,"Others",IF(AND('Channel wise traffic'!G85='Channel wise traffic'!H85,'Channel wise traffic'!H85='Channel wise traffic'!I85,'Channel wise traffic'!I85='Channel wise traffic'!J85),"Facebook,Youtube,Twitter,Others","No Increase"))))),IF(MIN('Channel wise traffic'!G85:J85)='Channel wise traffic'!G85,"Facebook",IF(MIN('Channel wise traffic'!G85:J85)='Channel wise traffic'!H85,"Youtube",IF(MIN('Channel wise traffic'!G85:J85)='Channel wise traffic'!I85,"Twitter",IF(MIN('Channel wise traffic'!G85:J85)='Channel wise traffic'!J85,"Others",IF(AND('Channel wise traffic'!G85='Channel wise traffic'!H85,'Channel wise traffic'!H85='Channel wise traffic'!I85,'Channel wise traffic'!I85='Channel wise traffic'!J85),"Facebook,Youtube,Twitter,Others","No Decrease"))))))</f>
        <v>Twitter</v>
      </c>
      <c r="Z85" s="17" t="str">
        <f t="shared" si="4"/>
        <v>P2O increase</v>
      </c>
      <c r="AA85" s="80"/>
      <c r="AB85" s="19"/>
      <c r="AC85" s="80" t="s">
        <v>74</v>
      </c>
      <c r="AD85" s="80"/>
    </row>
    <row r="86" ht="15.75" customHeight="1" spans="2:30">
      <c r="B86" s="70">
        <v>43549</v>
      </c>
      <c r="C86" s="17">
        <v>22368860</v>
      </c>
      <c r="D86" s="17">
        <v>5536293</v>
      </c>
      <c r="E86" s="17">
        <v>2258807</v>
      </c>
      <c r="F86" s="17">
        <v>1632440</v>
      </c>
      <c r="G86" s="17">
        <v>1351986</v>
      </c>
      <c r="H86" s="34">
        <f t="shared" si="17"/>
        <v>0.0604405410020895</v>
      </c>
      <c r="I86" s="34">
        <f t="shared" si="22"/>
        <v>0.0318503129927479</v>
      </c>
      <c r="J86" s="34">
        <f t="shared" si="23"/>
        <v>0</v>
      </c>
      <c r="K86" s="34">
        <f t="shared" si="24"/>
        <v>0.0318503129927472</v>
      </c>
      <c r="L86" s="34">
        <f t="shared" si="18"/>
        <v>0.247500006705751</v>
      </c>
      <c r="M86" s="34">
        <f t="shared" si="19"/>
        <v>0.407999901739305</v>
      </c>
      <c r="N86" s="34">
        <f t="shared" si="20"/>
        <v>0.722700080175066</v>
      </c>
      <c r="O86" s="34">
        <f t="shared" si="21"/>
        <v>0.828199505035407</v>
      </c>
      <c r="P86" s="34">
        <v>0.0604405410020895</v>
      </c>
      <c r="Q86" s="34">
        <v>0.0318503129927479</v>
      </c>
      <c r="R86" s="34">
        <f t="shared" si="25"/>
        <v>0.0312501047773643</v>
      </c>
      <c r="S86" s="34">
        <f t="shared" si="26"/>
        <v>-0.0192310862389707</v>
      </c>
      <c r="T86" s="34">
        <f t="shared" si="27"/>
        <v>9.16694724573119e-8</v>
      </c>
      <c r="U86" s="34">
        <f t="shared" si="28"/>
        <v>0.0202015115555469</v>
      </c>
      <c r="V86" s="76" t="str">
        <f t="shared" si="1"/>
        <v> </v>
      </c>
      <c r="W86" s="17" t="str">
        <f t="shared" si="2"/>
        <v> </v>
      </c>
      <c r="X86" s="17" t="str">
        <f t="shared" si="3"/>
        <v> </v>
      </c>
      <c r="Y86" s="17" t="str">
        <f>IF(J86&gt;0,IF(MAX('Channel wise traffic'!G86:J86)='Channel wise traffic'!G86,"Facebook",IF(MAX('Channel wise traffic'!G86:J86)='Channel wise traffic'!H86,"Youtube",IF(MAX('Channel wise traffic'!G86:J86)='Channel wise traffic'!I86,"Twitter",IF(MAX('Channel wise traffic'!G86:J86)='Channel wise traffic'!J86,"Others",IF(AND('Channel wise traffic'!G86='Channel wise traffic'!H86,'Channel wise traffic'!H86='Channel wise traffic'!I86,'Channel wise traffic'!I86='Channel wise traffic'!J86),"Facebook,Youtube,Twitter,Others","No Increase"))))),IF(MIN('Channel wise traffic'!G86:J86)='Channel wise traffic'!G86,"Facebook",IF(MIN('Channel wise traffic'!G86:J86)='Channel wise traffic'!H86,"Youtube",IF(MIN('Channel wise traffic'!G86:J86)='Channel wise traffic'!I86,"Twitter",IF(MIN('Channel wise traffic'!G86:J86)='Channel wise traffic'!J86,"Others",IF(AND('Channel wise traffic'!G86='Channel wise traffic'!H86,'Channel wise traffic'!H86='Channel wise traffic'!I86,'Channel wise traffic'!I86='Channel wise traffic'!J86),"Facebook,Youtube,Twitter,Others","No Decrease"))))))</f>
        <v>Facebook</v>
      </c>
      <c r="Z86" s="17" t="str">
        <f t="shared" si="4"/>
        <v>L2M increase</v>
      </c>
      <c r="AA86" s="80"/>
      <c r="AB86" s="19"/>
      <c r="AC86" s="19"/>
      <c r="AD86" s="80"/>
    </row>
    <row r="87" ht="15.75" customHeight="1" spans="2:30">
      <c r="B87" s="70">
        <v>43550</v>
      </c>
      <c r="C87" s="17">
        <v>20848646</v>
      </c>
      <c r="D87" s="17">
        <v>5107918</v>
      </c>
      <c r="E87" s="17">
        <v>2043167</v>
      </c>
      <c r="F87" s="17">
        <v>1476597</v>
      </c>
      <c r="G87" s="17">
        <v>1259241</v>
      </c>
      <c r="H87" s="34">
        <f t="shared" si="17"/>
        <v>0.0603991741238256</v>
      </c>
      <c r="I87" s="34">
        <f t="shared" si="22"/>
        <v>0.779649734728892</v>
      </c>
      <c r="J87" s="34">
        <f t="shared" si="23"/>
        <v>-0.0495049513978268</v>
      </c>
      <c r="K87" s="34">
        <f t="shared" si="24"/>
        <v>0.872339826857698</v>
      </c>
      <c r="L87" s="34">
        <f t="shared" si="18"/>
        <v>0.244999987049519</v>
      </c>
      <c r="M87" s="34">
        <f t="shared" si="19"/>
        <v>0.399999960845104</v>
      </c>
      <c r="N87" s="34">
        <f t="shared" si="20"/>
        <v>0.72270010234112</v>
      </c>
      <c r="O87" s="34">
        <f t="shared" si="21"/>
        <v>0.852799375862202</v>
      </c>
      <c r="P87" s="34">
        <v>0.0603991741238256</v>
      </c>
      <c r="Q87" s="34">
        <v>0.872339826857698</v>
      </c>
      <c r="R87" s="34">
        <f t="shared" si="25"/>
        <v>-0.0666666086114506</v>
      </c>
      <c r="S87" s="34">
        <f t="shared" si="26"/>
        <v>-0.0476192274866477</v>
      </c>
      <c r="T87" s="34">
        <f t="shared" si="27"/>
        <v>-0.0480766970216727</v>
      </c>
      <c r="U87" s="34">
        <f t="shared" si="28"/>
        <v>1.21276500471922</v>
      </c>
      <c r="V87" s="76" t="str">
        <f t="shared" si="1"/>
        <v>High Order Change</v>
      </c>
      <c r="W87" s="17" t="str">
        <f t="shared" si="2"/>
        <v> </v>
      </c>
      <c r="X87" s="17" t="str">
        <f t="shared" si="3"/>
        <v>High Conversion Rate</v>
      </c>
      <c r="Y87" s="17" t="str">
        <f>IF(J87&gt;0,IF(MAX('Channel wise traffic'!G87:J87)='Channel wise traffic'!G87,"Facebook",IF(MAX('Channel wise traffic'!G87:J87)='Channel wise traffic'!H87,"Youtube",IF(MAX('Channel wise traffic'!G87:J87)='Channel wise traffic'!I87,"Twitter",IF(MAX('Channel wise traffic'!G87:J87)='Channel wise traffic'!J87,"Others",IF(AND('Channel wise traffic'!G87='Channel wise traffic'!H87,'Channel wise traffic'!H87='Channel wise traffic'!I87,'Channel wise traffic'!I87='Channel wise traffic'!J87),"Facebook,Youtube,Twitter,Others","No Increase"))))),IF(MIN('Channel wise traffic'!G87:J87)='Channel wise traffic'!G87,"Facebook",IF(MIN('Channel wise traffic'!G87:J87)='Channel wise traffic'!H87,"Youtube",IF(MIN('Channel wise traffic'!G87:J87)='Channel wise traffic'!I87,"Twitter",IF(MIN('Channel wise traffic'!G87:J87)='Channel wise traffic'!J87,"Others",IF(AND('Channel wise traffic'!G87='Channel wise traffic'!H87,'Channel wise traffic'!H87='Channel wise traffic'!I87,'Channel wise traffic'!I87='Channel wise traffic'!J87),"Facebook,Youtube,Twitter,Others","No Decrease"))))))</f>
        <v>Facebook</v>
      </c>
      <c r="Z87" s="17" t="str">
        <f t="shared" si="4"/>
        <v>P2O increase</v>
      </c>
      <c r="AA87" s="80" t="s">
        <v>41</v>
      </c>
      <c r="AB87" s="80" t="s">
        <v>75</v>
      </c>
      <c r="AC87" s="80" t="s">
        <v>76</v>
      </c>
      <c r="AD87" s="80"/>
    </row>
    <row r="88" ht="15.75" customHeight="1" spans="2:30">
      <c r="B88" s="70">
        <v>43551</v>
      </c>
      <c r="C88" s="17">
        <v>20848646</v>
      </c>
      <c r="D88" s="17">
        <v>5212161</v>
      </c>
      <c r="E88" s="17">
        <v>2084864</v>
      </c>
      <c r="F88" s="17">
        <v>1476292</v>
      </c>
      <c r="G88" s="17">
        <v>1150032</v>
      </c>
      <c r="H88" s="34">
        <f t="shared" si="17"/>
        <v>0.0551609922294234</v>
      </c>
      <c r="I88" s="34">
        <f t="shared" si="22"/>
        <v>-0.165327962549671</v>
      </c>
      <c r="J88" s="34">
        <f t="shared" si="23"/>
        <v>-0.0204081728542598</v>
      </c>
      <c r="K88" s="34">
        <f t="shared" si="24"/>
        <v>-0.147938953428866</v>
      </c>
      <c r="L88" s="34">
        <f t="shared" si="18"/>
        <v>0.249999976017627</v>
      </c>
      <c r="M88" s="34">
        <f t="shared" si="19"/>
        <v>0.3999999232564</v>
      </c>
      <c r="N88" s="34">
        <f t="shared" si="20"/>
        <v>0.708099904837918</v>
      </c>
      <c r="O88" s="34">
        <f t="shared" si="21"/>
        <v>0.779000360362313</v>
      </c>
      <c r="P88" s="34">
        <v>0.0551609922294234</v>
      </c>
      <c r="Q88" s="34">
        <v>-0.147938953428866</v>
      </c>
      <c r="R88" s="34">
        <f t="shared" si="25"/>
        <v>-0.0196078983470129</v>
      </c>
      <c r="S88" s="34">
        <f t="shared" si="26"/>
        <v>0.0101010738634026</v>
      </c>
      <c r="T88" s="34">
        <f t="shared" si="27"/>
        <v>-0.049019998549087</v>
      </c>
      <c r="U88" s="34">
        <f t="shared" si="28"/>
        <v>-0.095237294522805</v>
      </c>
      <c r="V88" s="76" t="str">
        <f t="shared" si="1"/>
        <v> </v>
      </c>
      <c r="W88" s="17" t="str">
        <f t="shared" si="2"/>
        <v> </v>
      </c>
      <c r="X88" s="17" t="str">
        <f t="shared" si="3"/>
        <v> </v>
      </c>
      <c r="Y88" s="17" t="str">
        <f>IF(J88&gt;0,IF(MAX('Channel wise traffic'!G88:J88)='Channel wise traffic'!G88,"Facebook",IF(MAX('Channel wise traffic'!G88:J88)='Channel wise traffic'!H88,"Youtube",IF(MAX('Channel wise traffic'!G88:J88)='Channel wise traffic'!I88,"Twitter",IF(MAX('Channel wise traffic'!G88:J88)='Channel wise traffic'!J88,"Others",IF(AND('Channel wise traffic'!G88='Channel wise traffic'!H88,'Channel wise traffic'!H88='Channel wise traffic'!I88,'Channel wise traffic'!I88='Channel wise traffic'!J88),"Facebook,Youtube,Twitter,Others","No Increase"))))),IF(MIN('Channel wise traffic'!G88:J88)='Channel wise traffic'!G88,"Facebook",IF(MIN('Channel wise traffic'!G88:J88)='Channel wise traffic'!H88,"Youtube",IF(MIN('Channel wise traffic'!G88:J88)='Channel wise traffic'!I88,"Twitter",IF(MIN('Channel wise traffic'!G88:J88)='Channel wise traffic'!J88,"Others",IF(AND('Channel wise traffic'!G88='Channel wise traffic'!H88,'Channel wise traffic'!H88='Channel wise traffic'!I88,'Channel wise traffic'!I88='Channel wise traffic'!J88),"Facebook,Youtube,Twitter,Others","No Decrease"))))))</f>
        <v>Youtube</v>
      </c>
      <c r="Z88" s="17" t="str">
        <f t="shared" si="4"/>
        <v>P2O decrease</v>
      </c>
      <c r="AA88" s="80"/>
      <c r="AB88" s="19"/>
      <c r="AC88" s="19"/>
      <c r="AD88" s="80"/>
    </row>
    <row r="89" ht="15.75" customHeight="1" spans="2:30">
      <c r="B89" s="70">
        <v>43552</v>
      </c>
      <c r="C89" s="17">
        <v>21500167</v>
      </c>
      <c r="D89" s="17">
        <v>5267540</v>
      </c>
      <c r="E89" s="17">
        <v>2064876</v>
      </c>
      <c r="F89" s="17">
        <v>1552580</v>
      </c>
      <c r="G89" s="17">
        <v>1311309</v>
      </c>
      <c r="H89" s="34">
        <f t="shared" si="17"/>
        <v>0.0609906425377998</v>
      </c>
      <c r="I89" s="34">
        <f t="shared" si="22"/>
        <v>0.0622135493873663</v>
      </c>
      <c r="J89" s="34">
        <f t="shared" si="23"/>
        <v>-0.00999998158153803</v>
      </c>
      <c r="K89" s="34">
        <f t="shared" si="24"/>
        <v>0.0729429592175836</v>
      </c>
      <c r="L89" s="34">
        <f t="shared" si="18"/>
        <v>0.244999957442191</v>
      </c>
      <c r="M89" s="34">
        <f t="shared" si="19"/>
        <v>0.39200006074942</v>
      </c>
      <c r="N89" s="34">
        <f t="shared" si="20"/>
        <v>0.75189987195357</v>
      </c>
      <c r="O89" s="34">
        <f t="shared" si="21"/>
        <v>0.844599956201935</v>
      </c>
      <c r="P89" s="34">
        <v>0.0609906425377998</v>
      </c>
      <c r="Q89" s="34">
        <v>0.072942959217583</v>
      </c>
      <c r="R89" s="34">
        <f t="shared" si="25"/>
        <v>-0.020000170231236</v>
      </c>
      <c r="S89" s="34">
        <f t="shared" si="26"/>
        <v>3.05327847005543e-7</v>
      </c>
      <c r="T89" s="34">
        <f t="shared" si="27"/>
        <v>0.0842106035528458</v>
      </c>
      <c r="U89" s="34">
        <f t="shared" si="28"/>
        <v>0.00980345203275701</v>
      </c>
      <c r="V89" s="76" t="str">
        <f t="shared" si="1"/>
        <v> </v>
      </c>
      <c r="W89" s="17" t="str">
        <f t="shared" si="2"/>
        <v> </v>
      </c>
      <c r="X89" s="17" t="str">
        <f t="shared" si="3"/>
        <v> </v>
      </c>
      <c r="Y89" s="17" t="str">
        <f>IF(J89&gt;0,IF(MAX('Channel wise traffic'!G89:J89)='Channel wise traffic'!G89,"Facebook",IF(MAX('Channel wise traffic'!G89:J89)='Channel wise traffic'!H89,"Youtube",IF(MAX('Channel wise traffic'!G89:J89)='Channel wise traffic'!I89,"Twitter",IF(MAX('Channel wise traffic'!G89:J89)='Channel wise traffic'!J89,"Others",IF(AND('Channel wise traffic'!G89='Channel wise traffic'!H89,'Channel wise traffic'!H89='Channel wise traffic'!I89,'Channel wise traffic'!I89='Channel wise traffic'!J89),"Facebook,Youtube,Twitter,Others","No Increase"))))),IF(MIN('Channel wise traffic'!G89:J89)='Channel wise traffic'!G89,"Facebook",IF(MIN('Channel wise traffic'!G89:J89)='Channel wise traffic'!H89,"Youtube",IF(MIN('Channel wise traffic'!G89:J89)='Channel wise traffic'!I89,"Twitter",IF(MIN('Channel wise traffic'!G89:J89)='Channel wise traffic'!J89,"Others",IF(AND('Channel wise traffic'!G89='Channel wise traffic'!H89,'Channel wise traffic'!H89='Channel wise traffic'!I89,'Channel wise traffic'!I89='Channel wise traffic'!J89),"Facebook,Youtube,Twitter,Others","No Decrease"))))))</f>
        <v>Others</v>
      </c>
      <c r="Z89" s="17" t="str">
        <f t="shared" si="4"/>
        <v>C2P increase</v>
      </c>
      <c r="AA89" s="80"/>
      <c r="AB89" s="19"/>
      <c r="AC89" s="19"/>
      <c r="AD89" s="80"/>
    </row>
    <row r="90" ht="15.75" customHeight="1" spans="2:30">
      <c r="B90" s="70">
        <v>43553</v>
      </c>
      <c r="C90" s="17">
        <v>22803207</v>
      </c>
      <c r="D90" s="17">
        <v>5757809</v>
      </c>
      <c r="E90" s="17">
        <v>2234030</v>
      </c>
      <c r="F90" s="17">
        <v>1712384</v>
      </c>
      <c r="G90" s="17">
        <v>1390113</v>
      </c>
      <c r="H90" s="34">
        <f t="shared" si="17"/>
        <v>0.0609612937338156</v>
      </c>
      <c r="I90" s="34">
        <f t="shared" si="22"/>
        <v>0.0209490529080361</v>
      </c>
      <c r="J90" s="34">
        <f t="shared" si="23"/>
        <v>0.0824742165270567</v>
      </c>
      <c r="K90" s="34">
        <f t="shared" si="24"/>
        <v>-0.0568375326448091</v>
      </c>
      <c r="L90" s="34">
        <f t="shared" si="18"/>
        <v>0.252499966342453</v>
      </c>
      <c r="M90" s="34">
        <f t="shared" si="19"/>
        <v>0.388000018757135</v>
      </c>
      <c r="N90" s="34">
        <f t="shared" si="20"/>
        <v>0.766500002238108</v>
      </c>
      <c r="O90" s="34">
        <f t="shared" si="21"/>
        <v>0.811799806585439</v>
      </c>
      <c r="P90" s="34">
        <v>0.0609612937338156</v>
      </c>
      <c r="Q90" s="34">
        <v>-0.0568375326448088</v>
      </c>
      <c r="R90" s="34">
        <f t="shared" si="25"/>
        <v>-0.0380952358519739</v>
      </c>
      <c r="S90" s="34">
        <f t="shared" si="26"/>
        <v>0.0104168906228193</v>
      </c>
      <c r="T90" s="34">
        <f t="shared" si="27"/>
        <v>0.00961544568114436</v>
      </c>
      <c r="U90" s="34">
        <f t="shared" si="28"/>
        <v>-0.0388352153298396</v>
      </c>
      <c r="V90" s="76" t="str">
        <f t="shared" si="1"/>
        <v> </v>
      </c>
      <c r="W90" s="17" t="str">
        <f t="shared" si="2"/>
        <v> </v>
      </c>
      <c r="X90" s="17" t="str">
        <f t="shared" si="3"/>
        <v> </v>
      </c>
      <c r="Y90" s="17" t="str">
        <f>IF(J90&gt;0,IF(MAX('Channel wise traffic'!G90:J90)='Channel wise traffic'!G90,"Facebook",IF(MAX('Channel wise traffic'!G90:J90)='Channel wise traffic'!H90,"Youtube",IF(MAX('Channel wise traffic'!G90:J90)='Channel wise traffic'!I90,"Twitter",IF(MAX('Channel wise traffic'!G90:J90)='Channel wise traffic'!J90,"Others",IF(AND('Channel wise traffic'!G90='Channel wise traffic'!H90,'Channel wise traffic'!H90='Channel wise traffic'!I90,'Channel wise traffic'!I90='Channel wise traffic'!J90),"Facebook,Youtube,Twitter,Others","No Increase"))))),IF(MIN('Channel wise traffic'!G90:J90)='Channel wise traffic'!G90,"Facebook",IF(MIN('Channel wise traffic'!G90:J90)='Channel wise traffic'!H90,"Youtube",IF(MIN('Channel wise traffic'!G90:J90)='Channel wise traffic'!I90,"Twitter",IF(MIN('Channel wise traffic'!G90:J90)='Channel wise traffic'!J90,"Others",IF(AND('Channel wise traffic'!G90='Channel wise traffic'!H90,'Channel wise traffic'!H90='Channel wise traffic'!I90,'Channel wise traffic'!I90='Channel wise traffic'!J90),"Facebook,Youtube,Twitter,Others","No Decrease"))))))</f>
        <v>Youtube</v>
      </c>
      <c r="Z90" s="17" t="str">
        <f t="shared" si="4"/>
        <v>P2O decrease</v>
      </c>
      <c r="AA90" s="80"/>
      <c r="AB90" s="19"/>
      <c r="AC90" s="19"/>
      <c r="AD90" s="80"/>
    </row>
    <row r="91" ht="15.75" customHeight="1" spans="2:30">
      <c r="B91" s="70">
        <v>43554</v>
      </c>
      <c r="C91" s="17">
        <v>44889750</v>
      </c>
      <c r="D91" s="17">
        <v>9898190</v>
      </c>
      <c r="E91" s="17">
        <v>3399038</v>
      </c>
      <c r="F91" s="17">
        <v>2311346</v>
      </c>
      <c r="G91" s="17">
        <v>1748764</v>
      </c>
      <c r="H91" s="34">
        <f t="shared" si="17"/>
        <v>0.0389568665452581</v>
      </c>
      <c r="I91" s="34">
        <f t="shared" si="22"/>
        <v>-0.0672109470553439</v>
      </c>
      <c r="J91" s="34">
        <f t="shared" si="23"/>
        <v>0.0101009987364553</v>
      </c>
      <c r="K91" s="34">
        <f t="shared" si="24"/>
        <v>-0.0765388271950123</v>
      </c>
      <c r="L91" s="34">
        <f t="shared" si="18"/>
        <v>0.2205000027846</v>
      </c>
      <c r="M91" s="34">
        <f t="shared" si="19"/>
        <v>0.343399954941257</v>
      </c>
      <c r="N91" s="34">
        <f t="shared" si="20"/>
        <v>0.680000047072142</v>
      </c>
      <c r="O91" s="34">
        <f t="shared" si="21"/>
        <v>0.756599834036098</v>
      </c>
      <c r="P91" s="34">
        <v>0.0389568665452581</v>
      </c>
      <c r="Q91" s="34">
        <v>-0.0765388271950127</v>
      </c>
      <c r="R91" s="34">
        <f t="shared" si="25"/>
        <v>0.0194175420408462</v>
      </c>
      <c r="S91" s="34">
        <f t="shared" si="26"/>
        <v>0.00999987983556694</v>
      </c>
      <c r="T91" s="34">
        <f t="shared" si="27"/>
        <v>-0.0291258886833342</v>
      </c>
      <c r="U91" s="34">
        <f t="shared" si="28"/>
        <v>-0.0761907749206109</v>
      </c>
      <c r="V91" s="76" t="str">
        <f t="shared" si="1"/>
        <v> </v>
      </c>
      <c r="W91" s="17" t="str">
        <f t="shared" si="2"/>
        <v> </v>
      </c>
      <c r="X91" s="17" t="str">
        <f t="shared" si="3"/>
        <v> </v>
      </c>
      <c r="Y91" s="17" t="str">
        <f>IF(J91&gt;0,IF(MAX('Channel wise traffic'!G91:J91)='Channel wise traffic'!G91,"Facebook",IF(MAX('Channel wise traffic'!G91:J91)='Channel wise traffic'!H91,"Youtube",IF(MAX('Channel wise traffic'!G91:J91)='Channel wise traffic'!I91,"Twitter",IF(MAX('Channel wise traffic'!G91:J91)='Channel wise traffic'!J91,"Others",IF(AND('Channel wise traffic'!G91='Channel wise traffic'!H91,'Channel wise traffic'!H91='Channel wise traffic'!I91,'Channel wise traffic'!I91='Channel wise traffic'!J91),"Facebook,Youtube,Twitter,Others","No Increase"))))),IF(MIN('Channel wise traffic'!G91:J91)='Channel wise traffic'!G91,"Facebook",IF(MIN('Channel wise traffic'!G91:J91)='Channel wise traffic'!H91,"Youtube",IF(MIN('Channel wise traffic'!G91:J91)='Channel wise traffic'!I91,"Twitter",IF(MIN('Channel wise traffic'!G91:J91)='Channel wise traffic'!J91,"Others",IF(AND('Channel wise traffic'!G91='Channel wise traffic'!H91,'Channel wise traffic'!H91='Channel wise traffic'!I91,'Channel wise traffic'!I91='Channel wise traffic'!J91),"Facebook,Youtube,Twitter,Others","No Decrease"))))))</f>
        <v>Twitter</v>
      </c>
      <c r="Z91" s="17" t="str">
        <f t="shared" si="4"/>
        <v>P2O decrease</v>
      </c>
      <c r="AA91" s="80"/>
      <c r="AB91" s="19"/>
      <c r="AC91" s="19"/>
      <c r="AD91" s="80"/>
    </row>
    <row r="92" ht="15.75" customHeight="1" spans="2:30">
      <c r="B92" s="70">
        <v>43555</v>
      </c>
      <c r="C92" s="17">
        <v>42645263</v>
      </c>
      <c r="D92" s="17">
        <v>8597285</v>
      </c>
      <c r="E92" s="17">
        <v>2806153</v>
      </c>
      <c r="F92" s="17">
        <v>2003593</v>
      </c>
      <c r="G92" s="17">
        <v>1640943</v>
      </c>
      <c r="H92" s="34">
        <f t="shared" si="17"/>
        <v>0.0384789044447914</v>
      </c>
      <c r="I92" s="34">
        <f t="shared" si="22"/>
        <v>-0.107900007393651</v>
      </c>
      <c r="J92" s="34">
        <f t="shared" si="23"/>
        <v>-0.0594059399389236</v>
      </c>
      <c r="K92" s="34">
        <f t="shared" si="24"/>
        <v>-0.0515568506264855</v>
      </c>
      <c r="L92" s="34">
        <f t="shared" si="18"/>
        <v>0.201599999512255</v>
      </c>
      <c r="M92" s="34">
        <f t="shared" si="19"/>
        <v>0.326399904155789</v>
      </c>
      <c r="N92" s="34">
        <f t="shared" si="20"/>
        <v>0.713999913760939</v>
      </c>
      <c r="O92" s="34">
        <f t="shared" si="21"/>
        <v>0.819000166201419</v>
      </c>
      <c r="P92" s="34">
        <v>0.0384789044447914</v>
      </c>
      <c r="Q92" s="34">
        <v>-0.0515568506264845</v>
      </c>
      <c r="R92" s="34">
        <f t="shared" si="25"/>
        <v>-0.0303029380856932</v>
      </c>
      <c r="S92" s="34">
        <f t="shared" si="26"/>
        <v>-0.0679612747412285</v>
      </c>
      <c r="T92" s="34">
        <f t="shared" si="27"/>
        <v>0.029411466639188</v>
      </c>
      <c r="U92" s="34">
        <f t="shared" si="28"/>
        <v>0.019417924235082</v>
      </c>
      <c r="V92" s="76" t="str">
        <f t="shared" si="1"/>
        <v> </v>
      </c>
      <c r="W92" s="17" t="str">
        <f t="shared" si="2"/>
        <v> </v>
      </c>
      <c r="X92" s="17" t="str">
        <f t="shared" si="3"/>
        <v> </v>
      </c>
      <c r="Y92" s="17" t="str">
        <f>IF(J92&gt;0,IF(MAX('Channel wise traffic'!G92:J92)='Channel wise traffic'!G92,"Facebook",IF(MAX('Channel wise traffic'!G92:J92)='Channel wise traffic'!H92,"Youtube",IF(MAX('Channel wise traffic'!G92:J92)='Channel wise traffic'!I92,"Twitter",IF(MAX('Channel wise traffic'!G92:J92)='Channel wise traffic'!J92,"Others",IF(AND('Channel wise traffic'!G92='Channel wise traffic'!H92,'Channel wise traffic'!H92='Channel wise traffic'!I92,'Channel wise traffic'!I92='Channel wise traffic'!J92),"Facebook,Youtube,Twitter,Others","No Increase"))))),IF(MIN('Channel wise traffic'!G92:J92)='Channel wise traffic'!G92,"Facebook",IF(MIN('Channel wise traffic'!G92:J92)='Channel wise traffic'!H92,"Youtube",IF(MIN('Channel wise traffic'!G92:J92)='Channel wise traffic'!I92,"Twitter",IF(MIN('Channel wise traffic'!G92:J92)='Channel wise traffic'!J92,"Others",IF(AND('Channel wise traffic'!G92='Channel wise traffic'!H92,'Channel wise traffic'!H92='Channel wise traffic'!I92,'Channel wise traffic'!I92='Channel wise traffic'!J92),"Facebook,Youtube,Twitter,Others","No Decrease"))))))</f>
        <v>Twitter</v>
      </c>
      <c r="Z92" s="17" t="str">
        <f t="shared" si="4"/>
        <v>M2C decrease</v>
      </c>
      <c r="AA92" s="80"/>
      <c r="AB92" s="19"/>
      <c r="AC92" s="19"/>
      <c r="AD92" s="80"/>
    </row>
    <row r="93" ht="15.75" customHeight="1" spans="2:30">
      <c r="B93" s="70">
        <v>43556</v>
      </c>
      <c r="C93" s="17">
        <v>21065820</v>
      </c>
      <c r="D93" s="17">
        <v>5424448</v>
      </c>
      <c r="E93" s="17">
        <v>2278268</v>
      </c>
      <c r="F93" s="17">
        <v>1629873</v>
      </c>
      <c r="G93" s="17">
        <v>1363225</v>
      </c>
      <c r="H93" s="34">
        <f t="shared" si="17"/>
        <v>0.0647126482614966</v>
      </c>
      <c r="I93" s="34">
        <f t="shared" si="22"/>
        <v>0.00831295590338943</v>
      </c>
      <c r="J93" s="34">
        <f t="shared" si="23"/>
        <v>-0.058252409823299</v>
      </c>
      <c r="K93" s="34">
        <f t="shared" si="24"/>
        <v>0.0706828097263292</v>
      </c>
      <c r="L93" s="34">
        <f t="shared" si="18"/>
        <v>0.25749996914433</v>
      </c>
      <c r="M93" s="34">
        <f t="shared" si="19"/>
        <v>0.419999970503911</v>
      </c>
      <c r="N93" s="34">
        <f t="shared" si="20"/>
        <v>0.715400031954099</v>
      </c>
      <c r="O93" s="34">
        <f t="shared" si="21"/>
        <v>0.836399523153031</v>
      </c>
      <c r="P93" s="34">
        <v>0.0647126482614966</v>
      </c>
      <c r="Q93" s="34">
        <v>0.070682809726329</v>
      </c>
      <c r="R93" s="34">
        <f t="shared" si="25"/>
        <v>0.0404038875460224</v>
      </c>
      <c r="S93" s="34">
        <f t="shared" si="26"/>
        <v>0.029411940330009</v>
      </c>
      <c r="T93" s="34">
        <f t="shared" si="27"/>
        <v>-0.0101010757037674</v>
      </c>
      <c r="U93" s="34">
        <f t="shared" si="28"/>
        <v>0.00990101789214837</v>
      </c>
      <c r="V93" s="76" t="str">
        <f t="shared" si="1"/>
        <v> </v>
      </c>
      <c r="W93" s="17" t="str">
        <f t="shared" si="2"/>
        <v> </v>
      </c>
      <c r="X93" s="17" t="str">
        <f t="shared" si="3"/>
        <v> </v>
      </c>
      <c r="Y93" s="17" t="str">
        <f>IF(J93&gt;0,IF(MAX('Channel wise traffic'!G93:J93)='Channel wise traffic'!G93,"Facebook",IF(MAX('Channel wise traffic'!G93:J93)='Channel wise traffic'!H93,"Youtube",IF(MAX('Channel wise traffic'!G93:J93)='Channel wise traffic'!I93,"Twitter",IF(MAX('Channel wise traffic'!G93:J93)='Channel wise traffic'!J93,"Others",IF(AND('Channel wise traffic'!G93='Channel wise traffic'!H93,'Channel wise traffic'!H93='Channel wise traffic'!I93,'Channel wise traffic'!I93='Channel wise traffic'!J93),"Facebook,Youtube,Twitter,Others","No Increase"))))),IF(MIN('Channel wise traffic'!G93:J93)='Channel wise traffic'!G93,"Facebook",IF(MIN('Channel wise traffic'!G93:J93)='Channel wise traffic'!H93,"Youtube",IF(MIN('Channel wise traffic'!G93:J93)='Channel wise traffic'!I93,"Twitter",IF(MIN('Channel wise traffic'!G93:J93)='Channel wise traffic'!J93,"Others",IF(AND('Channel wise traffic'!G93='Channel wise traffic'!H93,'Channel wise traffic'!H93='Channel wise traffic'!I93,'Channel wise traffic'!I93='Channel wise traffic'!J93),"Facebook,Youtube,Twitter,Others","No Decrease"))))))</f>
        <v>Youtube</v>
      </c>
      <c r="Z93" s="17" t="str">
        <f t="shared" si="4"/>
        <v>L2M increase</v>
      </c>
      <c r="AA93" s="80"/>
      <c r="AB93" s="19"/>
      <c r="AC93" s="19"/>
      <c r="AD93" s="80"/>
    </row>
    <row r="94" ht="15.75" customHeight="1" spans="2:30">
      <c r="B94" s="70">
        <v>43557</v>
      </c>
      <c r="C94" s="17">
        <v>22803207</v>
      </c>
      <c r="D94" s="17">
        <v>5700801</v>
      </c>
      <c r="E94" s="17">
        <v>2257517</v>
      </c>
      <c r="F94" s="17">
        <v>1565588</v>
      </c>
      <c r="G94" s="17">
        <v>1309458</v>
      </c>
      <c r="H94" s="34">
        <f t="shared" si="17"/>
        <v>0.0574242912411399</v>
      </c>
      <c r="I94" s="34">
        <f t="shared" si="22"/>
        <v>0.0398787841247228</v>
      </c>
      <c r="J94" s="34">
        <f t="shared" si="23"/>
        <v>0.0937500209845761</v>
      </c>
      <c r="K94" s="34">
        <f t="shared" si="24"/>
        <v>-0.0492537013268896</v>
      </c>
      <c r="L94" s="34">
        <f t="shared" si="18"/>
        <v>0.249999967109889</v>
      </c>
      <c r="M94" s="34">
        <f t="shared" si="19"/>
        <v>0.395999965618867</v>
      </c>
      <c r="N94" s="34">
        <f t="shared" si="20"/>
        <v>0.6934999825029</v>
      </c>
      <c r="O94" s="34">
        <f t="shared" si="21"/>
        <v>0.836400125703569</v>
      </c>
      <c r="P94" s="34">
        <v>0.0574242912411399</v>
      </c>
      <c r="Q94" s="34">
        <v>-0.0492537013268896</v>
      </c>
      <c r="R94" s="34">
        <f t="shared" si="25"/>
        <v>0.0204080829578142</v>
      </c>
      <c r="S94" s="34">
        <f t="shared" si="26"/>
        <v>-0.00999998904446375</v>
      </c>
      <c r="T94" s="34">
        <f t="shared" si="27"/>
        <v>-0.0404042005025721</v>
      </c>
      <c r="U94" s="34">
        <f t="shared" si="28"/>
        <v>-0.0192299040346423</v>
      </c>
      <c r="V94" s="76" t="str">
        <f t="shared" si="1"/>
        <v> </v>
      </c>
      <c r="W94" s="17" t="str">
        <f t="shared" si="2"/>
        <v> </v>
      </c>
      <c r="X94" s="17" t="str">
        <f t="shared" si="3"/>
        <v> </v>
      </c>
      <c r="Y94" s="17" t="str">
        <f>IF(J94&gt;0,IF(MAX('Channel wise traffic'!G94:J94)='Channel wise traffic'!G94,"Facebook",IF(MAX('Channel wise traffic'!G94:J94)='Channel wise traffic'!H94,"Youtube",IF(MAX('Channel wise traffic'!G94:J94)='Channel wise traffic'!I94,"Twitter",IF(MAX('Channel wise traffic'!G94:J94)='Channel wise traffic'!J94,"Others",IF(AND('Channel wise traffic'!G94='Channel wise traffic'!H94,'Channel wise traffic'!H94='Channel wise traffic'!I94,'Channel wise traffic'!I94='Channel wise traffic'!J94),"Facebook,Youtube,Twitter,Others","No Increase"))))),IF(MIN('Channel wise traffic'!G94:J94)='Channel wise traffic'!G94,"Facebook",IF(MIN('Channel wise traffic'!G94:J94)='Channel wise traffic'!H94,"Youtube",IF(MIN('Channel wise traffic'!G94:J94)='Channel wise traffic'!I94,"Twitter",IF(MIN('Channel wise traffic'!G94:J94)='Channel wise traffic'!J94,"Others",IF(AND('Channel wise traffic'!G94='Channel wise traffic'!H94,'Channel wise traffic'!H94='Channel wise traffic'!I94,'Channel wise traffic'!I94='Channel wise traffic'!J94),"Facebook,Youtube,Twitter,Others","No Decrease"))))))</f>
        <v>Youtube</v>
      </c>
      <c r="Z94" s="17" t="str">
        <f t="shared" si="4"/>
        <v>C2P decrease</v>
      </c>
      <c r="AA94" s="80"/>
      <c r="AB94" s="19"/>
      <c r="AC94" s="19"/>
      <c r="AD94" s="80"/>
    </row>
    <row r="95" ht="15.75" customHeight="1" spans="2:30">
      <c r="B95" s="70">
        <v>43558</v>
      </c>
      <c r="C95" s="17">
        <v>22368860</v>
      </c>
      <c r="D95" s="17">
        <v>5536293</v>
      </c>
      <c r="E95" s="17">
        <v>2303097</v>
      </c>
      <c r="F95" s="17">
        <v>1597198</v>
      </c>
      <c r="G95" s="17">
        <v>1335896</v>
      </c>
      <c r="H95" s="34">
        <f t="shared" si="17"/>
        <v>0.0597212374703047</v>
      </c>
      <c r="I95" s="34">
        <f t="shared" si="22"/>
        <v>0.161616372413985</v>
      </c>
      <c r="J95" s="34">
        <f t="shared" si="23"/>
        <v>0.0729166776585874</v>
      </c>
      <c r="K95" s="34">
        <f t="shared" si="24"/>
        <v>0.0826715593134095</v>
      </c>
      <c r="L95" s="34">
        <f t="shared" si="18"/>
        <v>0.247500006705751</v>
      </c>
      <c r="M95" s="34">
        <f t="shared" si="19"/>
        <v>0.415999839603865</v>
      </c>
      <c r="N95" s="34">
        <f t="shared" si="20"/>
        <v>0.693500100082628</v>
      </c>
      <c r="O95" s="34">
        <f t="shared" si="21"/>
        <v>0.836399745053525</v>
      </c>
      <c r="P95" s="34">
        <v>0.0597212374703047</v>
      </c>
      <c r="Q95" s="34">
        <v>0.0826715593134089</v>
      </c>
      <c r="R95" s="34">
        <f t="shared" si="25"/>
        <v>-0.00999987820678716</v>
      </c>
      <c r="S95" s="34">
        <f t="shared" si="26"/>
        <v>0.0399997985429839</v>
      </c>
      <c r="T95" s="34">
        <f t="shared" si="27"/>
        <v>-0.0206182837415179</v>
      </c>
      <c r="U95" s="34">
        <f t="shared" si="28"/>
        <v>0.0736833865705986</v>
      </c>
      <c r="V95" s="76" t="str">
        <f t="shared" si="1"/>
        <v> </v>
      </c>
      <c r="W95" s="17" t="str">
        <f t="shared" si="2"/>
        <v> </v>
      </c>
      <c r="X95" s="17" t="str">
        <f t="shared" si="3"/>
        <v> </v>
      </c>
      <c r="Y95" s="17" t="str">
        <f>IF(J95&gt;0,IF(MAX('Channel wise traffic'!G95:J95)='Channel wise traffic'!G95,"Facebook",IF(MAX('Channel wise traffic'!G95:J95)='Channel wise traffic'!H95,"Youtube",IF(MAX('Channel wise traffic'!G95:J95)='Channel wise traffic'!I95,"Twitter",IF(MAX('Channel wise traffic'!G95:J95)='Channel wise traffic'!J95,"Others",IF(AND('Channel wise traffic'!G95='Channel wise traffic'!H95,'Channel wise traffic'!H95='Channel wise traffic'!I95,'Channel wise traffic'!I95='Channel wise traffic'!J95),"Facebook,Youtube,Twitter,Others","No Increase"))))),IF(MIN('Channel wise traffic'!G95:J95)='Channel wise traffic'!G95,"Facebook",IF(MIN('Channel wise traffic'!G95:J95)='Channel wise traffic'!H95,"Youtube",IF(MIN('Channel wise traffic'!G95:J95)='Channel wise traffic'!I95,"Twitter",IF(MIN('Channel wise traffic'!G95:J95)='Channel wise traffic'!J95,"Others",IF(AND('Channel wise traffic'!G95='Channel wise traffic'!H95,'Channel wise traffic'!H95='Channel wise traffic'!I95,'Channel wise traffic'!I95='Channel wise traffic'!J95),"Facebook,Youtube,Twitter,Others","No Decrease"))))))</f>
        <v>Youtube</v>
      </c>
      <c r="Z95" s="17" t="str">
        <f t="shared" si="4"/>
        <v>P2O increase</v>
      </c>
      <c r="AA95" s="80"/>
      <c r="AB95" s="19"/>
      <c r="AC95" s="19"/>
      <c r="AD95" s="80"/>
    </row>
    <row r="96" ht="15.75" customHeight="1" spans="2:30">
      <c r="B96" s="70">
        <v>43559</v>
      </c>
      <c r="C96" s="17">
        <v>22151687</v>
      </c>
      <c r="D96" s="17">
        <v>5814817</v>
      </c>
      <c r="E96" s="17">
        <v>1162963</v>
      </c>
      <c r="F96" s="17">
        <v>806515</v>
      </c>
      <c r="G96" s="17">
        <v>628275</v>
      </c>
      <c r="H96" s="34">
        <f t="shared" si="17"/>
        <v>0.0283623996673481</v>
      </c>
      <c r="I96" s="34">
        <f t="shared" si="22"/>
        <v>-0.520879518099853</v>
      </c>
      <c r="J96" s="34">
        <f t="shared" si="23"/>
        <v>0.0303030204370041</v>
      </c>
      <c r="K96" s="34">
        <f t="shared" si="24"/>
        <v>-0.534971292526225</v>
      </c>
      <c r="L96" s="34">
        <f t="shared" si="18"/>
        <v>0.262499962192496</v>
      </c>
      <c r="M96" s="34">
        <f t="shared" si="19"/>
        <v>0.199999931210217</v>
      </c>
      <c r="N96" s="34">
        <f t="shared" si="20"/>
        <v>0.693500137149677</v>
      </c>
      <c r="O96" s="34">
        <f t="shared" si="21"/>
        <v>0.778999770618029</v>
      </c>
      <c r="P96" s="34">
        <v>0.0283623996673481</v>
      </c>
      <c r="Q96" s="34">
        <v>-0.534971292526224</v>
      </c>
      <c r="R96" s="34">
        <f t="shared" si="25"/>
        <v>0.0714286032251015</v>
      </c>
      <c r="S96" s="34">
        <f t="shared" si="26"/>
        <v>-0.48979617291931</v>
      </c>
      <c r="T96" s="34">
        <f t="shared" si="27"/>
        <v>-0.0776695634382276</v>
      </c>
      <c r="U96" s="34">
        <f t="shared" si="28"/>
        <v>-0.0776701266702666</v>
      </c>
      <c r="V96" s="76" t="str">
        <f t="shared" si="1"/>
        <v>Low Order Change</v>
      </c>
      <c r="W96" s="17" t="str">
        <f t="shared" si="2"/>
        <v> </v>
      </c>
      <c r="X96" s="17" t="str">
        <f t="shared" si="3"/>
        <v>Low Conversion rate</v>
      </c>
      <c r="Y96" s="17" t="str">
        <f>IF(J96&gt;0,IF(MAX('Channel wise traffic'!G96:J96)='Channel wise traffic'!G96,"Facebook",IF(MAX('Channel wise traffic'!G96:J96)='Channel wise traffic'!H96,"Youtube",IF(MAX('Channel wise traffic'!G96:J96)='Channel wise traffic'!I96,"Twitter",IF(MAX('Channel wise traffic'!G96:J96)='Channel wise traffic'!J96,"Others",IF(AND('Channel wise traffic'!G96='Channel wise traffic'!H96,'Channel wise traffic'!H96='Channel wise traffic'!I96,'Channel wise traffic'!I96='Channel wise traffic'!J96),"Facebook,Youtube,Twitter,Others","No Increase"))))),IF(MIN('Channel wise traffic'!G96:J96)='Channel wise traffic'!G96,"Facebook",IF(MIN('Channel wise traffic'!G96:J96)='Channel wise traffic'!H96,"Youtube",IF(MIN('Channel wise traffic'!G96:J96)='Channel wise traffic'!I96,"Twitter",IF(MIN('Channel wise traffic'!G96:J96)='Channel wise traffic'!J96,"Others",IF(AND('Channel wise traffic'!G96='Channel wise traffic'!H96,'Channel wise traffic'!H96='Channel wise traffic'!I96,'Channel wise traffic'!I96='Channel wise traffic'!J96),"Facebook,Youtube,Twitter,Others","No Decrease"))))))</f>
        <v>Facebook</v>
      </c>
      <c r="Z96" s="17" t="str">
        <f t="shared" si="4"/>
        <v>M2C decrease</v>
      </c>
      <c r="AA96" s="80" t="s">
        <v>46</v>
      </c>
      <c r="AB96" s="80" t="s">
        <v>77</v>
      </c>
      <c r="AC96" s="80" t="s">
        <v>78</v>
      </c>
      <c r="AD96" s="80"/>
    </row>
    <row r="97" ht="15.75" customHeight="1" spans="2:30">
      <c r="B97" s="70">
        <v>43560</v>
      </c>
      <c r="C97" s="17">
        <v>22586034</v>
      </c>
      <c r="D97" s="17">
        <v>5928833</v>
      </c>
      <c r="E97" s="17">
        <v>2418964</v>
      </c>
      <c r="F97" s="17">
        <v>1854136</v>
      </c>
      <c r="G97" s="17">
        <v>1566003</v>
      </c>
      <c r="H97" s="34">
        <f t="shared" si="17"/>
        <v>0.069335014726357</v>
      </c>
      <c r="I97" s="34">
        <f t="shared" si="22"/>
        <v>0.126529282151883</v>
      </c>
      <c r="J97" s="34">
        <f t="shared" si="23"/>
        <v>-0.00952379198241726</v>
      </c>
      <c r="K97" s="34">
        <f t="shared" si="24"/>
        <v>0.13736127433753</v>
      </c>
      <c r="L97" s="34">
        <f t="shared" si="18"/>
        <v>0.262499959045488</v>
      </c>
      <c r="M97" s="34">
        <f t="shared" si="19"/>
        <v>0.408000022938747</v>
      </c>
      <c r="N97" s="34">
        <f t="shared" si="20"/>
        <v>0.766500038859611</v>
      </c>
      <c r="O97" s="34">
        <f t="shared" si="21"/>
        <v>0.844599856752687</v>
      </c>
      <c r="P97" s="34">
        <v>0.069335014726357</v>
      </c>
      <c r="Q97" s="34">
        <v>0.13736127433753</v>
      </c>
      <c r="R97" s="34">
        <f t="shared" si="25"/>
        <v>0.0396039367762631</v>
      </c>
      <c r="S97" s="34">
        <f t="shared" si="26"/>
        <v>0.0515464000380133</v>
      </c>
      <c r="T97" s="34">
        <f t="shared" si="27"/>
        <v>4.7777564127216e-8</v>
      </c>
      <c r="U97" s="34">
        <f t="shared" si="28"/>
        <v>0.0404041118280261</v>
      </c>
      <c r="V97" s="76" t="str">
        <f t="shared" si="1"/>
        <v> </v>
      </c>
      <c r="W97" s="17" t="str">
        <f t="shared" si="2"/>
        <v> </v>
      </c>
      <c r="X97" s="17" t="str">
        <f t="shared" si="3"/>
        <v> </v>
      </c>
      <c r="Y97" s="17" t="str">
        <f>IF(J97&gt;0,IF(MAX('Channel wise traffic'!G97:J97)='Channel wise traffic'!G97,"Facebook",IF(MAX('Channel wise traffic'!G97:J97)='Channel wise traffic'!H97,"Youtube",IF(MAX('Channel wise traffic'!G97:J97)='Channel wise traffic'!I97,"Twitter",IF(MAX('Channel wise traffic'!G97:J97)='Channel wise traffic'!J97,"Others",IF(AND('Channel wise traffic'!G97='Channel wise traffic'!H97,'Channel wise traffic'!H97='Channel wise traffic'!I97,'Channel wise traffic'!I97='Channel wise traffic'!J97),"Facebook,Youtube,Twitter,Others","No Increase"))))),IF(MIN('Channel wise traffic'!G97:J97)='Channel wise traffic'!G97,"Facebook",IF(MIN('Channel wise traffic'!G97:J97)='Channel wise traffic'!H97,"Youtube",IF(MIN('Channel wise traffic'!G97:J97)='Channel wise traffic'!I97,"Twitter",IF(MIN('Channel wise traffic'!G97:J97)='Channel wise traffic'!J97,"Others",IF(AND('Channel wise traffic'!G97='Channel wise traffic'!H97,'Channel wise traffic'!H97='Channel wise traffic'!I97,'Channel wise traffic'!I97='Channel wise traffic'!J97),"Facebook,Youtube,Twitter,Others","No Decrease"))))))</f>
        <v>Youtube</v>
      </c>
      <c r="Z97" s="17" t="str">
        <f t="shared" si="4"/>
        <v>M2C increase</v>
      </c>
      <c r="AA97" s="80"/>
      <c r="AB97" s="19"/>
      <c r="AC97" s="19"/>
      <c r="AD97" s="80"/>
    </row>
    <row r="98" ht="15.75" customHeight="1" spans="2:30">
      <c r="B98" s="70">
        <v>43561</v>
      </c>
      <c r="C98" s="17">
        <v>46685340</v>
      </c>
      <c r="D98" s="17">
        <v>9999999</v>
      </c>
      <c r="E98" s="17">
        <v>3434000</v>
      </c>
      <c r="F98" s="17">
        <v>2288417</v>
      </c>
      <c r="G98" s="17">
        <v>1856364</v>
      </c>
      <c r="H98" s="34">
        <f t="shared" si="17"/>
        <v>0.0397633175639291</v>
      </c>
      <c r="I98" s="34">
        <f t="shared" si="22"/>
        <v>0.0615291714605286</v>
      </c>
      <c r="J98" s="34">
        <f t="shared" si="23"/>
        <v>0.04</v>
      </c>
      <c r="K98" s="34">
        <f t="shared" si="24"/>
        <v>0.0207011264043555</v>
      </c>
      <c r="L98" s="34">
        <f t="shared" si="18"/>
        <v>0.21419998226424</v>
      </c>
      <c r="M98" s="34">
        <f t="shared" si="19"/>
        <v>0.343400034340003</v>
      </c>
      <c r="N98" s="34">
        <f t="shared" si="20"/>
        <v>0.666399825276645</v>
      </c>
      <c r="O98" s="34">
        <f t="shared" si="21"/>
        <v>0.811200056633035</v>
      </c>
      <c r="P98" s="34">
        <v>0.0397633175639291</v>
      </c>
      <c r="Q98" s="34">
        <v>0.0207011264043546</v>
      </c>
      <c r="R98" s="34">
        <f t="shared" si="25"/>
        <v>-0.0285715212734682</v>
      </c>
      <c r="S98" s="34">
        <f t="shared" si="26"/>
        <v>2.31213617807313e-7</v>
      </c>
      <c r="T98" s="34">
        <f t="shared" si="27"/>
        <v>-0.0200003247853513</v>
      </c>
      <c r="U98" s="34">
        <f t="shared" si="28"/>
        <v>0.0721652584903052</v>
      </c>
      <c r="V98" s="76" t="str">
        <f t="shared" si="1"/>
        <v> </v>
      </c>
      <c r="W98" s="17" t="str">
        <f t="shared" si="2"/>
        <v> </v>
      </c>
      <c r="X98" s="17" t="str">
        <f t="shared" si="3"/>
        <v> </v>
      </c>
      <c r="Y98" s="17" t="str">
        <f>IF(J98&gt;0,IF(MAX('Channel wise traffic'!G98:J98)='Channel wise traffic'!G98,"Facebook",IF(MAX('Channel wise traffic'!G98:J98)='Channel wise traffic'!H98,"Youtube",IF(MAX('Channel wise traffic'!G98:J98)='Channel wise traffic'!I98,"Twitter",IF(MAX('Channel wise traffic'!G98:J98)='Channel wise traffic'!J98,"Others",IF(AND('Channel wise traffic'!G98='Channel wise traffic'!H98,'Channel wise traffic'!H98='Channel wise traffic'!I98,'Channel wise traffic'!I98='Channel wise traffic'!J98),"Facebook,Youtube,Twitter,Others","No Increase"))))),IF(MIN('Channel wise traffic'!G98:J98)='Channel wise traffic'!G98,"Facebook",IF(MIN('Channel wise traffic'!G98:J98)='Channel wise traffic'!H98,"Youtube",IF(MIN('Channel wise traffic'!G98:J98)='Channel wise traffic'!I98,"Twitter",IF(MIN('Channel wise traffic'!G98:J98)='Channel wise traffic'!J98,"Others",IF(AND('Channel wise traffic'!G98='Channel wise traffic'!H98,'Channel wise traffic'!H98='Channel wise traffic'!I98,'Channel wise traffic'!I98='Channel wise traffic'!J98),"Facebook,Youtube,Twitter,Others","No Decrease"))))))</f>
        <v>Youtube</v>
      </c>
      <c r="Z98" s="17" t="str">
        <f t="shared" si="4"/>
        <v>P2O increase</v>
      </c>
      <c r="AA98" s="80"/>
      <c r="AB98" s="19"/>
      <c r="AC98" s="19"/>
      <c r="AD98" s="80"/>
    </row>
    <row r="99" ht="15.75" customHeight="1" spans="2:30">
      <c r="B99" s="70">
        <v>43562</v>
      </c>
      <c r="C99" s="17">
        <v>43094160</v>
      </c>
      <c r="D99" s="17">
        <v>8687782</v>
      </c>
      <c r="E99" s="17">
        <v>2983384</v>
      </c>
      <c r="F99" s="17">
        <v>1947553</v>
      </c>
      <c r="G99" s="17">
        <v>1503900</v>
      </c>
      <c r="H99" s="34">
        <f t="shared" si="17"/>
        <v>0.0348980001002456</v>
      </c>
      <c r="I99" s="34">
        <f t="shared" si="22"/>
        <v>-0.0835147838773194</v>
      </c>
      <c r="J99" s="34">
        <f t="shared" si="23"/>
        <v>0.010526303941425</v>
      </c>
      <c r="K99" s="34">
        <f t="shared" si="24"/>
        <v>-0.0930614942450764</v>
      </c>
      <c r="L99" s="34">
        <f t="shared" si="18"/>
        <v>0.20159998477752</v>
      </c>
      <c r="M99" s="34">
        <f t="shared" si="19"/>
        <v>0.343399961002705</v>
      </c>
      <c r="N99" s="34">
        <f t="shared" si="20"/>
        <v>0.652799974793724</v>
      </c>
      <c r="O99" s="34">
        <f t="shared" si="21"/>
        <v>0.772199780955897</v>
      </c>
      <c r="P99" s="34">
        <v>0.0348980001002456</v>
      </c>
      <c r="Q99" s="34">
        <v>-0.0930614942450774</v>
      </c>
      <c r="R99" s="34">
        <f t="shared" si="25"/>
        <v>-7.30889634370513e-8</v>
      </c>
      <c r="S99" s="34">
        <f t="shared" si="26"/>
        <v>0.0520835227905028</v>
      </c>
      <c r="T99" s="34">
        <f t="shared" si="27"/>
        <v>-0.085714210587014</v>
      </c>
      <c r="U99" s="34">
        <f t="shared" si="28"/>
        <v>-0.0571433159318947</v>
      </c>
      <c r="V99" s="76" t="str">
        <f t="shared" si="1"/>
        <v> </v>
      </c>
      <c r="W99" s="17" t="str">
        <f t="shared" si="2"/>
        <v> </v>
      </c>
      <c r="X99" s="17" t="str">
        <f t="shared" si="3"/>
        <v> </v>
      </c>
      <c r="Y99" s="17" t="str">
        <f>IF(J99&gt;0,IF(MAX('Channel wise traffic'!G99:J99)='Channel wise traffic'!G99,"Facebook",IF(MAX('Channel wise traffic'!G99:J99)='Channel wise traffic'!H99,"Youtube",IF(MAX('Channel wise traffic'!G99:J99)='Channel wise traffic'!I99,"Twitter",IF(MAX('Channel wise traffic'!G99:J99)='Channel wise traffic'!J99,"Others",IF(AND('Channel wise traffic'!G99='Channel wise traffic'!H99,'Channel wise traffic'!H99='Channel wise traffic'!I99,'Channel wise traffic'!I99='Channel wise traffic'!J99),"Facebook,Youtube,Twitter,Others","No Increase"))))),IF(MIN('Channel wise traffic'!G99:J99)='Channel wise traffic'!G99,"Facebook",IF(MIN('Channel wise traffic'!G99:J99)='Channel wise traffic'!H99,"Youtube",IF(MIN('Channel wise traffic'!G99:J99)='Channel wise traffic'!I99,"Twitter",IF(MIN('Channel wise traffic'!G99:J99)='Channel wise traffic'!J99,"Others",IF(AND('Channel wise traffic'!G99='Channel wise traffic'!H99,'Channel wise traffic'!H99='Channel wise traffic'!I99,'Channel wise traffic'!I99='Channel wise traffic'!J99),"Facebook,Youtube,Twitter,Others","No Decrease"))))))</f>
        <v>Twitter</v>
      </c>
      <c r="Z99" s="17" t="str">
        <f t="shared" si="4"/>
        <v>C2P decrease</v>
      </c>
      <c r="AA99" s="80"/>
      <c r="AB99" s="19"/>
      <c r="AC99" s="19"/>
      <c r="AD99" s="80"/>
    </row>
    <row r="100" ht="15.75" customHeight="1" spans="2:30">
      <c r="B100" s="70">
        <v>43563</v>
      </c>
      <c r="C100" s="17">
        <v>21500167</v>
      </c>
      <c r="D100" s="17">
        <v>5536293</v>
      </c>
      <c r="E100" s="17">
        <v>2170226</v>
      </c>
      <c r="F100" s="17">
        <v>1520894</v>
      </c>
      <c r="G100" s="17">
        <v>1259605</v>
      </c>
      <c r="H100" s="34">
        <f t="shared" si="17"/>
        <v>0.0585858240077856</v>
      </c>
      <c r="I100" s="34">
        <f t="shared" si="22"/>
        <v>-0.0760109299638725</v>
      </c>
      <c r="J100" s="34">
        <f t="shared" si="23"/>
        <v>0.0206185659993297</v>
      </c>
      <c r="K100" s="34">
        <f t="shared" si="24"/>
        <v>-0.0946773840710889</v>
      </c>
      <c r="L100" s="34">
        <f t="shared" si="18"/>
        <v>0.257499999883722</v>
      </c>
      <c r="M100" s="34">
        <f t="shared" si="19"/>
        <v>0.391999845383906</v>
      </c>
      <c r="N100" s="34">
        <f t="shared" si="20"/>
        <v>0.700799824534403</v>
      </c>
      <c r="O100" s="34">
        <f t="shared" si="21"/>
        <v>0.828200387403724</v>
      </c>
      <c r="P100" s="34">
        <v>0.0585858240077856</v>
      </c>
      <c r="Q100" s="34">
        <v>-0.0946773840710885</v>
      </c>
      <c r="R100" s="34">
        <f t="shared" si="25"/>
        <v>1.19376293961082e-7</v>
      </c>
      <c r="S100" s="34">
        <f t="shared" si="26"/>
        <v>-0.0666669692533808</v>
      </c>
      <c r="T100" s="34">
        <f t="shared" si="27"/>
        <v>-0.0204084522890162</v>
      </c>
      <c r="U100" s="34">
        <f t="shared" si="28"/>
        <v>-0.00980289385914301</v>
      </c>
      <c r="V100" s="76" t="str">
        <f t="shared" si="1"/>
        <v> </v>
      </c>
      <c r="W100" s="17" t="str">
        <f t="shared" si="2"/>
        <v> </v>
      </c>
      <c r="X100" s="17" t="str">
        <f t="shared" si="3"/>
        <v> </v>
      </c>
      <c r="Y100" s="17" t="str">
        <f>IF(J100&gt;0,IF(MAX('Channel wise traffic'!G100:J100)='Channel wise traffic'!G100,"Facebook",IF(MAX('Channel wise traffic'!G100:J100)='Channel wise traffic'!H100,"Youtube",IF(MAX('Channel wise traffic'!G100:J100)='Channel wise traffic'!I100,"Twitter",IF(MAX('Channel wise traffic'!G100:J100)='Channel wise traffic'!J100,"Others",IF(AND('Channel wise traffic'!G100='Channel wise traffic'!H100,'Channel wise traffic'!H100='Channel wise traffic'!I100,'Channel wise traffic'!I100='Channel wise traffic'!J100),"Facebook,Youtube,Twitter,Others","No Increase"))))),IF(MIN('Channel wise traffic'!G100:J100)='Channel wise traffic'!G100,"Facebook",IF(MIN('Channel wise traffic'!G100:J100)='Channel wise traffic'!H100,"Youtube",IF(MIN('Channel wise traffic'!G100:J100)='Channel wise traffic'!I100,"Twitter",IF(MIN('Channel wise traffic'!G100:J100)='Channel wise traffic'!J100,"Others",IF(AND('Channel wise traffic'!G100='Channel wise traffic'!H100,'Channel wise traffic'!H100='Channel wise traffic'!I100,'Channel wise traffic'!I100='Channel wise traffic'!J100),"Facebook,Youtube,Twitter,Others","No Decrease"))))))</f>
        <v>Youtube</v>
      </c>
      <c r="Z100" s="17" t="str">
        <f t="shared" si="4"/>
        <v>M2C decrease</v>
      </c>
      <c r="AA100" s="80"/>
      <c r="AB100" s="19"/>
      <c r="AC100" s="19"/>
      <c r="AD100" s="80"/>
    </row>
    <row r="101" ht="15.75" customHeight="1" spans="2:30">
      <c r="B101" s="70">
        <v>43564</v>
      </c>
      <c r="C101" s="17">
        <v>21717340</v>
      </c>
      <c r="D101" s="17">
        <v>5592215</v>
      </c>
      <c r="E101" s="17">
        <v>2214517</v>
      </c>
      <c r="F101" s="17">
        <v>1535767</v>
      </c>
      <c r="G101" s="17">
        <v>1322295</v>
      </c>
      <c r="H101" s="34">
        <f t="shared" si="17"/>
        <v>0.0608866002926694</v>
      </c>
      <c r="I101" s="34">
        <f t="shared" si="22"/>
        <v>0.00980329266001667</v>
      </c>
      <c r="J101" s="34">
        <f t="shared" si="23"/>
        <v>-0.0476190476190477</v>
      </c>
      <c r="K101" s="34">
        <f t="shared" si="24"/>
        <v>0.060293457293018</v>
      </c>
      <c r="L101" s="34">
        <f t="shared" si="18"/>
        <v>0.257499997697692</v>
      </c>
      <c r="M101" s="34">
        <f t="shared" si="19"/>
        <v>0.395999974965197</v>
      </c>
      <c r="N101" s="34">
        <f t="shared" si="20"/>
        <v>0.693499756380285</v>
      </c>
      <c r="O101" s="34">
        <f t="shared" si="21"/>
        <v>0.86099974800865</v>
      </c>
      <c r="P101" s="34">
        <v>0.0608866002926694</v>
      </c>
      <c r="Q101" s="34">
        <v>0.0602934572930174</v>
      </c>
      <c r="R101" s="34">
        <f t="shared" si="25"/>
        <v>0.0300001262980418</v>
      </c>
      <c r="S101" s="34">
        <f t="shared" si="26"/>
        <v>2.36018453669828e-8</v>
      </c>
      <c r="T101" s="34">
        <f t="shared" si="27"/>
        <v>-3.26060015432006e-7</v>
      </c>
      <c r="U101" s="34">
        <f t="shared" si="28"/>
        <v>0.0294113087135037</v>
      </c>
      <c r="V101" s="76" t="str">
        <f t="shared" si="1"/>
        <v> </v>
      </c>
      <c r="W101" s="17" t="str">
        <f t="shared" si="2"/>
        <v> </v>
      </c>
      <c r="X101" s="17" t="str">
        <f t="shared" si="3"/>
        <v> </v>
      </c>
      <c r="Y101" s="17" t="str">
        <f>IF(J101&gt;0,IF(MAX('Channel wise traffic'!G101:J101)='Channel wise traffic'!G101,"Facebook",IF(MAX('Channel wise traffic'!G101:J101)='Channel wise traffic'!H101,"Youtube",IF(MAX('Channel wise traffic'!G101:J101)='Channel wise traffic'!I101,"Twitter",IF(MAX('Channel wise traffic'!G101:J101)='Channel wise traffic'!J101,"Others",IF(AND('Channel wise traffic'!G101='Channel wise traffic'!H101,'Channel wise traffic'!H101='Channel wise traffic'!I101,'Channel wise traffic'!I101='Channel wise traffic'!J101),"Facebook,Youtube,Twitter,Others","No Increase"))))),IF(MIN('Channel wise traffic'!G101:J101)='Channel wise traffic'!G101,"Facebook",IF(MIN('Channel wise traffic'!G101:J101)='Channel wise traffic'!H101,"Youtube",IF(MIN('Channel wise traffic'!G101:J101)='Channel wise traffic'!I101,"Twitter",IF(MIN('Channel wise traffic'!G101:J101)='Channel wise traffic'!J101,"Others",IF(AND('Channel wise traffic'!G101='Channel wise traffic'!H101,'Channel wise traffic'!H101='Channel wise traffic'!I101,'Channel wise traffic'!I101='Channel wise traffic'!J101),"Facebook,Youtube,Twitter,Others","No Decrease"))))))</f>
        <v>Youtube</v>
      </c>
      <c r="Z101" s="17" t="str">
        <f t="shared" si="4"/>
        <v>L2M increase</v>
      </c>
      <c r="AA101" s="80"/>
      <c r="AB101" s="19"/>
      <c r="AC101" s="19"/>
      <c r="AD101" s="80"/>
    </row>
    <row r="102" ht="15.75" customHeight="1" spans="2:30">
      <c r="B102" s="70">
        <v>43565</v>
      </c>
      <c r="C102" s="17">
        <v>21500167</v>
      </c>
      <c r="D102" s="17">
        <v>5375041</v>
      </c>
      <c r="E102" s="17">
        <v>2064016</v>
      </c>
      <c r="F102" s="17">
        <v>1521799</v>
      </c>
      <c r="G102" s="17">
        <v>1210438</v>
      </c>
      <c r="H102" s="34">
        <f t="shared" si="17"/>
        <v>0.0562990045612204</v>
      </c>
      <c r="I102" s="34">
        <f t="shared" si="22"/>
        <v>-0.0939129992155078</v>
      </c>
      <c r="J102" s="34">
        <f t="shared" si="23"/>
        <v>-0.038834924980531</v>
      </c>
      <c r="K102" s="34">
        <f t="shared" si="24"/>
        <v>-0.0573034493932907</v>
      </c>
      <c r="L102" s="34">
        <f t="shared" si="18"/>
        <v>0.24999996511655</v>
      </c>
      <c r="M102" s="34">
        <f t="shared" si="19"/>
        <v>0.384000047627544</v>
      </c>
      <c r="N102" s="34">
        <f t="shared" si="20"/>
        <v>0.737300001550376</v>
      </c>
      <c r="O102" s="34">
        <f t="shared" si="21"/>
        <v>0.795399392429618</v>
      </c>
      <c r="P102" s="34">
        <v>0.0562990045612204</v>
      </c>
      <c r="Q102" s="34">
        <v>-0.057303449393291</v>
      </c>
      <c r="R102" s="34">
        <f t="shared" si="25"/>
        <v>0.0101008417901627</v>
      </c>
      <c r="S102" s="34">
        <f t="shared" si="26"/>
        <v>-0.0769226065250236</v>
      </c>
      <c r="T102" s="34">
        <f t="shared" si="27"/>
        <v>0.0631577435425452</v>
      </c>
      <c r="U102" s="34">
        <f t="shared" si="28"/>
        <v>-0.0490200443823464</v>
      </c>
      <c r="V102" s="76" t="str">
        <f t="shared" si="1"/>
        <v> </v>
      </c>
      <c r="W102" s="17" t="str">
        <f t="shared" si="2"/>
        <v> </v>
      </c>
      <c r="X102" s="17" t="str">
        <f t="shared" si="3"/>
        <v> </v>
      </c>
      <c r="Y102" s="17" t="str">
        <f>IF(J102&gt;0,IF(MAX('Channel wise traffic'!G102:J102)='Channel wise traffic'!G102,"Facebook",IF(MAX('Channel wise traffic'!G102:J102)='Channel wise traffic'!H102,"Youtube",IF(MAX('Channel wise traffic'!G102:J102)='Channel wise traffic'!I102,"Twitter",IF(MAX('Channel wise traffic'!G102:J102)='Channel wise traffic'!J102,"Others",IF(AND('Channel wise traffic'!G102='Channel wise traffic'!H102,'Channel wise traffic'!H102='Channel wise traffic'!I102,'Channel wise traffic'!I102='Channel wise traffic'!J102),"Facebook,Youtube,Twitter,Others","No Increase"))))),IF(MIN('Channel wise traffic'!G102:J102)='Channel wise traffic'!G102,"Facebook",IF(MIN('Channel wise traffic'!G102:J102)='Channel wise traffic'!H102,"Youtube",IF(MIN('Channel wise traffic'!G102:J102)='Channel wise traffic'!I102,"Twitter",IF(MIN('Channel wise traffic'!G102:J102)='Channel wise traffic'!J102,"Others",IF(AND('Channel wise traffic'!G102='Channel wise traffic'!H102,'Channel wise traffic'!H102='Channel wise traffic'!I102,'Channel wise traffic'!I102='Channel wise traffic'!J102),"Facebook,Youtube,Twitter,Others","No Decrease"))))))</f>
        <v>Youtube</v>
      </c>
      <c r="Z102" s="17" t="str">
        <f t="shared" si="4"/>
        <v>M2C decrease</v>
      </c>
      <c r="AA102" s="80"/>
      <c r="AB102" s="19"/>
      <c r="AC102" s="19"/>
      <c r="AD102" s="80"/>
    </row>
    <row r="103" ht="15.75" customHeight="1" spans="2:30">
      <c r="B103" s="70">
        <v>43566</v>
      </c>
      <c r="C103" s="17">
        <v>20631473</v>
      </c>
      <c r="D103" s="17">
        <v>5106289</v>
      </c>
      <c r="E103" s="17">
        <v>1981240</v>
      </c>
      <c r="F103" s="17">
        <v>1504157</v>
      </c>
      <c r="G103" s="17">
        <v>1208741</v>
      </c>
      <c r="H103" s="34">
        <f t="shared" si="17"/>
        <v>0.0585872370819088</v>
      </c>
      <c r="I103" s="34">
        <f t="shared" si="22"/>
        <v>0.92390434125184</v>
      </c>
      <c r="J103" s="34">
        <f t="shared" si="23"/>
        <v>-0.0686274593894362</v>
      </c>
      <c r="K103" s="34">
        <f t="shared" si="24"/>
        <v>1.06566573241533</v>
      </c>
      <c r="L103" s="34">
        <f t="shared" si="18"/>
        <v>0.247499972493481</v>
      </c>
      <c r="M103" s="34">
        <f t="shared" si="19"/>
        <v>0.387999974149524</v>
      </c>
      <c r="N103" s="34">
        <f t="shared" si="20"/>
        <v>0.759199794068361</v>
      </c>
      <c r="O103" s="34">
        <f t="shared" si="21"/>
        <v>0.80360028906557</v>
      </c>
      <c r="P103" s="34">
        <v>0.0585872370819088</v>
      </c>
      <c r="Q103" s="34">
        <v>1.06566573241532</v>
      </c>
      <c r="R103" s="34">
        <f t="shared" si="25"/>
        <v>-0.05714282613121</v>
      </c>
      <c r="S103" s="34">
        <f t="shared" si="26"/>
        <v>0.9400005380087</v>
      </c>
      <c r="T103" s="34">
        <f t="shared" si="27"/>
        <v>0.0947363286598806</v>
      </c>
      <c r="U103" s="34">
        <f t="shared" si="28"/>
        <v>0.0315796221968381</v>
      </c>
      <c r="V103" s="76" t="str">
        <f t="shared" si="1"/>
        <v>High Order Change</v>
      </c>
      <c r="W103" s="17" t="str">
        <f t="shared" si="2"/>
        <v> </v>
      </c>
      <c r="X103" s="17" t="str">
        <f t="shared" si="3"/>
        <v>High Conversion Rate</v>
      </c>
      <c r="Y103" s="17" t="str">
        <f>IF(J103&gt;0,IF(MAX('Channel wise traffic'!G103:J103)='Channel wise traffic'!G103,"Facebook",IF(MAX('Channel wise traffic'!G103:J103)='Channel wise traffic'!H103,"Youtube",IF(MAX('Channel wise traffic'!G103:J103)='Channel wise traffic'!I103,"Twitter",IF(MAX('Channel wise traffic'!G103:J103)='Channel wise traffic'!J103,"Others",IF(AND('Channel wise traffic'!G103='Channel wise traffic'!H103,'Channel wise traffic'!H103='Channel wise traffic'!I103,'Channel wise traffic'!I103='Channel wise traffic'!J103),"Facebook,Youtube,Twitter,Others","No Increase"))))),IF(MIN('Channel wise traffic'!G103:J103)='Channel wise traffic'!G103,"Facebook",IF(MIN('Channel wise traffic'!G103:J103)='Channel wise traffic'!H103,"Youtube",IF(MIN('Channel wise traffic'!G103:J103)='Channel wise traffic'!I103,"Twitter",IF(MIN('Channel wise traffic'!G103:J103)='Channel wise traffic'!J103,"Others",IF(AND('Channel wise traffic'!G103='Channel wise traffic'!H103,'Channel wise traffic'!H103='Channel wise traffic'!I103,'Channel wise traffic'!I103='Channel wise traffic'!J103),"Facebook,Youtube,Twitter,Others","No Decrease"))))))</f>
        <v>Youtube</v>
      </c>
      <c r="Z103" s="17" t="str">
        <f t="shared" si="4"/>
        <v>M2C increase</v>
      </c>
      <c r="AA103" s="80" t="s">
        <v>41</v>
      </c>
      <c r="AB103" s="80" t="s">
        <v>79</v>
      </c>
      <c r="AC103" s="80" t="s">
        <v>80</v>
      </c>
      <c r="AD103" s="80"/>
    </row>
    <row r="104" ht="15.75" customHeight="1" spans="2:30">
      <c r="B104" s="70">
        <v>43567</v>
      </c>
      <c r="C104" s="17">
        <v>20631473</v>
      </c>
      <c r="D104" s="17">
        <v>5054710</v>
      </c>
      <c r="E104" s="17">
        <v>1920790</v>
      </c>
      <c r="F104" s="17">
        <v>1402176</v>
      </c>
      <c r="G104" s="17">
        <v>1138287</v>
      </c>
      <c r="H104" s="34">
        <f t="shared" si="17"/>
        <v>0.0551723573009062</v>
      </c>
      <c r="I104" s="34">
        <f t="shared" si="22"/>
        <v>-0.27312591355189</v>
      </c>
      <c r="J104" s="34">
        <f t="shared" si="23"/>
        <v>-0.0865384777159195</v>
      </c>
      <c r="K104" s="34">
        <f t="shared" si="24"/>
        <v>-0.204264143901119</v>
      </c>
      <c r="L104" s="34">
        <f t="shared" si="18"/>
        <v>0.244999957104372</v>
      </c>
      <c r="M104" s="34">
        <f t="shared" si="19"/>
        <v>0.380000039567057</v>
      </c>
      <c r="N104" s="34">
        <f t="shared" si="20"/>
        <v>0.729999635566616</v>
      </c>
      <c r="O104" s="34">
        <f t="shared" si="21"/>
        <v>0.811800373134328</v>
      </c>
      <c r="P104" s="34">
        <v>0.0551723573009062</v>
      </c>
      <c r="Q104" s="34">
        <v>-0.204264143901119</v>
      </c>
      <c r="R104" s="34">
        <f t="shared" si="25"/>
        <v>-0.066666684462543</v>
      </c>
      <c r="S104" s="34">
        <f t="shared" si="26"/>
        <v>-0.0686274063663315</v>
      </c>
      <c r="T104" s="34">
        <f t="shared" si="27"/>
        <v>-0.0476195713535774</v>
      </c>
      <c r="U104" s="34">
        <f t="shared" si="28"/>
        <v>-0.0388343466508109</v>
      </c>
      <c r="V104" s="76" t="str">
        <f t="shared" si="1"/>
        <v>Low Order Change</v>
      </c>
      <c r="W104" s="17" t="str">
        <f t="shared" si="2"/>
        <v> </v>
      </c>
      <c r="X104" s="17" t="str">
        <f t="shared" si="3"/>
        <v>Low Conversion rate</v>
      </c>
      <c r="Y104" s="17" t="str">
        <f>IF(J104&gt;0,IF(MAX('Channel wise traffic'!G104:J104)='Channel wise traffic'!G104,"Facebook",IF(MAX('Channel wise traffic'!G104:J104)='Channel wise traffic'!H104,"Youtube",IF(MAX('Channel wise traffic'!G104:J104)='Channel wise traffic'!I104,"Twitter",IF(MAX('Channel wise traffic'!G104:J104)='Channel wise traffic'!J104,"Others",IF(AND('Channel wise traffic'!G104='Channel wise traffic'!H104,'Channel wise traffic'!H104='Channel wise traffic'!I104,'Channel wise traffic'!I104='Channel wise traffic'!J104),"Facebook,Youtube,Twitter,Others","No Increase"))))),IF(MIN('Channel wise traffic'!G104:J104)='Channel wise traffic'!G104,"Facebook",IF(MIN('Channel wise traffic'!G104:J104)='Channel wise traffic'!H104,"Youtube",IF(MIN('Channel wise traffic'!G104:J104)='Channel wise traffic'!I104,"Twitter",IF(MIN('Channel wise traffic'!G104:J104)='Channel wise traffic'!J104,"Others",IF(AND('Channel wise traffic'!G104='Channel wise traffic'!H104,'Channel wise traffic'!H104='Channel wise traffic'!I104,'Channel wise traffic'!I104='Channel wise traffic'!J104),"Facebook,Youtube,Twitter,Others","No Decrease"))))))</f>
        <v>Youtube</v>
      </c>
      <c r="Z104" s="17" t="str">
        <f t="shared" si="4"/>
        <v>M2C decrease</v>
      </c>
      <c r="AA104" s="80" t="s">
        <v>46</v>
      </c>
      <c r="AB104" s="80" t="s">
        <v>81</v>
      </c>
      <c r="AC104" s="80" t="s">
        <v>82</v>
      </c>
      <c r="AD104" s="80"/>
    </row>
    <row r="105" ht="15.75" customHeight="1" spans="2:30">
      <c r="B105" s="70">
        <v>43568</v>
      </c>
      <c r="C105" s="17">
        <v>43094160</v>
      </c>
      <c r="D105" s="17">
        <v>9140271</v>
      </c>
      <c r="E105" s="17">
        <v>3107692</v>
      </c>
      <c r="F105" s="17">
        <v>2113230</v>
      </c>
      <c r="G105" s="17">
        <v>1598870</v>
      </c>
      <c r="H105" s="34">
        <f t="shared" si="17"/>
        <v>0.0371017789881506</v>
      </c>
      <c r="I105" s="34">
        <f t="shared" si="22"/>
        <v>-0.138708787716202</v>
      </c>
      <c r="J105" s="34">
        <f t="shared" si="23"/>
        <v>-0.0769230769230769</v>
      </c>
      <c r="K105" s="34">
        <f t="shared" si="24"/>
        <v>-0.0669345200258866</v>
      </c>
      <c r="L105" s="34">
        <f t="shared" si="18"/>
        <v>0.21209999220312</v>
      </c>
      <c r="M105" s="34">
        <f t="shared" si="19"/>
        <v>0.339999984683167</v>
      </c>
      <c r="N105" s="34">
        <f t="shared" si="20"/>
        <v>0.679999819801962</v>
      </c>
      <c r="O105" s="34">
        <f t="shared" si="21"/>
        <v>0.756600086124085</v>
      </c>
      <c r="P105" s="34">
        <v>0.0371017789881506</v>
      </c>
      <c r="Q105" s="34">
        <v>-0.0669345200258857</v>
      </c>
      <c r="R105" s="34">
        <f t="shared" si="25"/>
        <v>-0.00980387598038834</v>
      </c>
      <c r="S105" s="34">
        <f t="shared" si="26"/>
        <v>-0.00990113371237922</v>
      </c>
      <c r="T105" s="34">
        <f t="shared" si="27"/>
        <v>0.0204081604008093</v>
      </c>
      <c r="U105" s="34">
        <f t="shared" si="28"/>
        <v>-0.067307651253838</v>
      </c>
      <c r="V105" s="76" t="str">
        <f t="shared" si="1"/>
        <v> </v>
      </c>
      <c r="W105" s="17" t="str">
        <f t="shared" si="2"/>
        <v> </v>
      </c>
      <c r="X105" s="17" t="str">
        <f t="shared" si="3"/>
        <v> </v>
      </c>
      <c r="Y105" s="17" t="str">
        <f>IF(J105&gt;0,IF(MAX('Channel wise traffic'!G105:J105)='Channel wise traffic'!G105,"Facebook",IF(MAX('Channel wise traffic'!G105:J105)='Channel wise traffic'!H105,"Youtube",IF(MAX('Channel wise traffic'!G105:J105)='Channel wise traffic'!I105,"Twitter",IF(MAX('Channel wise traffic'!G105:J105)='Channel wise traffic'!J105,"Others",IF(AND('Channel wise traffic'!G105='Channel wise traffic'!H105,'Channel wise traffic'!H105='Channel wise traffic'!I105,'Channel wise traffic'!I105='Channel wise traffic'!J105),"Facebook,Youtube,Twitter,Others","No Increase"))))),IF(MIN('Channel wise traffic'!G105:J105)='Channel wise traffic'!G105,"Facebook",IF(MIN('Channel wise traffic'!G105:J105)='Channel wise traffic'!H105,"Youtube",IF(MIN('Channel wise traffic'!G105:J105)='Channel wise traffic'!I105,"Twitter",IF(MIN('Channel wise traffic'!G105:J105)='Channel wise traffic'!J105,"Others",IF(AND('Channel wise traffic'!G105='Channel wise traffic'!H105,'Channel wise traffic'!H105='Channel wise traffic'!I105,'Channel wise traffic'!I105='Channel wise traffic'!J105),"Facebook,Youtube,Twitter,Others","No Decrease"))))))</f>
        <v>Twitter</v>
      </c>
      <c r="Z105" s="17" t="str">
        <f t="shared" si="4"/>
        <v>P2O decrease</v>
      </c>
      <c r="AA105" s="80"/>
      <c r="AB105" s="19"/>
      <c r="AC105" s="19"/>
      <c r="AD105" s="80"/>
    </row>
    <row r="106" ht="15.75" customHeight="1" spans="2:30">
      <c r="B106" s="70">
        <v>43569</v>
      </c>
      <c r="C106" s="17">
        <v>46685340</v>
      </c>
      <c r="D106" s="17">
        <v>9803921</v>
      </c>
      <c r="E106" s="17">
        <v>3466666</v>
      </c>
      <c r="F106" s="17">
        <v>2357333</v>
      </c>
      <c r="G106" s="17">
        <v>1930656</v>
      </c>
      <c r="H106" s="34">
        <f t="shared" si="17"/>
        <v>0.0413546522313</v>
      </c>
      <c r="I106" s="34">
        <f t="shared" si="22"/>
        <v>0.283766207859565</v>
      </c>
      <c r="J106" s="34">
        <f t="shared" si="23"/>
        <v>0.0833333333333333</v>
      </c>
      <c r="K106" s="34">
        <f t="shared" si="24"/>
        <v>0.185014961101136</v>
      </c>
      <c r="L106" s="34">
        <f t="shared" si="18"/>
        <v>0.209999991432</v>
      </c>
      <c r="M106" s="34">
        <f t="shared" si="19"/>
        <v>0.353599952508797</v>
      </c>
      <c r="N106" s="34">
        <f t="shared" si="20"/>
        <v>0.680000034615391</v>
      </c>
      <c r="O106" s="34">
        <f t="shared" si="21"/>
        <v>0.81900011580884</v>
      </c>
      <c r="P106" s="34">
        <v>0.0413546522313</v>
      </c>
      <c r="Q106" s="34">
        <v>0.185014961101137</v>
      </c>
      <c r="R106" s="34">
        <f t="shared" si="25"/>
        <v>0.0416667028211832</v>
      </c>
      <c r="S106" s="34">
        <f t="shared" si="26"/>
        <v>0.0297029489354301</v>
      </c>
      <c r="T106" s="34">
        <f t="shared" si="27"/>
        <v>0.0416667599141098</v>
      </c>
      <c r="U106" s="34">
        <f t="shared" si="28"/>
        <v>0.0606065114328438</v>
      </c>
      <c r="V106" s="76" t="str">
        <f t="shared" si="1"/>
        <v>High Order Change</v>
      </c>
      <c r="W106" s="17" t="str">
        <f t="shared" si="2"/>
        <v> </v>
      </c>
      <c r="X106" s="17" t="str">
        <f t="shared" si="3"/>
        <v> </v>
      </c>
      <c r="Y106" s="17" t="str">
        <f>IF(J106&gt;0,IF(MAX('Channel wise traffic'!G106:J106)='Channel wise traffic'!G106,"Facebook",IF(MAX('Channel wise traffic'!G106:J106)='Channel wise traffic'!H106,"Youtube",IF(MAX('Channel wise traffic'!G106:J106)='Channel wise traffic'!I106,"Twitter",IF(MAX('Channel wise traffic'!G106:J106)='Channel wise traffic'!J106,"Others",IF(AND('Channel wise traffic'!G106='Channel wise traffic'!H106,'Channel wise traffic'!H106='Channel wise traffic'!I106,'Channel wise traffic'!I106='Channel wise traffic'!J106),"Facebook,Youtube,Twitter,Others","No Increase"))))),IF(MIN('Channel wise traffic'!G106:J106)='Channel wise traffic'!G106,"Facebook",IF(MIN('Channel wise traffic'!G106:J106)='Channel wise traffic'!H106,"Youtube",IF(MIN('Channel wise traffic'!G106:J106)='Channel wise traffic'!I106,"Twitter",IF(MIN('Channel wise traffic'!G106:J106)='Channel wise traffic'!J106,"Others",IF(AND('Channel wise traffic'!G106='Channel wise traffic'!H106,'Channel wise traffic'!H106='Channel wise traffic'!I106,'Channel wise traffic'!I106='Channel wise traffic'!J106),"Facebook,Youtube,Twitter,Others","No Decrease"))))))</f>
        <v>Twitter</v>
      </c>
      <c r="Z106" s="17" t="str">
        <f t="shared" si="4"/>
        <v>P2O increase</v>
      </c>
      <c r="AA106" s="80"/>
      <c r="AB106" s="19"/>
      <c r="AC106" s="80" t="s">
        <v>83</v>
      </c>
      <c r="AD106" s="80"/>
    </row>
    <row r="107" ht="15.75" customHeight="1" spans="2:30">
      <c r="B107" s="70">
        <v>43570</v>
      </c>
      <c r="C107" s="17">
        <v>21065820</v>
      </c>
      <c r="D107" s="17">
        <v>5477113</v>
      </c>
      <c r="E107" s="17">
        <v>2256570</v>
      </c>
      <c r="F107" s="17">
        <v>1729661</v>
      </c>
      <c r="G107" s="17">
        <v>1418322</v>
      </c>
      <c r="H107" s="34">
        <f t="shared" si="17"/>
        <v>0.0673281173009168</v>
      </c>
      <c r="I107" s="34">
        <f t="shared" si="22"/>
        <v>0.126005374700799</v>
      </c>
      <c r="J107" s="34">
        <f t="shared" si="23"/>
        <v>-0.0202020291284249</v>
      </c>
      <c r="K107" s="34">
        <f t="shared" si="24"/>
        <v>0.149221990834667</v>
      </c>
      <c r="L107" s="34">
        <f t="shared" si="18"/>
        <v>0.259999990505948</v>
      </c>
      <c r="M107" s="34">
        <f t="shared" si="19"/>
        <v>0.411999898486666</v>
      </c>
      <c r="N107" s="34">
        <f t="shared" si="20"/>
        <v>0.766500042099292</v>
      </c>
      <c r="O107" s="34">
        <f t="shared" si="21"/>
        <v>0.819999988437041</v>
      </c>
      <c r="P107" s="34">
        <v>0.0673281173009168</v>
      </c>
      <c r="Q107" s="34">
        <v>0.149221990834667</v>
      </c>
      <c r="R107" s="34">
        <f t="shared" si="25"/>
        <v>0.00970870144992197</v>
      </c>
      <c r="S107" s="34">
        <f t="shared" si="26"/>
        <v>0.0510205637534702</v>
      </c>
      <c r="T107" s="34">
        <f t="shared" si="27"/>
        <v>0.0937503339252959</v>
      </c>
      <c r="U107" s="34">
        <f t="shared" si="28"/>
        <v>-0.00990146719490193</v>
      </c>
      <c r="V107" s="76" t="str">
        <f t="shared" si="1"/>
        <v> </v>
      </c>
      <c r="W107" s="17" t="str">
        <f t="shared" si="2"/>
        <v> </v>
      </c>
      <c r="X107" s="17" t="str">
        <f t="shared" si="3"/>
        <v> </v>
      </c>
      <c r="Y107" s="17" t="str">
        <f>IF(J107&gt;0,IF(MAX('Channel wise traffic'!G107:J107)='Channel wise traffic'!G107,"Facebook",IF(MAX('Channel wise traffic'!G107:J107)='Channel wise traffic'!H107,"Youtube",IF(MAX('Channel wise traffic'!G107:J107)='Channel wise traffic'!I107,"Twitter",IF(MAX('Channel wise traffic'!G107:J107)='Channel wise traffic'!J107,"Others",IF(AND('Channel wise traffic'!G107='Channel wise traffic'!H107,'Channel wise traffic'!H107='Channel wise traffic'!I107,'Channel wise traffic'!I107='Channel wise traffic'!J107),"Facebook,Youtube,Twitter,Others","No Increase"))))),IF(MIN('Channel wise traffic'!G107:J107)='Channel wise traffic'!G107,"Facebook",IF(MIN('Channel wise traffic'!G107:J107)='Channel wise traffic'!H107,"Youtube",IF(MIN('Channel wise traffic'!G107:J107)='Channel wise traffic'!I107,"Twitter",IF(MIN('Channel wise traffic'!G107:J107)='Channel wise traffic'!J107,"Others",IF(AND('Channel wise traffic'!G107='Channel wise traffic'!H107,'Channel wise traffic'!H107='Channel wise traffic'!I107,'Channel wise traffic'!I107='Channel wise traffic'!J107),"Facebook,Youtube,Twitter,Others","No Decrease"))))))</f>
        <v>Youtube</v>
      </c>
      <c r="Z107" s="17" t="str">
        <f t="shared" si="4"/>
        <v>C2P increase</v>
      </c>
      <c r="AA107" s="80"/>
      <c r="AB107" s="19"/>
      <c r="AC107" s="19"/>
      <c r="AD107" s="80"/>
    </row>
    <row r="108" ht="15.75" customHeight="1" spans="2:30">
      <c r="B108" s="70">
        <v>43571</v>
      </c>
      <c r="C108" s="17">
        <v>22586034</v>
      </c>
      <c r="D108" s="17">
        <v>5872368</v>
      </c>
      <c r="E108" s="17">
        <v>2254989</v>
      </c>
      <c r="F108" s="17">
        <v>1596758</v>
      </c>
      <c r="G108" s="17">
        <v>1296248</v>
      </c>
      <c r="H108" s="34">
        <f t="shared" si="17"/>
        <v>0.0573915721547218</v>
      </c>
      <c r="I108" s="34">
        <f t="shared" si="22"/>
        <v>-0.019698327529031</v>
      </c>
      <c r="J108" s="34">
        <f t="shared" si="23"/>
        <v>0.0400000184184619</v>
      </c>
      <c r="K108" s="34">
        <f t="shared" si="24"/>
        <v>-0.0574022547021465</v>
      </c>
      <c r="L108" s="34">
        <f t="shared" si="18"/>
        <v>0.259999962808876</v>
      </c>
      <c r="M108" s="34">
        <f t="shared" si="19"/>
        <v>0.383999946869815</v>
      </c>
      <c r="N108" s="34">
        <f t="shared" si="20"/>
        <v>0.708100128204617</v>
      </c>
      <c r="O108" s="34">
        <f t="shared" si="21"/>
        <v>0.81179990956676</v>
      </c>
      <c r="P108" s="34">
        <v>0.0573915721547218</v>
      </c>
      <c r="Q108" s="34">
        <v>-0.0574022547021459</v>
      </c>
      <c r="R108" s="34">
        <f t="shared" si="25"/>
        <v>0.00970860246033478</v>
      </c>
      <c r="S108" s="34">
        <f t="shared" si="26"/>
        <v>-0.0303031031667027</v>
      </c>
      <c r="T108" s="34">
        <f t="shared" si="27"/>
        <v>0.0210531751309306</v>
      </c>
      <c r="U108" s="34">
        <f t="shared" si="28"/>
        <v>-0.0571426862268904</v>
      </c>
      <c r="V108" s="76" t="str">
        <f t="shared" si="1"/>
        <v> </v>
      </c>
      <c r="W108" s="17" t="str">
        <f t="shared" si="2"/>
        <v> </v>
      </c>
      <c r="X108" s="17" t="str">
        <f t="shared" si="3"/>
        <v> </v>
      </c>
      <c r="Y108" s="17" t="str">
        <f>IF(J108&gt;0,IF(MAX('Channel wise traffic'!G108:J108)='Channel wise traffic'!G108,"Facebook",IF(MAX('Channel wise traffic'!G108:J108)='Channel wise traffic'!H108,"Youtube",IF(MAX('Channel wise traffic'!G108:J108)='Channel wise traffic'!I108,"Twitter",IF(MAX('Channel wise traffic'!G108:J108)='Channel wise traffic'!J108,"Others",IF(AND('Channel wise traffic'!G108='Channel wise traffic'!H108,'Channel wise traffic'!H108='Channel wise traffic'!I108,'Channel wise traffic'!I108='Channel wise traffic'!J108),"Facebook,Youtube,Twitter,Others","No Increase"))))),IF(MIN('Channel wise traffic'!G108:J108)='Channel wise traffic'!G108,"Facebook",IF(MIN('Channel wise traffic'!G108:J108)='Channel wise traffic'!H108,"Youtube",IF(MIN('Channel wise traffic'!G108:J108)='Channel wise traffic'!I108,"Twitter",IF(MIN('Channel wise traffic'!G108:J108)='Channel wise traffic'!J108,"Others",IF(AND('Channel wise traffic'!G108='Channel wise traffic'!H108,'Channel wise traffic'!H108='Channel wise traffic'!I108,'Channel wise traffic'!I108='Channel wise traffic'!J108),"Facebook,Youtube,Twitter,Others","No Decrease"))))))</f>
        <v>Youtube</v>
      </c>
      <c r="Z108" s="17" t="str">
        <f t="shared" si="4"/>
        <v>P2O decrease</v>
      </c>
      <c r="AA108" s="80"/>
      <c r="AB108" s="19"/>
      <c r="AC108" s="19"/>
      <c r="AD108" s="80"/>
    </row>
    <row r="109" ht="15.75" customHeight="1" spans="2:30">
      <c r="B109" s="70">
        <v>43572</v>
      </c>
      <c r="C109" s="17">
        <v>21934513</v>
      </c>
      <c r="D109" s="17">
        <v>5319119</v>
      </c>
      <c r="E109" s="17">
        <v>2191477</v>
      </c>
      <c r="F109" s="17">
        <v>1551785</v>
      </c>
      <c r="G109" s="17">
        <v>1336086</v>
      </c>
      <c r="H109" s="34">
        <f t="shared" si="17"/>
        <v>0.0609124989462953</v>
      </c>
      <c r="I109" s="34">
        <f t="shared" si="22"/>
        <v>0.103803747073373</v>
      </c>
      <c r="J109" s="34">
        <f t="shared" si="23"/>
        <v>0.0202019826171582</v>
      </c>
      <c r="K109" s="34">
        <f t="shared" si="24"/>
        <v>0.0819462869908847</v>
      </c>
      <c r="L109" s="34">
        <f t="shared" si="18"/>
        <v>0.242499981649923</v>
      </c>
      <c r="M109" s="34">
        <f t="shared" si="19"/>
        <v>0.41199999473597</v>
      </c>
      <c r="N109" s="34">
        <f t="shared" si="20"/>
        <v>0.708100062195496</v>
      </c>
      <c r="O109" s="34">
        <f t="shared" si="21"/>
        <v>0.860999429689036</v>
      </c>
      <c r="P109" s="34">
        <v>0.0609124989462953</v>
      </c>
      <c r="Q109" s="34">
        <v>0.0819462869908847</v>
      </c>
      <c r="R109" s="34">
        <f t="shared" si="25"/>
        <v>-0.0299999380525133</v>
      </c>
      <c r="S109" s="34">
        <f t="shared" si="26"/>
        <v>0.0729165198843522</v>
      </c>
      <c r="T109" s="34">
        <f t="shared" si="27"/>
        <v>-0.0396038780597844</v>
      </c>
      <c r="U109" s="34">
        <f t="shared" si="28"/>
        <v>0.0824743366461933</v>
      </c>
      <c r="V109" s="76" t="str">
        <f t="shared" si="1"/>
        <v> </v>
      </c>
      <c r="W109" s="17" t="str">
        <f t="shared" si="2"/>
        <v> </v>
      </c>
      <c r="X109" s="17" t="str">
        <f t="shared" si="3"/>
        <v> </v>
      </c>
      <c r="Y109" s="17" t="str">
        <f>IF(J109&gt;0,IF(MAX('Channel wise traffic'!G109:J109)='Channel wise traffic'!G109,"Facebook",IF(MAX('Channel wise traffic'!G109:J109)='Channel wise traffic'!H109,"Youtube",IF(MAX('Channel wise traffic'!G109:J109)='Channel wise traffic'!I109,"Twitter",IF(MAX('Channel wise traffic'!G109:J109)='Channel wise traffic'!J109,"Others",IF(AND('Channel wise traffic'!G109='Channel wise traffic'!H109,'Channel wise traffic'!H109='Channel wise traffic'!I109,'Channel wise traffic'!I109='Channel wise traffic'!J109),"Facebook,Youtube,Twitter,Others","No Increase"))))),IF(MIN('Channel wise traffic'!G109:J109)='Channel wise traffic'!G109,"Facebook",IF(MIN('Channel wise traffic'!G109:J109)='Channel wise traffic'!H109,"Youtube",IF(MIN('Channel wise traffic'!G109:J109)='Channel wise traffic'!I109,"Twitter",IF(MIN('Channel wise traffic'!G109:J109)='Channel wise traffic'!J109,"Others",IF(AND('Channel wise traffic'!G109='Channel wise traffic'!H109,'Channel wise traffic'!H109='Channel wise traffic'!I109,'Channel wise traffic'!I109='Channel wise traffic'!J109),"Facebook,Youtube,Twitter,Others","No Decrease"))))))</f>
        <v>Others</v>
      </c>
      <c r="Z109" s="17" t="str">
        <f t="shared" si="4"/>
        <v>P2O increase</v>
      </c>
      <c r="AA109" s="80"/>
      <c r="AB109" s="19"/>
      <c r="AC109" s="19"/>
      <c r="AD109" s="80"/>
    </row>
    <row r="110" ht="15.75" customHeight="1" spans="2:30">
      <c r="B110" s="70">
        <v>43573</v>
      </c>
      <c r="C110" s="17">
        <v>22803207</v>
      </c>
      <c r="D110" s="17">
        <v>5415761</v>
      </c>
      <c r="E110" s="17">
        <v>3639391</v>
      </c>
      <c r="F110" s="17">
        <v>2656756</v>
      </c>
      <c r="G110" s="17">
        <v>2091398</v>
      </c>
      <c r="H110" s="34">
        <f t="shared" si="17"/>
        <v>0.0917150820057898</v>
      </c>
      <c r="I110" s="34">
        <f t="shared" si="22"/>
        <v>0.730228394668502</v>
      </c>
      <c r="J110" s="34">
        <f t="shared" si="23"/>
        <v>0.105263157894737</v>
      </c>
      <c r="K110" s="34">
        <f t="shared" si="24"/>
        <v>0.565444738033406</v>
      </c>
      <c r="L110" s="34">
        <f t="shared" si="18"/>
        <v>0.237499970947069</v>
      </c>
      <c r="M110" s="34">
        <f t="shared" si="19"/>
        <v>0.671999927618667</v>
      </c>
      <c r="N110" s="34">
        <f t="shared" si="20"/>
        <v>0.73000015661961</v>
      </c>
      <c r="O110" s="34">
        <f t="shared" si="21"/>
        <v>0.78719987834788</v>
      </c>
      <c r="P110" s="34">
        <v>0.0917150820057898</v>
      </c>
      <c r="Q110" s="34">
        <v>0.565444738033407</v>
      </c>
      <c r="R110" s="34">
        <f t="shared" si="25"/>
        <v>-0.0404040511425728</v>
      </c>
      <c r="S110" s="34">
        <f t="shared" si="26"/>
        <v>0.731958691728412</v>
      </c>
      <c r="T110" s="34">
        <f t="shared" si="27"/>
        <v>-0.0384610713502404</v>
      </c>
      <c r="U110" s="34">
        <f t="shared" si="28"/>
        <v>-0.0204086670212134</v>
      </c>
      <c r="V110" s="76" t="str">
        <f t="shared" si="1"/>
        <v>High Order Change</v>
      </c>
      <c r="W110" s="17" t="str">
        <f t="shared" si="2"/>
        <v> </v>
      </c>
      <c r="X110" s="17" t="str">
        <f t="shared" si="3"/>
        <v>High Conversion Rate</v>
      </c>
      <c r="Y110" s="17" t="str">
        <f>IF(J110&gt;0,IF(MAX('Channel wise traffic'!G110:J110)='Channel wise traffic'!G110,"Facebook",IF(MAX('Channel wise traffic'!G110:J110)='Channel wise traffic'!H110,"Youtube",IF(MAX('Channel wise traffic'!G110:J110)='Channel wise traffic'!I110,"Twitter",IF(MAX('Channel wise traffic'!G110:J110)='Channel wise traffic'!J110,"Others",IF(AND('Channel wise traffic'!G110='Channel wise traffic'!H110,'Channel wise traffic'!H110='Channel wise traffic'!I110,'Channel wise traffic'!I110='Channel wise traffic'!J110),"Facebook,Youtube,Twitter,Others","No Increase"))))),IF(MIN('Channel wise traffic'!G110:J110)='Channel wise traffic'!G110,"Facebook",IF(MIN('Channel wise traffic'!G110:J110)='Channel wise traffic'!H110,"Youtube",IF(MIN('Channel wise traffic'!G110:J110)='Channel wise traffic'!I110,"Twitter",IF(MIN('Channel wise traffic'!G110:J110)='Channel wise traffic'!J110,"Others",IF(AND('Channel wise traffic'!G110='Channel wise traffic'!H110,'Channel wise traffic'!H110='Channel wise traffic'!I110,'Channel wise traffic'!I110='Channel wise traffic'!J110),"Facebook,Youtube,Twitter,Others","No Decrease"))))))</f>
        <v>Youtube</v>
      </c>
      <c r="Z110" s="17" t="str">
        <f t="shared" si="4"/>
        <v>M2C increase</v>
      </c>
      <c r="AA110" s="80" t="s">
        <v>41</v>
      </c>
      <c r="AB110" s="80" t="s">
        <v>84</v>
      </c>
      <c r="AC110" s="80" t="s">
        <v>85</v>
      </c>
      <c r="AD110" s="80"/>
    </row>
    <row r="111" ht="15.75" customHeight="1" spans="2:30">
      <c r="B111" s="70">
        <v>43574</v>
      </c>
      <c r="C111" s="17">
        <v>22151687</v>
      </c>
      <c r="D111" s="17">
        <v>5537921</v>
      </c>
      <c r="E111" s="17">
        <v>2281623</v>
      </c>
      <c r="F111" s="17">
        <v>1748864</v>
      </c>
      <c r="G111" s="17">
        <v>1419728</v>
      </c>
      <c r="H111" s="34">
        <f t="shared" si="17"/>
        <v>0.0640911908876286</v>
      </c>
      <c r="I111" s="34">
        <f t="shared" si="22"/>
        <v>0.247249595225106</v>
      </c>
      <c r="J111" s="34">
        <f t="shared" si="23"/>
        <v>0.073684220220243</v>
      </c>
      <c r="K111" s="34">
        <f t="shared" si="24"/>
        <v>0.161654024280306</v>
      </c>
      <c r="L111" s="34">
        <f t="shared" si="18"/>
        <v>0.249999966142534</v>
      </c>
      <c r="M111" s="34">
        <f t="shared" si="19"/>
        <v>0.411999918380923</v>
      </c>
      <c r="N111" s="34">
        <f t="shared" si="20"/>
        <v>0.766499987070607</v>
      </c>
      <c r="O111" s="34">
        <f t="shared" si="21"/>
        <v>0.811800117104589</v>
      </c>
      <c r="P111" s="34">
        <v>0.0640911908876286</v>
      </c>
      <c r="Q111" s="34">
        <v>0.161654024280304</v>
      </c>
      <c r="R111" s="34">
        <f t="shared" si="25"/>
        <v>0.0204082037289173</v>
      </c>
      <c r="S111" s="34">
        <f t="shared" si="26"/>
        <v>0.0842101986366217</v>
      </c>
      <c r="T111" s="34">
        <f t="shared" si="27"/>
        <v>0.0500005064737599</v>
      </c>
      <c r="U111" s="34">
        <f t="shared" si="28"/>
        <v>-3.15385096483212e-7</v>
      </c>
      <c r="V111" s="76" t="str">
        <f t="shared" si="1"/>
        <v>High Order Change</v>
      </c>
      <c r="W111" s="17" t="str">
        <f t="shared" si="2"/>
        <v> </v>
      </c>
      <c r="X111" s="17" t="str">
        <f t="shared" si="3"/>
        <v> </v>
      </c>
      <c r="Y111" s="17" t="str">
        <f>IF(J111&gt;0,IF(MAX('Channel wise traffic'!G111:J111)='Channel wise traffic'!G111,"Facebook",IF(MAX('Channel wise traffic'!G111:J111)='Channel wise traffic'!H111,"Youtube",IF(MAX('Channel wise traffic'!G111:J111)='Channel wise traffic'!I111,"Twitter",IF(MAX('Channel wise traffic'!G111:J111)='Channel wise traffic'!J111,"Others",IF(AND('Channel wise traffic'!G111='Channel wise traffic'!H111,'Channel wise traffic'!H111='Channel wise traffic'!I111,'Channel wise traffic'!I111='Channel wise traffic'!J111),"Facebook,Youtube,Twitter,Others","No Increase"))))),IF(MIN('Channel wise traffic'!G111:J111)='Channel wise traffic'!G111,"Facebook",IF(MIN('Channel wise traffic'!G111:J111)='Channel wise traffic'!H111,"Youtube",IF(MIN('Channel wise traffic'!G111:J111)='Channel wise traffic'!I111,"Twitter",IF(MIN('Channel wise traffic'!G111:J111)='Channel wise traffic'!J111,"Others",IF(AND('Channel wise traffic'!G111='Channel wise traffic'!H111,'Channel wise traffic'!H111='Channel wise traffic'!I111,'Channel wise traffic'!I111='Channel wise traffic'!J111),"Facebook,Youtube,Twitter,Others","No Decrease"))))))</f>
        <v>Youtube</v>
      </c>
      <c r="Z111" s="17" t="str">
        <f t="shared" si="4"/>
        <v>M2C increase</v>
      </c>
      <c r="AA111" s="80"/>
      <c r="AB111" s="19"/>
      <c r="AC111" s="80" t="s">
        <v>86</v>
      </c>
      <c r="AD111" s="80"/>
    </row>
    <row r="112" ht="15.75" customHeight="1" spans="2:30">
      <c r="B112" s="70">
        <v>43575</v>
      </c>
      <c r="C112" s="17">
        <v>44440853</v>
      </c>
      <c r="D112" s="17">
        <v>9612556</v>
      </c>
      <c r="E112" s="17">
        <v>3300951</v>
      </c>
      <c r="F112" s="17">
        <v>2132414</v>
      </c>
      <c r="G112" s="17">
        <v>1596752</v>
      </c>
      <c r="H112" s="34">
        <f t="shared" si="17"/>
        <v>0.0359298233992043</v>
      </c>
      <c r="I112" s="34">
        <f t="shared" si="22"/>
        <v>-0.0013246855591762</v>
      </c>
      <c r="J112" s="34">
        <f t="shared" si="23"/>
        <v>0.0312500116025003</v>
      </c>
      <c r="K112" s="34">
        <f t="shared" si="24"/>
        <v>-0.0315875847710858</v>
      </c>
      <c r="L112" s="34">
        <f t="shared" si="18"/>
        <v>0.216299988661334</v>
      </c>
      <c r="M112" s="34">
        <f t="shared" si="19"/>
        <v>0.343399924016047</v>
      </c>
      <c r="N112" s="34">
        <f t="shared" si="20"/>
        <v>0.645999895181722</v>
      </c>
      <c r="O112" s="34">
        <f t="shared" si="21"/>
        <v>0.748800186080189</v>
      </c>
      <c r="P112" s="34">
        <v>0.0359298233992043</v>
      </c>
      <c r="Q112" s="34">
        <v>-0.031587584771085</v>
      </c>
      <c r="R112" s="34">
        <f t="shared" si="25"/>
        <v>0.0198019642272866</v>
      </c>
      <c r="S112" s="34">
        <f t="shared" si="26"/>
        <v>0.00999982201778127</v>
      </c>
      <c r="T112" s="34">
        <f t="shared" si="27"/>
        <v>-0.0499999023972417</v>
      </c>
      <c r="U112" s="34">
        <f t="shared" si="28"/>
        <v>-0.0103091450648036</v>
      </c>
      <c r="V112" s="76" t="str">
        <f t="shared" si="1"/>
        <v> </v>
      </c>
      <c r="W112" s="17" t="str">
        <f t="shared" si="2"/>
        <v> </v>
      </c>
      <c r="X112" s="17" t="str">
        <f t="shared" si="3"/>
        <v> </v>
      </c>
      <c r="Y112" s="17" t="str">
        <f>IF(J112&gt;0,IF(MAX('Channel wise traffic'!G112:J112)='Channel wise traffic'!G112,"Facebook",IF(MAX('Channel wise traffic'!G112:J112)='Channel wise traffic'!H112,"Youtube",IF(MAX('Channel wise traffic'!G112:J112)='Channel wise traffic'!I112,"Twitter",IF(MAX('Channel wise traffic'!G112:J112)='Channel wise traffic'!J112,"Others",IF(AND('Channel wise traffic'!G112='Channel wise traffic'!H112,'Channel wise traffic'!H112='Channel wise traffic'!I112,'Channel wise traffic'!I112='Channel wise traffic'!J112),"Facebook,Youtube,Twitter,Others","No Increase"))))),IF(MIN('Channel wise traffic'!G112:J112)='Channel wise traffic'!G112,"Facebook",IF(MIN('Channel wise traffic'!G112:J112)='Channel wise traffic'!H112,"Youtube",IF(MIN('Channel wise traffic'!G112:J112)='Channel wise traffic'!I112,"Twitter",IF(MIN('Channel wise traffic'!G112:J112)='Channel wise traffic'!J112,"Others",IF(AND('Channel wise traffic'!G112='Channel wise traffic'!H112,'Channel wise traffic'!H112='Channel wise traffic'!I112,'Channel wise traffic'!I112='Channel wise traffic'!J112),"Facebook,Youtube,Twitter,Others","No Decrease"))))))</f>
        <v>Facebook</v>
      </c>
      <c r="Z112" s="17" t="str">
        <f t="shared" si="4"/>
        <v>C2P decrease</v>
      </c>
      <c r="AA112" s="80"/>
      <c r="AB112" s="19"/>
      <c r="AC112" s="19"/>
      <c r="AD112" s="80"/>
    </row>
    <row r="113" ht="15.75" customHeight="1" spans="2:30">
      <c r="B113" s="70">
        <v>43576</v>
      </c>
      <c r="C113" s="17">
        <v>46685340</v>
      </c>
      <c r="D113" s="17">
        <v>10098039</v>
      </c>
      <c r="E113" s="17">
        <v>3536333</v>
      </c>
      <c r="F113" s="17">
        <v>2356612</v>
      </c>
      <c r="G113" s="17">
        <v>1930065</v>
      </c>
      <c r="H113" s="34">
        <f t="shared" si="17"/>
        <v>0.0413419930110823</v>
      </c>
      <c r="I113" s="34">
        <f t="shared" si="22"/>
        <v>-0.000306113569688238</v>
      </c>
      <c r="J113" s="34">
        <f t="shared" si="23"/>
        <v>0</v>
      </c>
      <c r="K113" s="34">
        <f t="shared" si="24"/>
        <v>-0.000306113569687239</v>
      </c>
      <c r="L113" s="34">
        <f t="shared" si="18"/>
        <v>0.21629999910036</v>
      </c>
      <c r="M113" s="34">
        <f t="shared" si="19"/>
        <v>0.350199974470291</v>
      </c>
      <c r="N113" s="34">
        <f t="shared" si="20"/>
        <v>0.666399911999238</v>
      </c>
      <c r="O113" s="34">
        <f t="shared" si="21"/>
        <v>0.818999903250938</v>
      </c>
      <c r="P113" s="34">
        <v>0.0413419930110823</v>
      </c>
      <c r="Q113" s="34">
        <v>-0.000306113569688238</v>
      </c>
      <c r="R113" s="34">
        <f t="shared" si="25"/>
        <v>0.0300000377400016</v>
      </c>
      <c r="S113" s="34">
        <f t="shared" si="26"/>
        <v>-0.00961532379849916</v>
      </c>
      <c r="T113" s="34">
        <f t="shared" si="27"/>
        <v>-0.0200001792997633</v>
      </c>
      <c r="U113" s="34">
        <f t="shared" si="28"/>
        <v>-2.59533421198554e-7</v>
      </c>
      <c r="V113" s="76" t="str">
        <f t="shared" si="1"/>
        <v> </v>
      </c>
      <c r="W113" s="17" t="str">
        <f t="shared" si="2"/>
        <v> </v>
      </c>
      <c r="X113" s="17" t="str">
        <f t="shared" si="3"/>
        <v> </v>
      </c>
      <c r="Y113" s="17" t="str">
        <f>IF(J113&gt;0,IF(MAX('Channel wise traffic'!G113:J113)='Channel wise traffic'!G113,"Facebook",IF(MAX('Channel wise traffic'!G113:J113)='Channel wise traffic'!H113,"Youtube",IF(MAX('Channel wise traffic'!G113:J113)='Channel wise traffic'!I113,"Twitter",IF(MAX('Channel wise traffic'!G113:J113)='Channel wise traffic'!J113,"Others",IF(AND('Channel wise traffic'!G113='Channel wise traffic'!H113,'Channel wise traffic'!H113='Channel wise traffic'!I113,'Channel wise traffic'!I113='Channel wise traffic'!J113),"Facebook,Youtube,Twitter,Others","No Increase"))))),IF(MIN('Channel wise traffic'!G113:J113)='Channel wise traffic'!G113,"Facebook",IF(MIN('Channel wise traffic'!G113:J113)='Channel wise traffic'!H113,"Youtube",IF(MIN('Channel wise traffic'!G113:J113)='Channel wise traffic'!I113,"Twitter",IF(MIN('Channel wise traffic'!G113:J113)='Channel wise traffic'!J113,"Others",IF(AND('Channel wise traffic'!G113='Channel wise traffic'!H113,'Channel wise traffic'!H113='Channel wise traffic'!I113,'Channel wise traffic'!I113='Channel wise traffic'!J113),"Facebook,Youtube,Twitter,Others","No Decrease"))))))</f>
        <v>Facebook</v>
      </c>
      <c r="Z113" s="17" t="str">
        <f t="shared" si="4"/>
        <v>C2P decrease</v>
      </c>
      <c r="AA113" s="80"/>
      <c r="AB113" s="19"/>
      <c r="AC113" s="19"/>
      <c r="AD113" s="80"/>
    </row>
    <row r="114" ht="15.75" customHeight="1" spans="2:30">
      <c r="B114" s="70">
        <v>43577</v>
      </c>
      <c r="C114" s="17">
        <v>20848646</v>
      </c>
      <c r="D114" s="17">
        <v>5368526</v>
      </c>
      <c r="E114" s="17">
        <v>2211832</v>
      </c>
      <c r="F114" s="17">
        <v>1695369</v>
      </c>
      <c r="G114" s="17">
        <v>1459713</v>
      </c>
      <c r="H114" s="34">
        <f t="shared" si="17"/>
        <v>0.0700147625893787</v>
      </c>
      <c r="I114" s="34">
        <f t="shared" si="22"/>
        <v>0.0291830769035522</v>
      </c>
      <c r="J114" s="34">
        <f t="shared" si="23"/>
        <v>-0.010309306734796</v>
      </c>
      <c r="K114" s="34">
        <f t="shared" si="24"/>
        <v>0.0399037637790196</v>
      </c>
      <c r="L114" s="34">
        <f t="shared" si="18"/>
        <v>0.257499983452163</v>
      </c>
      <c r="M114" s="34">
        <f t="shared" si="19"/>
        <v>0.411999867375142</v>
      </c>
      <c r="N114" s="34">
        <f t="shared" si="20"/>
        <v>0.76649989691803</v>
      </c>
      <c r="O114" s="34">
        <f t="shared" si="21"/>
        <v>0.861000171644049</v>
      </c>
      <c r="P114" s="34">
        <v>0.0700147625893787</v>
      </c>
      <c r="Q114" s="34">
        <v>0.0399037637790189</v>
      </c>
      <c r="R114" s="34">
        <f t="shared" si="25"/>
        <v>-0.00961541209643935</v>
      </c>
      <c r="S114" s="34">
        <f t="shared" si="26"/>
        <v>-7.55134264007751e-8</v>
      </c>
      <c r="T114" s="34">
        <f t="shared" si="27"/>
        <v>-1.89408028705706e-7</v>
      </c>
      <c r="U114" s="34">
        <f t="shared" si="28"/>
        <v>0.050000224128242</v>
      </c>
      <c r="V114" s="76" t="str">
        <f t="shared" si="1"/>
        <v> </v>
      </c>
      <c r="W114" s="17" t="str">
        <f t="shared" si="2"/>
        <v> </v>
      </c>
      <c r="X114" s="17" t="str">
        <f t="shared" si="3"/>
        <v> </v>
      </c>
      <c r="Y114" s="17" t="str">
        <f>IF(J114&gt;0,IF(MAX('Channel wise traffic'!G114:J114)='Channel wise traffic'!G114,"Facebook",IF(MAX('Channel wise traffic'!G114:J114)='Channel wise traffic'!H114,"Youtube",IF(MAX('Channel wise traffic'!G114:J114)='Channel wise traffic'!I114,"Twitter",IF(MAX('Channel wise traffic'!G114:J114)='Channel wise traffic'!J114,"Others",IF(AND('Channel wise traffic'!G114='Channel wise traffic'!H114,'Channel wise traffic'!H114='Channel wise traffic'!I114,'Channel wise traffic'!I114='Channel wise traffic'!J114),"Facebook,Youtube,Twitter,Others","No Increase"))))),IF(MIN('Channel wise traffic'!G114:J114)='Channel wise traffic'!G114,"Facebook",IF(MIN('Channel wise traffic'!G114:J114)='Channel wise traffic'!H114,"Youtube",IF(MIN('Channel wise traffic'!G114:J114)='Channel wise traffic'!I114,"Twitter",IF(MIN('Channel wise traffic'!G114:J114)='Channel wise traffic'!J114,"Others",IF(AND('Channel wise traffic'!G114='Channel wise traffic'!H114,'Channel wise traffic'!H114='Channel wise traffic'!I114,'Channel wise traffic'!I114='Channel wise traffic'!J114),"Facebook,Youtube,Twitter,Others","No Decrease"))))))</f>
        <v>Facebook</v>
      </c>
      <c r="Z114" s="17" t="str">
        <f t="shared" si="4"/>
        <v>P2O increase</v>
      </c>
      <c r="AA114" s="80"/>
      <c r="AB114" s="19"/>
      <c r="AC114" s="19"/>
      <c r="AD114" s="80"/>
    </row>
    <row r="115" ht="15.75" customHeight="1" spans="2:30">
      <c r="B115" s="70">
        <v>43578</v>
      </c>
      <c r="C115" s="17">
        <v>20631473</v>
      </c>
      <c r="D115" s="17">
        <v>4899974</v>
      </c>
      <c r="E115" s="17">
        <v>1881590</v>
      </c>
      <c r="F115" s="17">
        <v>1414767</v>
      </c>
      <c r="G115" s="17">
        <v>1148508</v>
      </c>
      <c r="H115" s="34">
        <f t="shared" si="17"/>
        <v>0.0556677654571731</v>
      </c>
      <c r="I115" s="34">
        <f t="shared" si="22"/>
        <v>-0.113975103529572</v>
      </c>
      <c r="J115" s="34">
        <f t="shared" si="23"/>
        <v>-0.0865384777159195</v>
      </c>
      <c r="K115" s="34">
        <f t="shared" si="24"/>
        <v>-0.0300358856331988</v>
      </c>
      <c r="L115" s="34">
        <f t="shared" si="18"/>
        <v>0.237499959406679</v>
      </c>
      <c r="M115" s="34">
        <f t="shared" si="19"/>
        <v>0.383999996734677</v>
      </c>
      <c r="N115" s="34">
        <f t="shared" si="20"/>
        <v>0.751899723106522</v>
      </c>
      <c r="O115" s="34">
        <f t="shared" si="21"/>
        <v>0.811800105600427</v>
      </c>
      <c r="P115" s="34">
        <v>0.0556677654571731</v>
      </c>
      <c r="Q115" s="34">
        <v>-0.0300358856331985</v>
      </c>
      <c r="R115" s="34">
        <f t="shared" si="25"/>
        <v>-0.0865384870025407</v>
      </c>
      <c r="S115" s="34">
        <f t="shared" si="26"/>
        <v>1.29856429387232e-7</v>
      </c>
      <c r="T115" s="34">
        <f t="shared" si="27"/>
        <v>0.0618550868123109</v>
      </c>
      <c r="U115" s="34">
        <f t="shared" si="28"/>
        <v>2.41480277107797e-7</v>
      </c>
      <c r="V115" s="76" t="str">
        <f t="shared" si="1"/>
        <v> </v>
      </c>
      <c r="W115" s="17" t="str">
        <f t="shared" si="2"/>
        <v> </v>
      </c>
      <c r="X115" s="17" t="str">
        <f t="shared" si="3"/>
        <v> </v>
      </c>
      <c r="Y115" s="17" t="str">
        <f>IF(J115&gt;0,IF(MAX('Channel wise traffic'!G115:J115)='Channel wise traffic'!G115,"Facebook",IF(MAX('Channel wise traffic'!G115:J115)='Channel wise traffic'!H115,"Youtube",IF(MAX('Channel wise traffic'!G115:J115)='Channel wise traffic'!I115,"Twitter",IF(MAX('Channel wise traffic'!G115:J115)='Channel wise traffic'!J115,"Others",IF(AND('Channel wise traffic'!G115='Channel wise traffic'!H115,'Channel wise traffic'!H115='Channel wise traffic'!I115,'Channel wise traffic'!I115='Channel wise traffic'!J115),"Facebook,Youtube,Twitter,Others","No Increase"))))),IF(MIN('Channel wise traffic'!G115:J115)='Channel wise traffic'!G115,"Facebook",IF(MIN('Channel wise traffic'!G115:J115)='Channel wise traffic'!H115,"Youtube",IF(MIN('Channel wise traffic'!G115:J115)='Channel wise traffic'!I115,"Twitter",IF(MIN('Channel wise traffic'!G115:J115)='Channel wise traffic'!J115,"Others",IF(AND('Channel wise traffic'!G115='Channel wise traffic'!H115,'Channel wise traffic'!H115='Channel wise traffic'!I115,'Channel wise traffic'!I115='Channel wise traffic'!J115),"Facebook,Youtube,Twitter,Others","No Decrease"))))))</f>
        <v>Youtube</v>
      </c>
      <c r="Z115" s="17" t="str">
        <f t="shared" si="4"/>
        <v>L2M decrease</v>
      </c>
      <c r="AA115" s="80"/>
      <c r="AB115" s="19"/>
      <c r="AC115" s="19"/>
      <c r="AD115" s="80"/>
    </row>
    <row r="116" ht="15.75" customHeight="1" spans="2:30">
      <c r="B116" s="70">
        <v>43579</v>
      </c>
      <c r="C116" s="17">
        <v>21717340</v>
      </c>
      <c r="D116" s="17">
        <v>5700801</v>
      </c>
      <c r="E116" s="17">
        <v>2325927</v>
      </c>
      <c r="F116" s="17">
        <v>1765843</v>
      </c>
      <c r="G116" s="17">
        <v>1476951</v>
      </c>
      <c r="H116" s="34">
        <f t="shared" si="17"/>
        <v>0.0680079144130911</v>
      </c>
      <c r="I116" s="34">
        <f t="shared" si="22"/>
        <v>0.105431087519815</v>
      </c>
      <c r="J116" s="34">
        <f t="shared" si="23"/>
        <v>-0.00990097204346407</v>
      </c>
      <c r="K116" s="34">
        <f t="shared" si="24"/>
        <v>0.116485378034673</v>
      </c>
      <c r="L116" s="34">
        <f t="shared" si="18"/>
        <v>0.262499965465384</v>
      </c>
      <c r="M116" s="34">
        <f t="shared" si="19"/>
        <v>0.408000033679478</v>
      </c>
      <c r="N116" s="34">
        <f t="shared" si="20"/>
        <v>0.759199665337734</v>
      </c>
      <c r="O116" s="34">
        <f t="shared" si="21"/>
        <v>0.83639995175109</v>
      </c>
      <c r="P116" s="34">
        <v>0.0680079144130911</v>
      </c>
      <c r="Q116" s="34">
        <v>0.116485378034673</v>
      </c>
      <c r="R116" s="34">
        <f t="shared" si="25"/>
        <v>0.0824741663046116</v>
      </c>
      <c r="S116" s="34">
        <f t="shared" si="26"/>
        <v>-0.00970864346504507</v>
      </c>
      <c r="T116" s="34">
        <f t="shared" si="27"/>
        <v>0.0721643816606954</v>
      </c>
      <c r="U116" s="34">
        <f t="shared" si="28"/>
        <v>-0.0285708411523924</v>
      </c>
      <c r="V116" s="76" t="str">
        <f t="shared" si="1"/>
        <v> </v>
      </c>
      <c r="W116" s="17" t="str">
        <f t="shared" si="2"/>
        <v> </v>
      </c>
      <c r="X116" s="17" t="str">
        <f t="shared" si="3"/>
        <v> </v>
      </c>
      <c r="Y116" s="17" t="str">
        <f>IF(J116&gt;0,IF(MAX('Channel wise traffic'!G116:J116)='Channel wise traffic'!G116,"Facebook",IF(MAX('Channel wise traffic'!G116:J116)='Channel wise traffic'!H116,"Youtube",IF(MAX('Channel wise traffic'!G116:J116)='Channel wise traffic'!I116,"Twitter",IF(MAX('Channel wise traffic'!G116:J116)='Channel wise traffic'!J116,"Others",IF(AND('Channel wise traffic'!G116='Channel wise traffic'!H116,'Channel wise traffic'!H116='Channel wise traffic'!I116,'Channel wise traffic'!I116='Channel wise traffic'!J116),"Facebook,Youtube,Twitter,Others","No Increase"))))),IF(MIN('Channel wise traffic'!G116:J116)='Channel wise traffic'!G116,"Facebook",IF(MIN('Channel wise traffic'!G116:J116)='Channel wise traffic'!H116,"Youtube",IF(MIN('Channel wise traffic'!G116:J116)='Channel wise traffic'!I116,"Twitter",IF(MIN('Channel wise traffic'!G116:J116)='Channel wise traffic'!J116,"Others",IF(AND('Channel wise traffic'!G116='Channel wise traffic'!H116,'Channel wise traffic'!H116='Channel wise traffic'!I116,'Channel wise traffic'!I116='Channel wise traffic'!J116),"Facebook,Youtube,Twitter,Others","No Decrease"))))))</f>
        <v>Youtube</v>
      </c>
      <c r="Z116" s="17" t="str">
        <f t="shared" si="4"/>
        <v>L2M increase</v>
      </c>
      <c r="AA116" s="80"/>
      <c r="AB116" s="19"/>
      <c r="AC116" s="19"/>
      <c r="AD116" s="80"/>
    </row>
    <row r="117" ht="15.75" customHeight="1" spans="2:30">
      <c r="B117" s="70">
        <v>43580</v>
      </c>
      <c r="C117" s="17">
        <v>22803207</v>
      </c>
      <c r="D117" s="17">
        <v>5700801</v>
      </c>
      <c r="E117" s="17">
        <v>2189107</v>
      </c>
      <c r="F117" s="17">
        <v>1518146</v>
      </c>
      <c r="G117" s="17">
        <v>1282226</v>
      </c>
      <c r="H117" s="34">
        <f t="shared" si="17"/>
        <v>0.0562300732524158</v>
      </c>
      <c r="I117" s="34">
        <f t="shared" si="22"/>
        <v>-0.386904835904022</v>
      </c>
      <c r="J117" s="34">
        <f t="shared" si="23"/>
        <v>0</v>
      </c>
      <c r="K117" s="34">
        <f t="shared" si="24"/>
        <v>-0.386904835904022</v>
      </c>
      <c r="L117" s="34">
        <f t="shared" si="18"/>
        <v>0.249999967109889</v>
      </c>
      <c r="M117" s="34">
        <f t="shared" si="19"/>
        <v>0.383999897558255</v>
      </c>
      <c r="N117" s="34">
        <f t="shared" si="20"/>
        <v>0.693500134986549</v>
      </c>
      <c r="O117" s="34">
        <f t="shared" si="21"/>
        <v>0.844599926489284</v>
      </c>
      <c r="P117" s="34">
        <v>0.0562300732524158</v>
      </c>
      <c r="Q117" s="34">
        <v>-0.386904835904022</v>
      </c>
      <c r="R117" s="34">
        <f t="shared" si="25"/>
        <v>0.0526315692291426</v>
      </c>
      <c r="S117" s="34">
        <f t="shared" si="26"/>
        <v>-0.428571519465759</v>
      </c>
      <c r="T117" s="34">
        <f t="shared" si="27"/>
        <v>-0.0500000189069555</v>
      </c>
      <c r="U117" s="34">
        <f t="shared" si="28"/>
        <v>0.0729167390902945</v>
      </c>
      <c r="V117" s="76" t="str">
        <f t="shared" si="1"/>
        <v>Low Order Change</v>
      </c>
      <c r="W117" s="17" t="str">
        <f t="shared" si="2"/>
        <v> </v>
      </c>
      <c r="X117" s="17" t="str">
        <f t="shared" si="3"/>
        <v>Low Conversion rate</v>
      </c>
      <c r="Y117" s="17" t="str">
        <f>IF(J117&gt;0,IF(MAX('Channel wise traffic'!G117:J117)='Channel wise traffic'!G117,"Facebook",IF(MAX('Channel wise traffic'!G117:J117)='Channel wise traffic'!H117,"Youtube",IF(MAX('Channel wise traffic'!G117:J117)='Channel wise traffic'!I117,"Twitter",IF(MAX('Channel wise traffic'!G117:J117)='Channel wise traffic'!J117,"Others",IF(AND('Channel wise traffic'!G117='Channel wise traffic'!H117,'Channel wise traffic'!H117='Channel wise traffic'!I117,'Channel wise traffic'!I117='Channel wise traffic'!J117),"Facebook,Youtube,Twitter,Others","No Increase"))))),IF(MIN('Channel wise traffic'!G117:J117)='Channel wise traffic'!G117,"Facebook",IF(MIN('Channel wise traffic'!G117:J117)='Channel wise traffic'!H117,"Youtube",IF(MIN('Channel wise traffic'!G117:J117)='Channel wise traffic'!I117,"Twitter",IF(MIN('Channel wise traffic'!G117:J117)='Channel wise traffic'!J117,"Others",IF(AND('Channel wise traffic'!G117='Channel wise traffic'!H117,'Channel wise traffic'!H117='Channel wise traffic'!I117,'Channel wise traffic'!I117='Channel wise traffic'!J117),"Facebook,Youtube,Twitter,Others","No Decrease"))))))</f>
        <v>Facebook</v>
      </c>
      <c r="Z117" s="17" t="str">
        <f t="shared" si="4"/>
        <v>M2C decrease</v>
      </c>
      <c r="AA117" s="80" t="s">
        <v>46</v>
      </c>
      <c r="AB117" s="80" t="s">
        <v>87</v>
      </c>
      <c r="AC117" s="80" t="s">
        <v>88</v>
      </c>
      <c r="AD117" s="80"/>
    </row>
    <row r="118" ht="15.75" customHeight="1" spans="2:30">
      <c r="B118" s="70">
        <v>43581</v>
      </c>
      <c r="C118" s="17">
        <v>22151687</v>
      </c>
      <c r="D118" s="17">
        <v>5759438</v>
      </c>
      <c r="E118" s="17">
        <v>2188586</v>
      </c>
      <c r="F118" s="17">
        <v>1533761</v>
      </c>
      <c r="G118" s="17">
        <v>1307991</v>
      </c>
      <c r="H118" s="34">
        <f t="shared" si="17"/>
        <v>0.0590470152453852</v>
      </c>
      <c r="I118" s="34">
        <f t="shared" si="22"/>
        <v>-0.0787031036931017</v>
      </c>
      <c r="J118" s="34">
        <f t="shared" si="23"/>
        <v>0</v>
      </c>
      <c r="K118" s="34">
        <f t="shared" si="24"/>
        <v>-0.0787031036931016</v>
      </c>
      <c r="L118" s="34">
        <f t="shared" si="18"/>
        <v>0.259999972011161</v>
      </c>
      <c r="M118" s="34">
        <f t="shared" si="19"/>
        <v>0.379999923603657</v>
      </c>
      <c r="N118" s="34">
        <f t="shared" si="20"/>
        <v>0.700799968564178</v>
      </c>
      <c r="O118" s="34">
        <f t="shared" si="21"/>
        <v>0.852799751721422</v>
      </c>
      <c r="P118" s="34">
        <v>0.0590470152453852</v>
      </c>
      <c r="Q118" s="34">
        <v>-0.0787031036931017</v>
      </c>
      <c r="R118" s="34">
        <f t="shared" si="25"/>
        <v>0.0400000288917064</v>
      </c>
      <c r="S118" s="34">
        <f t="shared" si="26"/>
        <v>-0.0776699056228447</v>
      </c>
      <c r="T118" s="34">
        <f t="shared" si="27"/>
        <v>-0.0857143113041917</v>
      </c>
      <c r="U118" s="34">
        <f t="shared" si="28"/>
        <v>0.0505045931294819</v>
      </c>
      <c r="V118" s="76" t="str">
        <f t="shared" si="1"/>
        <v> </v>
      </c>
      <c r="W118" s="17" t="str">
        <f t="shared" si="2"/>
        <v> </v>
      </c>
      <c r="X118" s="17" t="str">
        <f t="shared" si="3"/>
        <v> </v>
      </c>
      <c r="Y118" s="17" t="str">
        <f>IF(J118&gt;0,IF(MAX('Channel wise traffic'!G118:J118)='Channel wise traffic'!G118,"Facebook",IF(MAX('Channel wise traffic'!G118:J118)='Channel wise traffic'!H118,"Youtube",IF(MAX('Channel wise traffic'!G118:J118)='Channel wise traffic'!I118,"Twitter",IF(MAX('Channel wise traffic'!G118:J118)='Channel wise traffic'!J118,"Others",IF(AND('Channel wise traffic'!G118='Channel wise traffic'!H118,'Channel wise traffic'!H118='Channel wise traffic'!I118,'Channel wise traffic'!I118='Channel wise traffic'!J118),"Facebook,Youtube,Twitter,Others","No Increase"))))),IF(MIN('Channel wise traffic'!G118:J118)='Channel wise traffic'!G118,"Facebook",IF(MIN('Channel wise traffic'!G118:J118)='Channel wise traffic'!H118,"Youtube",IF(MIN('Channel wise traffic'!G118:J118)='Channel wise traffic'!I118,"Twitter",IF(MIN('Channel wise traffic'!G118:J118)='Channel wise traffic'!J118,"Others",IF(AND('Channel wise traffic'!G118='Channel wise traffic'!H118,'Channel wise traffic'!H118='Channel wise traffic'!I118,'Channel wise traffic'!I118='Channel wise traffic'!J118),"Facebook,Youtube,Twitter,Others","No Decrease"))))))</f>
        <v>Facebook</v>
      </c>
      <c r="Z118" s="17" t="str">
        <f t="shared" si="4"/>
        <v>C2P decrease</v>
      </c>
      <c r="AA118" s="80"/>
      <c r="AB118" s="19"/>
      <c r="AC118" s="19"/>
      <c r="AD118" s="80"/>
    </row>
    <row r="119" ht="15.75" customHeight="1" spans="2:30">
      <c r="B119" s="70">
        <v>43582</v>
      </c>
      <c r="C119" s="17">
        <v>47134238</v>
      </c>
      <c r="D119" s="17">
        <v>9997171</v>
      </c>
      <c r="E119" s="17">
        <v>3297067</v>
      </c>
      <c r="F119" s="17">
        <v>2354106</v>
      </c>
      <c r="G119" s="17">
        <v>1744392</v>
      </c>
      <c r="H119" s="34">
        <f t="shared" si="17"/>
        <v>0.0370090209159635</v>
      </c>
      <c r="I119" s="34">
        <f t="shared" si="22"/>
        <v>0.0924626992795374</v>
      </c>
      <c r="J119" s="34">
        <f t="shared" si="23"/>
        <v>0.0606060599241873</v>
      </c>
      <c r="K119" s="34">
        <f t="shared" si="24"/>
        <v>0.0300362599829282</v>
      </c>
      <c r="L119" s="34">
        <f t="shared" si="18"/>
        <v>0.212099981334163</v>
      </c>
      <c r="M119" s="34">
        <f t="shared" si="19"/>
        <v>0.329800000420119</v>
      </c>
      <c r="N119" s="34">
        <f t="shared" si="20"/>
        <v>0.714000049134579</v>
      </c>
      <c r="O119" s="34">
        <f t="shared" si="21"/>
        <v>0.740999768064819</v>
      </c>
      <c r="P119" s="34">
        <v>0.0370090209159635</v>
      </c>
      <c r="Q119" s="34">
        <v>0.0300362599829265</v>
      </c>
      <c r="R119" s="34">
        <f t="shared" si="25"/>
        <v>-0.0194175106210802</v>
      </c>
      <c r="S119" s="34">
        <f t="shared" si="26"/>
        <v>-0.0396037466662122</v>
      </c>
      <c r="T119" s="34">
        <f t="shared" si="27"/>
        <v>0.10526341329162</v>
      </c>
      <c r="U119" s="34">
        <f t="shared" si="28"/>
        <v>-0.0104172223249616</v>
      </c>
      <c r="V119" s="76" t="str">
        <f t="shared" si="1"/>
        <v> </v>
      </c>
      <c r="W119" s="17" t="str">
        <f t="shared" si="2"/>
        <v> </v>
      </c>
      <c r="X119" s="17" t="str">
        <f t="shared" si="3"/>
        <v> </v>
      </c>
      <c r="Y119" s="17" t="str">
        <f>IF(J119&gt;0,IF(MAX('Channel wise traffic'!G119:J119)='Channel wise traffic'!G119,"Facebook",IF(MAX('Channel wise traffic'!G119:J119)='Channel wise traffic'!H119,"Youtube",IF(MAX('Channel wise traffic'!G119:J119)='Channel wise traffic'!I119,"Twitter",IF(MAX('Channel wise traffic'!G119:J119)='Channel wise traffic'!J119,"Others",IF(AND('Channel wise traffic'!G119='Channel wise traffic'!H119,'Channel wise traffic'!H119='Channel wise traffic'!I119,'Channel wise traffic'!I119='Channel wise traffic'!J119),"Facebook,Youtube,Twitter,Others","No Increase"))))),IF(MIN('Channel wise traffic'!G119:J119)='Channel wise traffic'!G119,"Facebook",IF(MIN('Channel wise traffic'!G119:J119)='Channel wise traffic'!H119,"Youtube",IF(MIN('Channel wise traffic'!G119:J119)='Channel wise traffic'!I119,"Twitter",IF(MIN('Channel wise traffic'!G119:J119)='Channel wise traffic'!J119,"Others",IF(AND('Channel wise traffic'!G119='Channel wise traffic'!H119,'Channel wise traffic'!H119='Channel wise traffic'!I119,'Channel wise traffic'!I119='Channel wise traffic'!J119),"Facebook,Youtube,Twitter,Others","No Decrease"))))))</f>
        <v>Twitter</v>
      </c>
      <c r="Z119" s="17" t="str">
        <f t="shared" si="4"/>
        <v>C2P increase</v>
      </c>
      <c r="AA119" s="80"/>
      <c r="AB119" s="19"/>
      <c r="AC119" s="19"/>
      <c r="AD119" s="80"/>
    </row>
    <row r="120" ht="15.75" customHeight="1" spans="2:30">
      <c r="B120" s="70">
        <v>43583</v>
      </c>
      <c r="C120" s="17">
        <v>46236443</v>
      </c>
      <c r="D120" s="17">
        <v>9224170</v>
      </c>
      <c r="E120" s="17">
        <v>3261666</v>
      </c>
      <c r="F120" s="17">
        <v>2151395</v>
      </c>
      <c r="G120" s="17">
        <v>1644526</v>
      </c>
      <c r="H120" s="34">
        <f t="shared" si="17"/>
        <v>0.0355677446900489</v>
      </c>
      <c r="I120" s="34">
        <f t="shared" si="22"/>
        <v>-0.147942685868093</v>
      </c>
      <c r="J120" s="34">
        <f t="shared" si="23"/>
        <v>-0.00961537390538447</v>
      </c>
      <c r="K120" s="34">
        <f t="shared" si="24"/>
        <v>-0.139670294063606</v>
      </c>
      <c r="L120" s="34">
        <f t="shared" si="18"/>
        <v>0.199499991813817</v>
      </c>
      <c r="M120" s="34">
        <f t="shared" si="19"/>
        <v>0.353599944493651</v>
      </c>
      <c r="N120" s="34">
        <f t="shared" si="20"/>
        <v>0.659600032621366</v>
      </c>
      <c r="O120" s="34">
        <f t="shared" si="21"/>
        <v>0.764399842892635</v>
      </c>
      <c r="P120" s="34">
        <v>0.0355677446900489</v>
      </c>
      <c r="Q120" s="34">
        <v>-0.139670294063605</v>
      </c>
      <c r="R120" s="34">
        <f t="shared" si="25"/>
        <v>-0.0776699369228755</v>
      </c>
      <c r="S120" s="34">
        <f t="shared" si="26"/>
        <v>0.00970865297321266</v>
      </c>
      <c r="T120" s="34">
        <f t="shared" si="27"/>
        <v>-0.0102039019745245</v>
      </c>
      <c r="U120" s="34">
        <f t="shared" si="28"/>
        <v>-0.0666667482396195</v>
      </c>
      <c r="V120" s="76" t="str">
        <f t="shared" si="1"/>
        <v> </v>
      </c>
      <c r="W120" s="17" t="str">
        <f t="shared" si="2"/>
        <v> </v>
      </c>
      <c r="X120" s="17" t="str">
        <f t="shared" si="3"/>
        <v> </v>
      </c>
      <c r="Y120" s="17" t="str">
        <f>IF(J120&gt;0,IF(MAX('Channel wise traffic'!G120:J120)='Channel wise traffic'!G120,"Facebook",IF(MAX('Channel wise traffic'!G120:J120)='Channel wise traffic'!H120,"Youtube",IF(MAX('Channel wise traffic'!G120:J120)='Channel wise traffic'!I120,"Twitter",IF(MAX('Channel wise traffic'!G120:J120)='Channel wise traffic'!J120,"Others",IF(AND('Channel wise traffic'!G120='Channel wise traffic'!H120,'Channel wise traffic'!H120='Channel wise traffic'!I120,'Channel wise traffic'!I120='Channel wise traffic'!J120),"Facebook,Youtube,Twitter,Others","No Increase"))))),IF(MIN('Channel wise traffic'!G120:J120)='Channel wise traffic'!G120,"Facebook",IF(MIN('Channel wise traffic'!G120:J120)='Channel wise traffic'!H120,"Youtube",IF(MIN('Channel wise traffic'!G120:J120)='Channel wise traffic'!I120,"Twitter",IF(MIN('Channel wise traffic'!G120:J120)='Channel wise traffic'!J120,"Others",IF(AND('Channel wise traffic'!G120='Channel wise traffic'!H120,'Channel wise traffic'!H120='Channel wise traffic'!I120,'Channel wise traffic'!I120='Channel wise traffic'!J120),"Facebook,Youtube,Twitter,Others","No Decrease"))))))</f>
        <v>Twitter</v>
      </c>
      <c r="Z120" s="17" t="str">
        <f t="shared" si="4"/>
        <v>L2M decrease</v>
      </c>
      <c r="AA120" s="80"/>
      <c r="AB120" s="19"/>
      <c r="AC120" s="19"/>
      <c r="AD120" s="80"/>
    </row>
    <row r="121" ht="15.75" customHeight="1" spans="2:30">
      <c r="B121" s="70">
        <v>43584</v>
      </c>
      <c r="C121" s="17">
        <v>20631473</v>
      </c>
      <c r="D121" s="17">
        <v>5209447</v>
      </c>
      <c r="E121" s="17">
        <v>2062941</v>
      </c>
      <c r="F121" s="17">
        <v>1475828</v>
      </c>
      <c r="G121" s="17">
        <v>1210178</v>
      </c>
      <c r="H121" s="34">
        <f t="shared" si="17"/>
        <v>0.0586568879497843</v>
      </c>
      <c r="I121" s="34">
        <f t="shared" si="22"/>
        <v>-0.170947987720874</v>
      </c>
      <c r="J121" s="34">
        <f t="shared" si="23"/>
        <v>-0.0104166476806216</v>
      </c>
      <c r="K121" s="34">
        <f t="shared" si="24"/>
        <v>-0.162221140507265</v>
      </c>
      <c r="L121" s="34">
        <f t="shared" si="18"/>
        <v>0.2525000032717</v>
      </c>
      <c r="M121" s="34">
        <f t="shared" si="19"/>
        <v>0.395999997696493</v>
      </c>
      <c r="N121" s="34">
        <f t="shared" si="20"/>
        <v>0.715400004168806</v>
      </c>
      <c r="O121" s="34">
        <f t="shared" si="21"/>
        <v>0.819999349517694</v>
      </c>
      <c r="P121" s="34">
        <v>0.0586568879497843</v>
      </c>
      <c r="Q121" s="34">
        <v>-0.162221140507265</v>
      </c>
      <c r="R121" s="34">
        <f t="shared" si="25"/>
        <v>-0.0194174000069086</v>
      </c>
      <c r="S121" s="34">
        <f t="shared" si="26"/>
        <v>-0.0388346476434189</v>
      </c>
      <c r="T121" s="34">
        <f t="shared" si="27"/>
        <v>-0.0666665357095132</v>
      </c>
      <c r="U121" s="34">
        <f t="shared" si="28"/>
        <v>-0.0476199929763839</v>
      </c>
      <c r="V121" s="76" t="str">
        <f t="shared" si="1"/>
        <v> </v>
      </c>
      <c r="W121" s="17" t="str">
        <f t="shared" si="2"/>
        <v> </v>
      </c>
      <c r="X121" s="17" t="str">
        <f t="shared" si="3"/>
        <v> </v>
      </c>
      <c r="Y121" s="17" t="str">
        <f>IF(J121&gt;0,IF(MAX('Channel wise traffic'!G121:J121)='Channel wise traffic'!G121,"Facebook",IF(MAX('Channel wise traffic'!G121:J121)='Channel wise traffic'!H121,"Youtube",IF(MAX('Channel wise traffic'!G121:J121)='Channel wise traffic'!I121,"Twitter",IF(MAX('Channel wise traffic'!G121:J121)='Channel wise traffic'!J121,"Others",IF(AND('Channel wise traffic'!G121='Channel wise traffic'!H121,'Channel wise traffic'!H121='Channel wise traffic'!I121,'Channel wise traffic'!I121='Channel wise traffic'!J121),"Facebook,Youtube,Twitter,Others","No Increase"))))),IF(MIN('Channel wise traffic'!G121:J121)='Channel wise traffic'!G121,"Facebook",IF(MIN('Channel wise traffic'!G121:J121)='Channel wise traffic'!H121,"Youtube",IF(MIN('Channel wise traffic'!G121:J121)='Channel wise traffic'!I121,"Twitter",IF(MIN('Channel wise traffic'!G121:J121)='Channel wise traffic'!J121,"Others",IF(AND('Channel wise traffic'!G121='Channel wise traffic'!H121,'Channel wise traffic'!H121='Channel wise traffic'!I121,'Channel wise traffic'!I121='Channel wise traffic'!J121),"Facebook,Youtube,Twitter,Others","No Decrease"))))))</f>
        <v>Youtube</v>
      </c>
      <c r="Z121" s="17" t="str">
        <f t="shared" si="4"/>
        <v>C2P decrease</v>
      </c>
      <c r="AA121" s="80"/>
      <c r="AB121" s="19"/>
      <c r="AC121" s="19"/>
      <c r="AD121" s="80"/>
    </row>
    <row r="122" ht="15.75" customHeight="1" spans="2:30">
      <c r="B122" s="70">
        <v>43585</v>
      </c>
      <c r="C122" s="17">
        <v>21065820</v>
      </c>
      <c r="D122" s="17">
        <v>5319119</v>
      </c>
      <c r="E122" s="17">
        <v>2148924</v>
      </c>
      <c r="F122" s="17">
        <v>1490279</v>
      </c>
      <c r="G122" s="17">
        <v>1246469</v>
      </c>
      <c r="H122" s="34">
        <f t="shared" si="17"/>
        <v>0.0591702103217439</v>
      </c>
      <c r="I122" s="34">
        <f t="shared" si="22"/>
        <v>0.0852941381339964</v>
      </c>
      <c r="J122" s="34">
        <f t="shared" si="23"/>
        <v>0.0210526412728747</v>
      </c>
      <c r="K122" s="34">
        <f t="shared" si="24"/>
        <v>0.0629169293181948</v>
      </c>
      <c r="L122" s="34">
        <f t="shared" si="18"/>
        <v>0.252499973891356</v>
      </c>
      <c r="M122" s="34">
        <f t="shared" si="19"/>
        <v>0.40399998571192</v>
      </c>
      <c r="N122" s="34">
        <f t="shared" si="20"/>
        <v>0.693500095861929</v>
      </c>
      <c r="O122" s="34">
        <f t="shared" si="21"/>
        <v>0.836399761386962</v>
      </c>
      <c r="P122" s="34">
        <v>0.0591702103217439</v>
      </c>
      <c r="Q122" s="34">
        <v>0.062916929318195</v>
      </c>
      <c r="R122" s="34">
        <f t="shared" si="25"/>
        <v>0.0631579665198676</v>
      </c>
      <c r="S122" s="34">
        <f t="shared" si="26"/>
        <v>0.0520833050711245</v>
      </c>
      <c r="T122" s="34">
        <f t="shared" si="27"/>
        <v>-0.0776694357637362</v>
      </c>
      <c r="U122" s="34">
        <f t="shared" si="28"/>
        <v>0.0303026023485677</v>
      </c>
      <c r="V122" s="76" t="str">
        <f t="shared" si="1"/>
        <v> </v>
      </c>
      <c r="W122" s="17" t="str">
        <f t="shared" si="2"/>
        <v> </v>
      </c>
      <c r="X122" s="17" t="str">
        <f t="shared" si="3"/>
        <v> </v>
      </c>
      <c r="Y122" s="17" t="str">
        <f>IF(J122&gt;0,IF(MAX('Channel wise traffic'!G122:J122)='Channel wise traffic'!G122,"Facebook",IF(MAX('Channel wise traffic'!G122:J122)='Channel wise traffic'!H122,"Youtube",IF(MAX('Channel wise traffic'!G122:J122)='Channel wise traffic'!I122,"Twitter",IF(MAX('Channel wise traffic'!G122:J122)='Channel wise traffic'!J122,"Others",IF(AND('Channel wise traffic'!G122='Channel wise traffic'!H122,'Channel wise traffic'!H122='Channel wise traffic'!I122,'Channel wise traffic'!I122='Channel wise traffic'!J122),"Facebook,Youtube,Twitter,Others","No Increase"))))),IF(MIN('Channel wise traffic'!G122:J122)='Channel wise traffic'!G122,"Facebook",IF(MIN('Channel wise traffic'!G122:J122)='Channel wise traffic'!H122,"Youtube",IF(MIN('Channel wise traffic'!G122:J122)='Channel wise traffic'!I122,"Twitter",IF(MIN('Channel wise traffic'!G122:J122)='Channel wise traffic'!J122,"Others",IF(AND('Channel wise traffic'!G122='Channel wise traffic'!H122,'Channel wise traffic'!H122='Channel wise traffic'!I122,'Channel wise traffic'!I122='Channel wise traffic'!J122),"Facebook,Youtube,Twitter,Others","No Decrease"))))))</f>
        <v>Youtube</v>
      </c>
      <c r="Z122" s="17" t="str">
        <f t="shared" si="4"/>
        <v>L2M increase</v>
      </c>
      <c r="AA122" s="80"/>
      <c r="AB122" s="19"/>
      <c r="AC122" s="19"/>
      <c r="AD122" s="80"/>
    </row>
    <row r="123" ht="15.75" customHeight="1" spans="2:30">
      <c r="B123" s="70">
        <v>43586</v>
      </c>
      <c r="C123" s="17">
        <v>22803207</v>
      </c>
      <c r="D123" s="17">
        <v>5529777</v>
      </c>
      <c r="E123" s="17">
        <v>2278268</v>
      </c>
      <c r="F123" s="17">
        <v>1696398</v>
      </c>
      <c r="G123" s="17">
        <v>1460599</v>
      </c>
      <c r="H123" s="34">
        <f t="shared" si="17"/>
        <v>0.0640523501803935</v>
      </c>
      <c r="I123" s="34">
        <f t="shared" si="22"/>
        <v>-0.0110714573469262</v>
      </c>
      <c r="J123" s="34">
        <f t="shared" si="23"/>
        <v>0.05</v>
      </c>
      <c r="K123" s="34">
        <f t="shared" si="24"/>
        <v>-0.0581632927113581</v>
      </c>
      <c r="L123" s="34">
        <f t="shared" si="18"/>
        <v>0.242499969412197</v>
      </c>
      <c r="M123" s="34">
        <f t="shared" si="19"/>
        <v>0.411999977575949</v>
      </c>
      <c r="N123" s="34">
        <f t="shared" si="20"/>
        <v>0.744599845145523</v>
      </c>
      <c r="O123" s="34">
        <f t="shared" si="21"/>
        <v>0.861000189813947</v>
      </c>
      <c r="P123" s="34">
        <v>0.0640523501803935</v>
      </c>
      <c r="Q123" s="34">
        <v>-0.0581632927113582</v>
      </c>
      <c r="R123" s="34">
        <f t="shared" si="25"/>
        <v>-0.0761904711786502</v>
      </c>
      <c r="S123" s="34">
        <f t="shared" si="26"/>
        <v>0.00980378325069764</v>
      </c>
      <c r="T123" s="34">
        <f t="shared" si="27"/>
        <v>-0.0192305408692668</v>
      </c>
      <c r="U123" s="34">
        <f t="shared" si="28"/>
        <v>0.0294120510305551</v>
      </c>
      <c r="V123" s="76" t="str">
        <f t="shared" si="1"/>
        <v> </v>
      </c>
      <c r="W123" s="17" t="str">
        <f t="shared" si="2"/>
        <v> </v>
      </c>
      <c r="X123" s="17" t="str">
        <f t="shared" si="3"/>
        <v> </v>
      </c>
      <c r="Y123" s="17" t="str">
        <f>IF(J123&gt;0,IF(MAX('Channel wise traffic'!G123:J123)='Channel wise traffic'!G123,"Facebook",IF(MAX('Channel wise traffic'!G123:J123)='Channel wise traffic'!H123,"Youtube",IF(MAX('Channel wise traffic'!G123:J123)='Channel wise traffic'!I123,"Twitter",IF(MAX('Channel wise traffic'!G123:J123)='Channel wise traffic'!J123,"Others",IF(AND('Channel wise traffic'!G123='Channel wise traffic'!H123,'Channel wise traffic'!H123='Channel wise traffic'!I123,'Channel wise traffic'!I123='Channel wise traffic'!J123),"Facebook,Youtube,Twitter,Others","No Increase"))))),IF(MIN('Channel wise traffic'!G123:J123)='Channel wise traffic'!G123,"Facebook",IF(MIN('Channel wise traffic'!G123:J123)='Channel wise traffic'!H123,"Youtube",IF(MIN('Channel wise traffic'!G123:J123)='Channel wise traffic'!I123,"Twitter",IF(MIN('Channel wise traffic'!G123:J123)='Channel wise traffic'!J123,"Others",IF(AND('Channel wise traffic'!G123='Channel wise traffic'!H123,'Channel wise traffic'!H123='Channel wise traffic'!I123,'Channel wise traffic'!I123='Channel wise traffic'!J123),"Facebook,Youtube,Twitter,Others","No Decrease"))))))</f>
        <v>Youtube</v>
      </c>
      <c r="Z123" s="17" t="str">
        <f t="shared" si="4"/>
        <v>L2M decrease</v>
      </c>
      <c r="AA123" s="80"/>
      <c r="AB123" s="19"/>
      <c r="AC123" s="19"/>
      <c r="AD123" s="80"/>
    </row>
    <row r="124" ht="15.75" customHeight="1" spans="2:30">
      <c r="B124" s="70">
        <v>43587</v>
      </c>
      <c r="C124" s="17">
        <v>21282993</v>
      </c>
      <c r="D124" s="17">
        <v>5533578</v>
      </c>
      <c r="E124" s="17">
        <v>2169162</v>
      </c>
      <c r="F124" s="17">
        <v>1615158</v>
      </c>
      <c r="G124" s="17">
        <v>1284697</v>
      </c>
      <c r="H124" s="34">
        <f t="shared" si="17"/>
        <v>0.0603626097137748</v>
      </c>
      <c r="I124" s="34">
        <f t="shared" si="22"/>
        <v>0.00192711737244444</v>
      </c>
      <c r="J124" s="34">
        <f t="shared" si="23"/>
        <v>-0.0666666754373628</v>
      </c>
      <c r="K124" s="34">
        <f t="shared" si="24"/>
        <v>0.0734933501297093</v>
      </c>
      <c r="L124" s="34">
        <f t="shared" si="18"/>
        <v>0.259999991542543</v>
      </c>
      <c r="M124" s="34">
        <f t="shared" si="19"/>
        <v>0.391999895908217</v>
      </c>
      <c r="N124" s="34">
        <f t="shared" si="20"/>
        <v>0.74459998838261</v>
      </c>
      <c r="O124" s="34">
        <f t="shared" si="21"/>
        <v>0.795400202333146</v>
      </c>
      <c r="P124" s="34">
        <v>0.0603626097137748</v>
      </c>
      <c r="Q124" s="34">
        <v>0.073493350129709</v>
      </c>
      <c r="R124" s="34">
        <f t="shared" si="25"/>
        <v>0.0400001029930472</v>
      </c>
      <c r="S124" s="34">
        <f t="shared" si="26"/>
        <v>0.02083333459418</v>
      </c>
      <c r="T124" s="34">
        <f t="shared" si="27"/>
        <v>0.0736839847868984</v>
      </c>
      <c r="U124" s="34">
        <f t="shared" si="28"/>
        <v>-0.0582521056574614</v>
      </c>
      <c r="V124" s="76" t="str">
        <f t="shared" si="1"/>
        <v> </v>
      </c>
      <c r="W124" s="17" t="str">
        <f t="shared" si="2"/>
        <v> </v>
      </c>
      <c r="X124" s="17" t="str">
        <f t="shared" si="3"/>
        <v> </v>
      </c>
      <c r="Y124" s="17" t="str">
        <f>IF(J124&gt;0,IF(MAX('Channel wise traffic'!G124:J124)='Channel wise traffic'!G124,"Facebook",IF(MAX('Channel wise traffic'!G124:J124)='Channel wise traffic'!H124,"Youtube",IF(MAX('Channel wise traffic'!G124:J124)='Channel wise traffic'!I124,"Twitter",IF(MAX('Channel wise traffic'!G124:J124)='Channel wise traffic'!J124,"Others",IF(AND('Channel wise traffic'!G124='Channel wise traffic'!H124,'Channel wise traffic'!H124='Channel wise traffic'!I124,'Channel wise traffic'!I124='Channel wise traffic'!J124),"Facebook,Youtube,Twitter,Others","No Increase"))))),IF(MIN('Channel wise traffic'!G124:J124)='Channel wise traffic'!G124,"Facebook",IF(MIN('Channel wise traffic'!G124:J124)='Channel wise traffic'!H124,"Youtube",IF(MIN('Channel wise traffic'!G124:J124)='Channel wise traffic'!I124,"Twitter",IF(MIN('Channel wise traffic'!G124:J124)='Channel wise traffic'!J124,"Others",IF(AND('Channel wise traffic'!G124='Channel wise traffic'!H124,'Channel wise traffic'!H124='Channel wise traffic'!I124,'Channel wise traffic'!I124='Channel wise traffic'!J124),"Facebook,Youtube,Twitter,Others","No Decrease"))))))</f>
        <v>Youtube</v>
      </c>
      <c r="Z124" s="17" t="str">
        <f t="shared" si="4"/>
        <v>C2P increase</v>
      </c>
      <c r="AA124" s="80"/>
      <c r="AB124" s="19"/>
      <c r="AC124" s="19"/>
      <c r="AD124" s="80"/>
    </row>
    <row r="125" ht="15.75" customHeight="1" spans="2:30">
      <c r="B125" s="70">
        <v>43588</v>
      </c>
      <c r="C125" s="17">
        <v>20848646</v>
      </c>
      <c r="D125" s="17">
        <v>5264283</v>
      </c>
      <c r="E125" s="17">
        <v>2147827</v>
      </c>
      <c r="F125" s="17">
        <v>1552235</v>
      </c>
      <c r="G125" s="17">
        <v>1260104</v>
      </c>
      <c r="H125" s="34">
        <f t="shared" si="17"/>
        <v>0.0604405676992165</v>
      </c>
      <c r="I125" s="34">
        <f t="shared" si="22"/>
        <v>-0.0366111081804079</v>
      </c>
      <c r="J125" s="34">
        <f t="shared" si="23"/>
        <v>-0.0588235559666404</v>
      </c>
      <c r="K125" s="34">
        <f t="shared" si="24"/>
        <v>0.0236007264387543</v>
      </c>
      <c r="L125" s="34">
        <f t="shared" si="18"/>
        <v>0.252499994484054</v>
      </c>
      <c r="M125" s="34">
        <f t="shared" si="19"/>
        <v>0.407999911858842</v>
      </c>
      <c r="N125" s="34">
        <f t="shared" si="20"/>
        <v>0.722700198852142</v>
      </c>
      <c r="O125" s="34">
        <f t="shared" si="21"/>
        <v>0.811799759701334</v>
      </c>
      <c r="P125" s="34">
        <v>0.0604405676992165</v>
      </c>
      <c r="Q125" s="34">
        <v>0.0236007264387559</v>
      </c>
      <c r="R125" s="34">
        <f t="shared" si="25"/>
        <v>-0.0288460705172114</v>
      </c>
      <c r="S125" s="34">
        <f t="shared" si="26"/>
        <v>0.0736841944326001</v>
      </c>
      <c r="T125" s="34">
        <f t="shared" si="27"/>
        <v>0.0312503300090521</v>
      </c>
      <c r="U125" s="34">
        <f t="shared" si="28"/>
        <v>-0.0480769277164156</v>
      </c>
      <c r="V125" s="76" t="str">
        <f t="shared" si="1"/>
        <v> </v>
      </c>
      <c r="W125" s="17" t="str">
        <f t="shared" si="2"/>
        <v> </v>
      </c>
      <c r="X125" s="17" t="str">
        <f t="shared" si="3"/>
        <v> </v>
      </c>
      <c r="Y125" s="17" t="str">
        <f>IF(J125&gt;0,IF(MAX('Channel wise traffic'!G125:J125)='Channel wise traffic'!G125,"Facebook",IF(MAX('Channel wise traffic'!G125:J125)='Channel wise traffic'!H125,"Youtube",IF(MAX('Channel wise traffic'!G125:J125)='Channel wise traffic'!I125,"Twitter",IF(MAX('Channel wise traffic'!G125:J125)='Channel wise traffic'!J125,"Others",IF(AND('Channel wise traffic'!G125='Channel wise traffic'!H125,'Channel wise traffic'!H125='Channel wise traffic'!I125,'Channel wise traffic'!I125='Channel wise traffic'!J125),"Facebook,Youtube,Twitter,Others","No Increase"))))),IF(MIN('Channel wise traffic'!G125:J125)='Channel wise traffic'!G125,"Facebook",IF(MIN('Channel wise traffic'!G125:J125)='Channel wise traffic'!H125,"Youtube",IF(MIN('Channel wise traffic'!G125:J125)='Channel wise traffic'!I125,"Twitter",IF(MIN('Channel wise traffic'!G125:J125)='Channel wise traffic'!J125,"Others",IF(AND('Channel wise traffic'!G125='Channel wise traffic'!H125,'Channel wise traffic'!H125='Channel wise traffic'!I125,'Channel wise traffic'!I125='Channel wise traffic'!J125),"Facebook,Youtube,Twitter,Others","No Decrease"))))))</f>
        <v>Facebook</v>
      </c>
      <c r="Z125" s="17" t="str">
        <f t="shared" si="4"/>
        <v>M2C increase</v>
      </c>
      <c r="AA125" s="80"/>
      <c r="AB125" s="19"/>
      <c r="AC125" s="19"/>
      <c r="AD125" s="80"/>
    </row>
    <row r="126" ht="15.75" customHeight="1" spans="2:30">
      <c r="B126" s="70">
        <v>43589</v>
      </c>
      <c r="C126" s="17">
        <v>43094160</v>
      </c>
      <c r="D126" s="17">
        <v>9321266</v>
      </c>
      <c r="E126" s="17">
        <v>3042461</v>
      </c>
      <c r="F126" s="17">
        <v>1986118</v>
      </c>
      <c r="G126" s="17">
        <v>1487205</v>
      </c>
      <c r="H126" s="34">
        <f t="shared" si="17"/>
        <v>0.0345105926185822</v>
      </c>
      <c r="I126" s="34">
        <f t="shared" si="22"/>
        <v>-0.14743647070154</v>
      </c>
      <c r="J126" s="34">
        <f t="shared" si="23"/>
        <v>-0.0857142954130287</v>
      </c>
      <c r="K126" s="34">
        <f t="shared" si="24"/>
        <v>-0.0675086299379412</v>
      </c>
      <c r="L126" s="34">
        <f t="shared" si="18"/>
        <v>0.21629998125036</v>
      </c>
      <c r="M126" s="34">
        <f t="shared" si="19"/>
        <v>0.32639997614058</v>
      </c>
      <c r="N126" s="34">
        <f t="shared" si="20"/>
        <v>0.652799822249159</v>
      </c>
      <c r="O126" s="34">
        <f t="shared" si="21"/>
        <v>0.74879992024643</v>
      </c>
      <c r="P126" s="34">
        <v>0.0345105926185822</v>
      </c>
      <c r="Q126" s="34">
        <v>-0.0675086299379405</v>
      </c>
      <c r="R126" s="34">
        <f t="shared" si="25"/>
        <v>0.0198019815455803</v>
      </c>
      <c r="S126" s="34">
        <f t="shared" si="26"/>
        <v>-0.010309351956361</v>
      </c>
      <c r="T126" s="34">
        <f t="shared" si="27"/>
        <v>-0.0857145975824501</v>
      </c>
      <c r="U126" s="34">
        <f t="shared" si="28"/>
        <v>0.0105265244576009</v>
      </c>
      <c r="V126" s="76" t="str">
        <f t="shared" si="1"/>
        <v> </v>
      </c>
      <c r="W126" s="17" t="str">
        <f t="shared" si="2"/>
        <v> </v>
      </c>
      <c r="X126" s="17" t="str">
        <f t="shared" si="3"/>
        <v> </v>
      </c>
      <c r="Y126" s="17" t="str">
        <f>IF(J126&gt;0,IF(MAX('Channel wise traffic'!G126:J126)='Channel wise traffic'!G126,"Facebook",IF(MAX('Channel wise traffic'!G126:J126)='Channel wise traffic'!H126,"Youtube",IF(MAX('Channel wise traffic'!G126:J126)='Channel wise traffic'!I126,"Twitter",IF(MAX('Channel wise traffic'!G126:J126)='Channel wise traffic'!J126,"Others",IF(AND('Channel wise traffic'!G126='Channel wise traffic'!H126,'Channel wise traffic'!H126='Channel wise traffic'!I126,'Channel wise traffic'!I126='Channel wise traffic'!J126),"Facebook,Youtube,Twitter,Others","No Increase"))))),IF(MIN('Channel wise traffic'!G126:J126)='Channel wise traffic'!G126,"Facebook",IF(MIN('Channel wise traffic'!G126:J126)='Channel wise traffic'!H126,"Youtube",IF(MIN('Channel wise traffic'!G126:J126)='Channel wise traffic'!I126,"Twitter",IF(MIN('Channel wise traffic'!G126:J126)='Channel wise traffic'!J126,"Others",IF(AND('Channel wise traffic'!G126='Channel wise traffic'!H126,'Channel wise traffic'!H126='Channel wise traffic'!I126,'Channel wise traffic'!I126='Channel wise traffic'!J126),"Facebook,Youtube,Twitter,Others","No Decrease"))))))</f>
        <v>Twitter</v>
      </c>
      <c r="Z126" s="17" t="str">
        <f t="shared" si="4"/>
        <v>C2P decrease</v>
      </c>
      <c r="AA126" s="80"/>
      <c r="AB126" s="19"/>
      <c r="AC126" s="19"/>
      <c r="AD126" s="80"/>
    </row>
    <row r="127" ht="15.75" customHeight="1" spans="2:30">
      <c r="B127" s="70">
        <v>43590</v>
      </c>
      <c r="C127" s="17">
        <v>43991955</v>
      </c>
      <c r="D127" s="17">
        <v>8868778</v>
      </c>
      <c r="E127" s="17">
        <v>3136000</v>
      </c>
      <c r="F127" s="17">
        <v>2068505</v>
      </c>
      <c r="G127" s="17">
        <v>1532762</v>
      </c>
      <c r="H127" s="34">
        <f t="shared" si="17"/>
        <v>0.0348418705192802</v>
      </c>
      <c r="I127" s="34">
        <f t="shared" si="22"/>
        <v>-0.067961224085238</v>
      </c>
      <c r="J127" s="34">
        <f t="shared" si="23"/>
        <v>-0.0485436996094185</v>
      </c>
      <c r="K127" s="34">
        <f t="shared" si="24"/>
        <v>-0.0204082147207884</v>
      </c>
      <c r="L127" s="34">
        <f t="shared" si="18"/>
        <v>0.201599997090377</v>
      </c>
      <c r="M127" s="34">
        <f t="shared" si="19"/>
        <v>0.353600011185306</v>
      </c>
      <c r="N127" s="34">
        <f t="shared" si="20"/>
        <v>0.659599808673469</v>
      </c>
      <c r="O127" s="34">
        <f t="shared" si="21"/>
        <v>0.740999900894607</v>
      </c>
      <c r="P127" s="34">
        <v>0.0348418705192802</v>
      </c>
      <c r="Q127" s="34">
        <v>-0.0204082147207901</v>
      </c>
      <c r="R127" s="34">
        <f t="shared" si="25"/>
        <v>0.0105263426703286</v>
      </c>
      <c r="S127" s="34">
        <f t="shared" si="26"/>
        <v>1.88607651052664e-7</v>
      </c>
      <c r="T127" s="34">
        <f t="shared" si="27"/>
        <v>-3.39520748848798e-7</v>
      </c>
      <c r="U127" s="34">
        <f t="shared" si="28"/>
        <v>-0.0306121753106047</v>
      </c>
      <c r="V127" s="76" t="str">
        <f t="shared" si="1"/>
        <v> </v>
      </c>
      <c r="W127" s="17" t="str">
        <f t="shared" si="2"/>
        <v> </v>
      </c>
      <c r="X127" s="17" t="str">
        <f t="shared" si="3"/>
        <v> </v>
      </c>
      <c r="Y127" s="17" t="str">
        <f>IF(J127&gt;0,IF(MAX('Channel wise traffic'!G127:J127)='Channel wise traffic'!G127,"Facebook",IF(MAX('Channel wise traffic'!G127:J127)='Channel wise traffic'!H127,"Youtube",IF(MAX('Channel wise traffic'!G127:J127)='Channel wise traffic'!I127,"Twitter",IF(MAX('Channel wise traffic'!G127:J127)='Channel wise traffic'!J127,"Others",IF(AND('Channel wise traffic'!G127='Channel wise traffic'!H127,'Channel wise traffic'!H127='Channel wise traffic'!I127,'Channel wise traffic'!I127='Channel wise traffic'!J127),"Facebook,Youtube,Twitter,Others","No Increase"))))),IF(MIN('Channel wise traffic'!G127:J127)='Channel wise traffic'!G127,"Facebook",IF(MIN('Channel wise traffic'!G127:J127)='Channel wise traffic'!H127,"Youtube",IF(MIN('Channel wise traffic'!G127:J127)='Channel wise traffic'!I127,"Twitter",IF(MIN('Channel wise traffic'!G127:J127)='Channel wise traffic'!J127,"Others",IF(AND('Channel wise traffic'!G127='Channel wise traffic'!H127,'Channel wise traffic'!H127='Channel wise traffic'!I127,'Channel wise traffic'!I127='Channel wise traffic'!J127),"Facebook,Youtube,Twitter,Others","No Decrease"))))))</f>
        <v>Others</v>
      </c>
      <c r="Z127" s="17" t="str">
        <f t="shared" si="4"/>
        <v>P2O decrease</v>
      </c>
      <c r="AA127" s="80"/>
      <c r="AB127" s="19"/>
      <c r="AC127" s="19"/>
      <c r="AD127" s="80"/>
    </row>
    <row r="128" ht="15.75" customHeight="1" spans="2:30">
      <c r="B128" s="70">
        <v>43591</v>
      </c>
      <c r="C128" s="17">
        <v>21717340</v>
      </c>
      <c r="D128" s="17">
        <v>5157868</v>
      </c>
      <c r="E128" s="17">
        <v>1959989</v>
      </c>
      <c r="F128" s="17">
        <v>1430792</v>
      </c>
      <c r="G128" s="17">
        <v>1161517</v>
      </c>
      <c r="H128" s="34">
        <f t="shared" si="17"/>
        <v>0.0534833916124166</v>
      </c>
      <c r="I128" s="34">
        <f t="shared" si="22"/>
        <v>-0.0402097873205429</v>
      </c>
      <c r="J128" s="34">
        <f t="shared" si="23"/>
        <v>0.0526315789473684</v>
      </c>
      <c r="K128" s="34">
        <f t="shared" si="24"/>
        <v>-0.0881992979545162</v>
      </c>
      <c r="L128" s="34">
        <f t="shared" si="18"/>
        <v>0.237499988488461</v>
      </c>
      <c r="M128" s="34">
        <f t="shared" si="19"/>
        <v>0.379999837142013</v>
      </c>
      <c r="N128" s="34">
        <f t="shared" si="20"/>
        <v>0.730000015306208</v>
      </c>
      <c r="O128" s="34">
        <f t="shared" si="21"/>
        <v>0.8118000380209</v>
      </c>
      <c r="P128" s="34">
        <v>0.0534833916124166</v>
      </c>
      <c r="Q128" s="34">
        <v>-0.0881992979545158</v>
      </c>
      <c r="R128" s="34">
        <f t="shared" si="25"/>
        <v>-0.0594059983718037</v>
      </c>
      <c r="S128" s="34">
        <f t="shared" si="26"/>
        <v>-0.0404044460796766</v>
      </c>
      <c r="T128" s="34">
        <f t="shared" si="27"/>
        <v>0.0204081787144594</v>
      </c>
      <c r="U128" s="34">
        <f t="shared" si="28"/>
        <v>-0.00999916829399528</v>
      </c>
      <c r="V128" s="76" t="str">
        <f t="shared" si="1"/>
        <v> </v>
      </c>
      <c r="W128" s="17" t="str">
        <f t="shared" si="2"/>
        <v> </v>
      </c>
      <c r="X128" s="17" t="str">
        <f t="shared" si="3"/>
        <v> </v>
      </c>
      <c r="Y128" s="17" t="str">
        <f>IF(J128&gt;0,IF(MAX('Channel wise traffic'!G128:J128)='Channel wise traffic'!G128,"Facebook",IF(MAX('Channel wise traffic'!G128:J128)='Channel wise traffic'!H128,"Youtube",IF(MAX('Channel wise traffic'!G128:J128)='Channel wise traffic'!I128,"Twitter",IF(MAX('Channel wise traffic'!G128:J128)='Channel wise traffic'!J128,"Others",IF(AND('Channel wise traffic'!G128='Channel wise traffic'!H128,'Channel wise traffic'!H128='Channel wise traffic'!I128,'Channel wise traffic'!I128='Channel wise traffic'!J128),"Facebook,Youtube,Twitter,Others","No Increase"))))),IF(MIN('Channel wise traffic'!G128:J128)='Channel wise traffic'!G128,"Facebook",IF(MIN('Channel wise traffic'!G128:J128)='Channel wise traffic'!H128,"Youtube",IF(MIN('Channel wise traffic'!G128:J128)='Channel wise traffic'!I128,"Twitter",IF(MIN('Channel wise traffic'!G128:J128)='Channel wise traffic'!J128,"Others",IF(AND('Channel wise traffic'!G128='Channel wise traffic'!H128,'Channel wise traffic'!H128='Channel wise traffic'!I128,'Channel wise traffic'!I128='Channel wise traffic'!J128),"Facebook,Youtube,Twitter,Others","No Decrease"))))))</f>
        <v>Youtube</v>
      </c>
      <c r="Z128" s="17" t="str">
        <f t="shared" si="4"/>
        <v>L2M decrease</v>
      </c>
      <c r="AA128" s="80"/>
      <c r="AB128" s="19"/>
      <c r="AC128" s="19"/>
      <c r="AD128" s="80"/>
    </row>
    <row r="129" ht="15.75" customHeight="1" spans="2:30">
      <c r="B129" s="70">
        <v>43592</v>
      </c>
      <c r="C129" s="17">
        <v>22151687</v>
      </c>
      <c r="D129" s="17">
        <v>5814817</v>
      </c>
      <c r="E129" s="17">
        <v>2372445</v>
      </c>
      <c r="F129" s="17">
        <v>1679928</v>
      </c>
      <c r="G129" s="17">
        <v>1308664</v>
      </c>
      <c r="H129" s="34">
        <f t="shared" si="17"/>
        <v>0.0590773966786367</v>
      </c>
      <c r="I129" s="34">
        <f t="shared" si="22"/>
        <v>0.0498969489012562</v>
      </c>
      <c r="J129" s="34">
        <f t="shared" si="23"/>
        <v>0.0515463912631933</v>
      </c>
      <c r="K129" s="34">
        <f t="shared" si="24"/>
        <v>-0.00156858734492438</v>
      </c>
      <c r="L129" s="34">
        <f t="shared" si="18"/>
        <v>0.262499962192496</v>
      </c>
      <c r="M129" s="34">
        <f t="shared" si="19"/>
        <v>0.407999942216582</v>
      </c>
      <c r="N129" s="34">
        <f t="shared" si="20"/>
        <v>0.708099871651398</v>
      </c>
      <c r="O129" s="34">
        <f t="shared" si="21"/>
        <v>0.779000052383197</v>
      </c>
      <c r="P129" s="34">
        <v>0.0590773966786367</v>
      </c>
      <c r="Q129" s="34">
        <v>-0.00156858734492493</v>
      </c>
      <c r="R129" s="34">
        <f t="shared" si="25"/>
        <v>0.0396039181589887</v>
      </c>
      <c r="S129" s="34">
        <f t="shared" si="26"/>
        <v>0.00990088278744206</v>
      </c>
      <c r="T129" s="34">
        <f t="shared" si="27"/>
        <v>0.0210523053660483</v>
      </c>
      <c r="U129" s="34">
        <f t="shared" si="28"/>
        <v>-0.0686271226435811</v>
      </c>
      <c r="V129" s="76" t="str">
        <f t="shared" si="1"/>
        <v> </v>
      </c>
      <c r="W129" s="17" t="str">
        <f t="shared" si="2"/>
        <v> </v>
      </c>
      <c r="X129" s="17" t="str">
        <f t="shared" si="3"/>
        <v> </v>
      </c>
      <c r="Y129" s="17" t="str">
        <f>IF(J129&gt;0,IF(MAX('Channel wise traffic'!G129:J129)='Channel wise traffic'!G129,"Facebook",IF(MAX('Channel wise traffic'!G129:J129)='Channel wise traffic'!H129,"Youtube",IF(MAX('Channel wise traffic'!G129:J129)='Channel wise traffic'!I129,"Twitter",IF(MAX('Channel wise traffic'!G129:J129)='Channel wise traffic'!J129,"Others",IF(AND('Channel wise traffic'!G129='Channel wise traffic'!H129,'Channel wise traffic'!H129='Channel wise traffic'!I129,'Channel wise traffic'!I129='Channel wise traffic'!J129),"Facebook,Youtube,Twitter,Others","No Increase"))))),IF(MIN('Channel wise traffic'!G129:J129)='Channel wise traffic'!G129,"Facebook",IF(MIN('Channel wise traffic'!G129:J129)='Channel wise traffic'!H129,"Youtube",IF(MIN('Channel wise traffic'!G129:J129)='Channel wise traffic'!I129,"Twitter",IF(MIN('Channel wise traffic'!G129:J129)='Channel wise traffic'!J129,"Others",IF(AND('Channel wise traffic'!G129='Channel wise traffic'!H129,'Channel wise traffic'!H129='Channel wise traffic'!I129,'Channel wise traffic'!I129='Channel wise traffic'!J129),"Facebook,Youtube,Twitter,Others","No Decrease"))))))</f>
        <v>Youtube</v>
      </c>
      <c r="Z129" s="17" t="str">
        <f t="shared" si="4"/>
        <v>P2O decrease</v>
      </c>
      <c r="AA129" s="80"/>
      <c r="AB129" s="19"/>
      <c r="AC129" s="19"/>
      <c r="AD129" s="80"/>
    </row>
    <row r="130" ht="15.75" customHeight="1" spans="2:30">
      <c r="B130" s="70">
        <v>43593</v>
      </c>
      <c r="C130" s="17">
        <v>22803207</v>
      </c>
      <c r="D130" s="17">
        <v>5757809</v>
      </c>
      <c r="E130" s="17">
        <v>2187967</v>
      </c>
      <c r="F130" s="17">
        <v>1565272</v>
      </c>
      <c r="G130" s="17">
        <v>1334864</v>
      </c>
      <c r="H130" s="34">
        <f t="shared" si="17"/>
        <v>0.0585384327739515</v>
      </c>
      <c r="I130" s="34">
        <f t="shared" si="22"/>
        <v>-0.086084544765538</v>
      </c>
      <c r="J130" s="34">
        <f t="shared" si="23"/>
        <v>0</v>
      </c>
      <c r="K130" s="34">
        <f t="shared" si="24"/>
        <v>-0.086084544765538</v>
      </c>
      <c r="L130" s="34">
        <f t="shared" si="18"/>
        <v>0.252499966342453</v>
      </c>
      <c r="M130" s="34">
        <f t="shared" si="19"/>
        <v>0.379999927055587</v>
      </c>
      <c r="N130" s="34">
        <f t="shared" si="20"/>
        <v>0.715400186565885</v>
      </c>
      <c r="O130" s="34">
        <f t="shared" si="21"/>
        <v>0.852800024532477</v>
      </c>
      <c r="P130" s="34">
        <v>0.0585384327739515</v>
      </c>
      <c r="Q130" s="34">
        <v>-0.086084544765538</v>
      </c>
      <c r="R130" s="34">
        <f t="shared" si="25"/>
        <v>0.0412371059447771</v>
      </c>
      <c r="S130" s="34">
        <f t="shared" si="26"/>
        <v>-0.0776700297622298</v>
      </c>
      <c r="T130" s="34">
        <f t="shared" si="27"/>
        <v>-0.0392152359015483</v>
      </c>
      <c r="U130" s="34">
        <f t="shared" si="28"/>
        <v>-0.00952399938871318</v>
      </c>
      <c r="V130" s="76" t="str">
        <f t="shared" si="1"/>
        <v> </v>
      </c>
      <c r="W130" s="17" t="str">
        <f t="shared" si="2"/>
        <v> </v>
      </c>
      <c r="X130" s="17" t="str">
        <f t="shared" si="3"/>
        <v> </v>
      </c>
      <c r="Y130" s="17" t="str">
        <f>IF(J130&gt;0,IF(MAX('Channel wise traffic'!G130:J130)='Channel wise traffic'!G130,"Facebook",IF(MAX('Channel wise traffic'!G130:J130)='Channel wise traffic'!H130,"Youtube",IF(MAX('Channel wise traffic'!G130:J130)='Channel wise traffic'!I130,"Twitter",IF(MAX('Channel wise traffic'!G130:J130)='Channel wise traffic'!J130,"Others",IF(AND('Channel wise traffic'!G130='Channel wise traffic'!H130,'Channel wise traffic'!H130='Channel wise traffic'!I130,'Channel wise traffic'!I130='Channel wise traffic'!J130),"Facebook,Youtube,Twitter,Others","No Increase"))))),IF(MIN('Channel wise traffic'!G130:J130)='Channel wise traffic'!G130,"Facebook",IF(MIN('Channel wise traffic'!G130:J130)='Channel wise traffic'!H130,"Youtube",IF(MIN('Channel wise traffic'!G130:J130)='Channel wise traffic'!I130,"Twitter",IF(MIN('Channel wise traffic'!G130:J130)='Channel wise traffic'!J130,"Others",IF(AND('Channel wise traffic'!G130='Channel wise traffic'!H130,'Channel wise traffic'!H130='Channel wise traffic'!I130,'Channel wise traffic'!I130='Channel wise traffic'!J130),"Facebook,Youtube,Twitter,Others","No Decrease"))))))</f>
        <v>Facebook</v>
      </c>
      <c r="Z130" s="17" t="str">
        <f t="shared" si="4"/>
        <v>M2C decrease</v>
      </c>
      <c r="AA130" s="80"/>
      <c r="AB130" s="19"/>
      <c r="AC130" s="19"/>
      <c r="AD130" s="80"/>
    </row>
    <row r="131" ht="15.75" customHeight="1" spans="2:30">
      <c r="B131" s="70">
        <v>43594</v>
      </c>
      <c r="C131" s="17">
        <v>21065820</v>
      </c>
      <c r="D131" s="17">
        <v>5108461</v>
      </c>
      <c r="E131" s="17">
        <v>2063818</v>
      </c>
      <c r="F131" s="17">
        <v>1506587</v>
      </c>
      <c r="G131" s="17">
        <v>1210693</v>
      </c>
      <c r="H131" s="34">
        <f t="shared" si="17"/>
        <v>0.0574719142193373</v>
      </c>
      <c r="I131" s="34">
        <f t="shared" si="22"/>
        <v>-0.05760424442495</v>
      </c>
      <c r="J131" s="34">
        <f t="shared" si="23"/>
        <v>-0.0102040629341935</v>
      </c>
      <c r="K131" s="34">
        <f t="shared" si="24"/>
        <v>-0.0478888422509315</v>
      </c>
      <c r="L131" s="34">
        <f t="shared" si="18"/>
        <v>0.242499983385408</v>
      </c>
      <c r="M131" s="34">
        <f t="shared" si="19"/>
        <v>0.403999952236104</v>
      </c>
      <c r="N131" s="34">
        <f t="shared" si="20"/>
        <v>0.729999932164561</v>
      </c>
      <c r="O131" s="34">
        <f t="shared" si="21"/>
        <v>0.803599792112902</v>
      </c>
      <c r="P131" s="34">
        <v>0.0574719142193373</v>
      </c>
      <c r="Q131" s="34">
        <v>-0.0478888422509307</v>
      </c>
      <c r="R131" s="34">
        <f t="shared" si="25"/>
        <v>-0.0673077258707199</v>
      </c>
      <c r="S131" s="34">
        <f t="shared" si="26"/>
        <v>0.0306123967203724</v>
      </c>
      <c r="T131" s="34">
        <f t="shared" si="27"/>
        <v>-0.0196079189441872</v>
      </c>
      <c r="U131" s="34">
        <f t="shared" si="28"/>
        <v>0.0103087599873675</v>
      </c>
      <c r="V131" s="76" t="str">
        <f t="shared" si="1"/>
        <v> </v>
      </c>
      <c r="W131" s="17" t="str">
        <f t="shared" si="2"/>
        <v> </v>
      </c>
      <c r="X131" s="17" t="str">
        <f t="shared" si="3"/>
        <v> </v>
      </c>
      <c r="Y131" s="17" t="str">
        <f>IF(J131&gt;0,IF(MAX('Channel wise traffic'!G131:J131)='Channel wise traffic'!G131,"Facebook",IF(MAX('Channel wise traffic'!G131:J131)='Channel wise traffic'!H131,"Youtube",IF(MAX('Channel wise traffic'!G131:J131)='Channel wise traffic'!I131,"Twitter",IF(MAX('Channel wise traffic'!G131:J131)='Channel wise traffic'!J131,"Others",IF(AND('Channel wise traffic'!G131='Channel wise traffic'!H131,'Channel wise traffic'!H131='Channel wise traffic'!I131,'Channel wise traffic'!I131='Channel wise traffic'!J131),"Facebook,Youtube,Twitter,Others","No Increase"))))),IF(MIN('Channel wise traffic'!G131:J131)='Channel wise traffic'!G131,"Facebook",IF(MIN('Channel wise traffic'!G131:J131)='Channel wise traffic'!H131,"Youtube",IF(MIN('Channel wise traffic'!G131:J131)='Channel wise traffic'!I131,"Twitter",IF(MIN('Channel wise traffic'!G131:J131)='Channel wise traffic'!J131,"Others",IF(AND('Channel wise traffic'!G131='Channel wise traffic'!H131,'Channel wise traffic'!H131='Channel wise traffic'!I131,'Channel wise traffic'!I131='Channel wise traffic'!J131),"Facebook,Youtube,Twitter,Others","No Decrease"))))))</f>
        <v>Youtube</v>
      </c>
      <c r="Z131" s="17" t="str">
        <f t="shared" si="4"/>
        <v>L2M decrease</v>
      </c>
      <c r="AA131" s="80"/>
      <c r="AB131" s="19"/>
      <c r="AC131" s="19"/>
      <c r="AD131" s="80"/>
    </row>
    <row r="132" ht="15.75" customHeight="1" spans="2:30">
      <c r="B132" s="70">
        <v>43595</v>
      </c>
      <c r="C132" s="17">
        <v>21065820</v>
      </c>
      <c r="D132" s="17">
        <v>5213790</v>
      </c>
      <c r="E132" s="17">
        <v>2168936</v>
      </c>
      <c r="F132" s="17">
        <v>1583323</v>
      </c>
      <c r="G132" s="17">
        <v>1337275</v>
      </c>
      <c r="H132" s="34">
        <f t="shared" ref="H132:H195" si="29">G132/C132</f>
        <v>0.0634807949559998</v>
      </c>
      <c r="I132" s="34">
        <f t="shared" si="22"/>
        <v>0.0612417705205284</v>
      </c>
      <c r="J132" s="34">
        <f t="shared" si="23"/>
        <v>0.0104166956453671</v>
      </c>
      <c r="K132" s="34">
        <f t="shared" si="24"/>
        <v>0.0503011035884549</v>
      </c>
      <c r="L132" s="34">
        <f t="shared" ref="L132:L195" si="30">D132/C132</f>
        <v>0.247499978638382</v>
      </c>
      <c r="M132" s="34">
        <f t="shared" ref="M132:M195" si="31">E132/D132</f>
        <v>0.415999877248604</v>
      </c>
      <c r="N132" s="34">
        <f t="shared" ref="N132:N195" si="32">F132/E132</f>
        <v>0.729999870904444</v>
      </c>
      <c r="O132" s="34">
        <f t="shared" ref="O132:O195" si="33">G132/F132</f>
        <v>0.844600248970046</v>
      </c>
      <c r="P132" s="34">
        <v>0.0634807949559998</v>
      </c>
      <c r="Q132" s="34">
        <v>0.0503011035884544</v>
      </c>
      <c r="R132" s="34">
        <f t="shared" si="25"/>
        <v>-0.0198020433857388</v>
      </c>
      <c r="S132" s="34">
        <f t="shared" si="26"/>
        <v>0.0196077625441493</v>
      </c>
      <c r="T132" s="34">
        <f t="shared" si="27"/>
        <v>0.0101005535405911</v>
      </c>
      <c r="U132" s="34">
        <f t="shared" si="28"/>
        <v>0.0404046550602326</v>
      </c>
      <c r="V132" s="76" t="str">
        <f t="shared" si="1"/>
        <v> </v>
      </c>
      <c r="W132" s="17" t="str">
        <f t="shared" si="2"/>
        <v> </v>
      </c>
      <c r="X132" s="17" t="str">
        <f t="shared" si="3"/>
        <v> </v>
      </c>
      <c r="Y132" s="17" t="str">
        <f>IF(J132&gt;0,IF(MAX('Channel wise traffic'!G132:J132)='Channel wise traffic'!G132,"Facebook",IF(MAX('Channel wise traffic'!G132:J132)='Channel wise traffic'!H132,"Youtube",IF(MAX('Channel wise traffic'!G132:J132)='Channel wise traffic'!I132,"Twitter",IF(MAX('Channel wise traffic'!G132:J132)='Channel wise traffic'!J132,"Others",IF(AND('Channel wise traffic'!G132='Channel wise traffic'!H132,'Channel wise traffic'!H132='Channel wise traffic'!I132,'Channel wise traffic'!I132='Channel wise traffic'!J132),"Facebook,Youtube,Twitter,Others","No Increase"))))),IF(MIN('Channel wise traffic'!G132:J132)='Channel wise traffic'!G132,"Facebook",IF(MIN('Channel wise traffic'!G132:J132)='Channel wise traffic'!H132,"Youtube",IF(MIN('Channel wise traffic'!G132:J132)='Channel wise traffic'!I132,"Twitter",IF(MIN('Channel wise traffic'!G132:J132)='Channel wise traffic'!J132,"Others",IF(AND('Channel wise traffic'!G132='Channel wise traffic'!H132,'Channel wise traffic'!H132='Channel wise traffic'!I132,'Channel wise traffic'!I132='Channel wise traffic'!J132),"Facebook,Youtube,Twitter,Others","No Decrease"))))))</f>
        <v>Facebook</v>
      </c>
      <c r="Z132" s="17" t="str">
        <f t="shared" si="4"/>
        <v>P2O increase</v>
      </c>
      <c r="AA132" s="80"/>
      <c r="AB132" s="19"/>
      <c r="AC132" s="19"/>
      <c r="AD132" s="80"/>
    </row>
    <row r="133" ht="15.75" customHeight="1" spans="2:30">
      <c r="B133" s="70">
        <v>43596</v>
      </c>
      <c r="C133" s="17">
        <v>45787545</v>
      </c>
      <c r="D133" s="17">
        <v>10096153</v>
      </c>
      <c r="E133" s="17">
        <v>3398365</v>
      </c>
      <c r="F133" s="17">
        <v>2218452</v>
      </c>
      <c r="G133" s="17">
        <v>1678481</v>
      </c>
      <c r="H133" s="34">
        <f t="shared" si="29"/>
        <v>0.036658025670518</v>
      </c>
      <c r="I133" s="34">
        <f t="shared" si="22"/>
        <v>0.128614414287203</v>
      </c>
      <c r="J133" s="34">
        <f t="shared" si="23"/>
        <v>0.0625</v>
      </c>
      <c r="K133" s="34">
        <f t="shared" si="24"/>
        <v>0.0622253310938368</v>
      </c>
      <c r="L133" s="34">
        <f t="shared" si="30"/>
        <v>0.2204999853126</v>
      </c>
      <c r="M133" s="34">
        <f t="shared" si="31"/>
        <v>0.336599990115047</v>
      </c>
      <c r="N133" s="34">
        <f t="shared" si="32"/>
        <v>0.652799802257851</v>
      </c>
      <c r="O133" s="34">
        <f t="shared" si="33"/>
        <v>0.756600097725802</v>
      </c>
      <c r="P133" s="34">
        <v>0.036658025670518</v>
      </c>
      <c r="Q133" s="34">
        <v>0.0622253310938383</v>
      </c>
      <c r="R133" s="34">
        <f t="shared" si="25"/>
        <v>0.0194174961919142</v>
      </c>
      <c r="S133" s="34">
        <f t="shared" si="26"/>
        <v>0.0312500450982689</v>
      </c>
      <c r="T133" s="34">
        <f t="shared" si="27"/>
        <v>-3.0623948377162e-8</v>
      </c>
      <c r="U133" s="34">
        <f t="shared" si="28"/>
        <v>0.0104169047945475</v>
      </c>
      <c r="V133" s="76" t="str">
        <f t="shared" si="1"/>
        <v> </v>
      </c>
      <c r="W133" s="17" t="str">
        <f t="shared" si="2"/>
        <v> </v>
      </c>
      <c r="X133" s="17" t="str">
        <f t="shared" si="3"/>
        <v> </v>
      </c>
      <c r="Y133" s="17" t="str">
        <f>IF(J133&gt;0,IF(MAX('Channel wise traffic'!G133:J133)='Channel wise traffic'!G133,"Facebook",IF(MAX('Channel wise traffic'!G133:J133)='Channel wise traffic'!H133,"Youtube",IF(MAX('Channel wise traffic'!G133:J133)='Channel wise traffic'!I133,"Twitter",IF(MAX('Channel wise traffic'!G133:J133)='Channel wise traffic'!J133,"Others",IF(AND('Channel wise traffic'!G133='Channel wise traffic'!H133,'Channel wise traffic'!H133='Channel wise traffic'!I133,'Channel wise traffic'!I133='Channel wise traffic'!J133),"Facebook,Youtube,Twitter,Others","No Increase"))))),IF(MIN('Channel wise traffic'!G133:J133)='Channel wise traffic'!G133,"Facebook",IF(MIN('Channel wise traffic'!G133:J133)='Channel wise traffic'!H133,"Youtube",IF(MIN('Channel wise traffic'!G133:J133)='Channel wise traffic'!I133,"Twitter",IF(MIN('Channel wise traffic'!G133:J133)='Channel wise traffic'!J133,"Others",IF(AND('Channel wise traffic'!G133='Channel wise traffic'!H133,'Channel wise traffic'!H133='Channel wise traffic'!I133,'Channel wise traffic'!I133='Channel wise traffic'!J133),"Facebook,Youtube,Twitter,Others","No Decrease"))))))</f>
        <v>Twitter</v>
      </c>
      <c r="Z133" s="17" t="str">
        <f t="shared" si="4"/>
        <v>M2C increase</v>
      </c>
      <c r="AA133" s="80"/>
      <c r="AB133" s="19"/>
      <c r="AC133" s="19"/>
      <c r="AD133" s="80"/>
    </row>
    <row r="134" ht="15.75" customHeight="1" spans="2:30">
      <c r="B134" s="70">
        <v>43597</v>
      </c>
      <c r="C134" s="17">
        <v>42645263</v>
      </c>
      <c r="D134" s="17">
        <v>8955505</v>
      </c>
      <c r="E134" s="17">
        <v>3166666</v>
      </c>
      <c r="F134" s="17">
        <v>2088733</v>
      </c>
      <c r="G134" s="17">
        <v>1564043</v>
      </c>
      <c r="H134" s="34">
        <f t="shared" si="29"/>
        <v>0.0366756560980759</v>
      </c>
      <c r="I134" s="34">
        <f t="shared" si="22"/>
        <v>0.0204082564677359</v>
      </c>
      <c r="J134" s="34">
        <f t="shared" si="23"/>
        <v>-0.0306122335322447</v>
      </c>
      <c r="K134" s="34">
        <f t="shared" si="24"/>
        <v>0.0526316627513139</v>
      </c>
      <c r="L134" s="34">
        <f t="shared" si="30"/>
        <v>0.209999994606669</v>
      </c>
      <c r="M134" s="34">
        <f t="shared" si="31"/>
        <v>0.353599936575324</v>
      </c>
      <c r="N134" s="34">
        <f t="shared" si="32"/>
        <v>0.659600033600007</v>
      </c>
      <c r="O134" s="34">
        <f t="shared" si="33"/>
        <v>0.74879987054353</v>
      </c>
      <c r="P134" s="34">
        <v>0.0366756560980759</v>
      </c>
      <c r="Q134" s="34">
        <v>0.0526316627513144</v>
      </c>
      <c r="R134" s="34">
        <f t="shared" si="25"/>
        <v>0.0416666549480469</v>
      </c>
      <c r="S134" s="34">
        <f t="shared" si="26"/>
        <v>-2.11001073613382e-7</v>
      </c>
      <c r="T134" s="34">
        <f t="shared" si="27"/>
        <v>3.41004553039426e-7</v>
      </c>
      <c r="U134" s="34">
        <f t="shared" si="28"/>
        <v>0.0105262762376974</v>
      </c>
      <c r="V134" s="76" t="str">
        <f t="shared" si="1"/>
        <v> </v>
      </c>
      <c r="W134" s="17" t="str">
        <f t="shared" si="2"/>
        <v> </v>
      </c>
      <c r="X134" s="17" t="str">
        <f t="shared" si="3"/>
        <v> </v>
      </c>
      <c r="Y134" s="17" t="str">
        <f>IF(J134&gt;0,IF(MAX('Channel wise traffic'!G134:J134)='Channel wise traffic'!G134,"Facebook",IF(MAX('Channel wise traffic'!G134:J134)='Channel wise traffic'!H134,"Youtube",IF(MAX('Channel wise traffic'!G134:J134)='Channel wise traffic'!I134,"Twitter",IF(MAX('Channel wise traffic'!G134:J134)='Channel wise traffic'!J134,"Others",IF(AND('Channel wise traffic'!G134='Channel wise traffic'!H134,'Channel wise traffic'!H134='Channel wise traffic'!I134,'Channel wise traffic'!I134='Channel wise traffic'!J134),"Facebook,Youtube,Twitter,Others","No Increase"))))),IF(MIN('Channel wise traffic'!G134:J134)='Channel wise traffic'!G134,"Facebook",IF(MIN('Channel wise traffic'!G134:J134)='Channel wise traffic'!H134,"Youtube",IF(MIN('Channel wise traffic'!G134:J134)='Channel wise traffic'!I134,"Twitter",IF(MIN('Channel wise traffic'!G134:J134)='Channel wise traffic'!J134,"Others",IF(AND('Channel wise traffic'!G134='Channel wise traffic'!H134,'Channel wise traffic'!H134='Channel wise traffic'!I134,'Channel wise traffic'!I134='Channel wise traffic'!J134),"Facebook,Youtube,Twitter,Others","No Decrease"))))))</f>
        <v>Twitter</v>
      </c>
      <c r="Z134" s="17" t="str">
        <f t="shared" si="4"/>
        <v>L2M increase</v>
      </c>
      <c r="AA134" s="80"/>
      <c r="AB134" s="19"/>
      <c r="AC134" s="19"/>
      <c r="AD134" s="80"/>
    </row>
    <row r="135" ht="15.75" customHeight="1" spans="2:30">
      <c r="B135" s="70">
        <v>43598</v>
      </c>
      <c r="C135" s="17">
        <v>20848646</v>
      </c>
      <c r="D135" s="17">
        <v>5420648</v>
      </c>
      <c r="E135" s="17">
        <v>2059846</v>
      </c>
      <c r="F135" s="17">
        <v>1428503</v>
      </c>
      <c r="G135" s="17">
        <v>1229941</v>
      </c>
      <c r="H135" s="34">
        <f t="shared" si="29"/>
        <v>0.0589938070798459</v>
      </c>
      <c r="I135" s="34">
        <f t="shared" si="22"/>
        <v>0.058909167924361</v>
      </c>
      <c r="J135" s="34">
        <f t="shared" si="23"/>
        <v>-0.0400000184184619</v>
      </c>
      <c r="K135" s="34">
        <f t="shared" si="24"/>
        <v>0.103030404417173</v>
      </c>
      <c r="L135" s="34">
        <f t="shared" si="30"/>
        <v>0.26000000191859</v>
      </c>
      <c r="M135" s="34">
        <f t="shared" si="31"/>
        <v>0.379999955724851</v>
      </c>
      <c r="N135" s="34">
        <f t="shared" si="32"/>
        <v>0.69349990241989</v>
      </c>
      <c r="O135" s="34">
        <f t="shared" si="33"/>
        <v>0.860999941897217</v>
      </c>
      <c r="P135" s="34">
        <v>0.0589938070798459</v>
      </c>
      <c r="Q135" s="34">
        <v>0.103030404417171</v>
      </c>
      <c r="R135" s="34">
        <f t="shared" si="25"/>
        <v>0.0947369032450383</v>
      </c>
      <c r="S135" s="34">
        <f t="shared" si="26"/>
        <v>3.1206023365371e-7</v>
      </c>
      <c r="T135" s="34">
        <f t="shared" si="27"/>
        <v>-0.0500001535904181</v>
      </c>
      <c r="U135" s="34">
        <f t="shared" si="28"/>
        <v>0.0606059393594784</v>
      </c>
      <c r="V135" s="76" t="str">
        <f t="shared" si="1"/>
        <v> </v>
      </c>
      <c r="W135" s="17" t="str">
        <f t="shared" si="2"/>
        <v> </v>
      </c>
      <c r="X135" s="17" t="str">
        <f t="shared" si="3"/>
        <v> </v>
      </c>
      <c r="Y135" s="17" t="str">
        <f>IF(J135&gt;0,IF(MAX('Channel wise traffic'!G135:J135)='Channel wise traffic'!G135,"Facebook",IF(MAX('Channel wise traffic'!G135:J135)='Channel wise traffic'!H135,"Youtube",IF(MAX('Channel wise traffic'!G135:J135)='Channel wise traffic'!I135,"Twitter",IF(MAX('Channel wise traffic'!G135:J135)='Channel wise traffic'!J135,"Others",IF(AND('Channel wise traffic'!G135='Channel wise traffic'!H135,'Channel wise traffic'!H135='Channel wise traffic'!I135,'Channel wise traffic'!I135='Channel wise traffic'!J135),"Facebook,Youtube,Twitter,Others","No Increase"))))),IF(MIN('Channel wise traffic'!G135:J135)='Channel wise traffic'!G135,"Facebook",IF(MIN('Channel wise traffic'!G135:J135)='Channel wise traffic'!H135,"Youtube",IF(MIN('Channel wise traffic'!G135:J135)='Channel wise traffic'!I135,"Twitter",IF(MIN('Channel wise traffic'!G135:J135)='Channel wise traffic'!J135,"Others",IF(AND('Channel wise traffic'!G135='Channel wise traffic'!H135,'Channel wise traffic'!H135='Channel wise traffic'!I135,'Channel wise traffic'!I135='Channel wise traffic'!J135),"Facebook,Youtube,Twitter,Others","No Decrease"))))))</f>
        <v>Facebook</v>
      </c>
      <c r="Z135" s="17" t="str">
        <f t="shared" si="4"/>
        <v>L2M increase</v>
      </c>
      <c r="AA135" s="80"/>
      <c r="AB135" s="19"/>
      <c r="AC135" s="19"/>
      <c r="AD135" s="80"/>
    </row>
    <row r="136" ht="15.75" customHeight="1" spans="2:30">
      <c r="B136" s="70">
        <v>43599</v>
      </c>
      <c r="C136" s="17">
        <v>22803207</v>
      </c>
      <c r="D136" s="17">
        <v>5700801</v>
      </c>
      <c r="E136" s="17">
        <v>2280320</v>
      </c>
      <c r="F136" s="17">
        <v>1731219</v>
      </c>
      <c r="G136" s="17">
        <v>1433796</v>
      </c>
      <c r="H136" s="34">
        <f t="shared" si="29"/>
        <v>0.0628769453349259</v>
      </c>
      <c r="I136" s="34">
        <f t="shared" si="22"/>
        <v>0.0956181265779452</v>
      </c>
      <c r="J136" s="34">
        <f t="shared" si="23"/>
        <v>0.029411755411676</v>
      </c>
      <c r="K136" s="34">
        <f t="shared" si="24"/>
        <v>0.0643147611421946</v>
      </c>
      <c r="L136" s="34">
        <f t="shared" si="30"/>
        <v>0.249999967109889</v>
      </c>
      <c r="M136" s="34">
        <f t="shared" si="31"/>
        <v>0.399999929834422</v>
      </c>
      <c r="N136" s="34">
        <f t="shared" si="32"/>
        <v>0.759200024557957</v>
      </c>
      <c r="O136" s="34">
        <f t="shared" si="33"/>
        <v>0.828200245029658</v>
      </c>
      <c r="P136" s="34">
        <v>0.0628769453349259</v>
      </c>
      <c r="Q136" s="34">
        <v>0.0643147611421946</v>
      </c>
      <c r="R136" s="34">
        <f t="shared" si="25"/>
        <v>-0.0476190357446243</v>
      </c>
      <c r="S136" s="34">
        <f t="shared" si="26"/>
        <v>-0.0196078762626718</v>
      </c>
      <c r="T136" s="34">
        <f t="shared" si="27"/>
        <v>0.072165177473321</v>
      </c>
      <c r="U136" s="34">
        <f t="shared" si="28"/>
        <v>0.0631581377895196</v>
      </c>
      <c r="V136" s="76" t="str">
        <f t="shared" si="1"/>
        <v> </v>
      </c>
      <c r="W136" s="17" t="str">
        <f t="shared" si="2"/>
        <v> </v>
      </c>
      <c r="X136" s="17" t="str">
        <f t="shared" si="3"/>
        <v> </v>
      </c>
      <c r="Y136" s="17" t="str">
        <f>IF(J136&gt;0,IF(MAX('Channel wise traffic'!G136:J136)='Channel wise traffic'!G136,"Facebook",IF(MAX('Channel wise traffic'!G136:J136)='Channel wise traffic'!H136,"Youtube",IF(MAX('Channel wise traffic'!G136:J136)='Channel wise traffic'!I136,"Twitter",IF(MAX('Channel wise traffic'!G136:J136)='Channel wise traffic'!J136,"Others",IF(AND('Channel wise traffic'!G136='Channel wise traffic'!H136,'Channel wise traffic'!H136='Channel wise traffic'!I136,'Channel wise traffic'!I136='Channel wise traffic'!J136),"Facebook,Youtube,Twitter,Others","No Increase"))))),IF(MIN('Channel wise traffic'!G136:J136)='Channel wise traffic'!G136,"Facebook",IF(MIN('Channel wise traffic'!G136:J136)='Channel wise traffic'!H136,"Youtube",IF(MIN('Channel wise traffic'!G136:J136)='Channel wise traffic'!I136,"Twitter",IF(MIN('Channel wise traffic'!G136:J136)='Channel wise traffic'!J136,"Others",IF(AND('Channel wise traffic'!G136='Channel wise traffic'!H136,'Channel wise traffic'!H136='Channel wise traffic'!I136,'Channel wise traffic'!I136='Channel wise traffic'!J136),"Facebook,Youtube,Twitter,Others","No Decrease"))))))</f>
        <v>Youtube</v>
      </c>
      <c r="Z136" s="17" t="str">
        <f t="shared" si="4"/>
        <v>C2P increase</v>
      </c>
      <c r="AA136" s="80"/>
      <c r="AB136" s="19"/>
      <c r="AC136" s="19"/>
      <c r="AD136" s="80"/>
    </row>
    <row r="137" ht="15.75" customHeight="1" spans="2:30">
      <c r="B137" s="70">
        <v>43600</v>
      </c>
      <c r="C137" s="17">
        <v>21934513</v>
      </c>
      <c r="D137" s="17">
        <v>5483628</v>
      </c>
      <c r="E137" s="17">
        <v>2303123</v>
      </c>
      <c r="F137" s="17">
        <v>1647654</v>
      </c>
      <c r="G137" s="17">
        <v>1283523</v>
      </c>
      <c r="H137" s="34">
        <f t="shared" si="29"/>
        <v>0.0585161384709111</v>
      </c>
      <c r="I137" s="34">
        <f t="shared" si="22"/>
        <v>-0.0384615960876913</v>
      </c>
      <c r="J137" s="34">
        <f t="shared" si="23"/>
        <v>-0.0380952556366304</v>
      </c>
      <c r="K137" s="34">
        <f t="shared" si="24"/>
        <v>-0.000380848990721994</v>
      </c>
      <c r="L137" s="34">
        <f t="shared" si="30"/>
        <v>0.249999988602437</v>
      </c>
      <c r="M137" s="34">
        <f t="shared" si="31"/>
        <v>0.419999861405624</v>
      </c>
      <c r="N137" s="34">
        <f t="shared" si="32"/>
        <v>0.71539991567971</v>
      </c>
      <c r="O137" s="34">
        <f t="shared" si="33"/>
        <v>0.779000324097171</v>
      </c>
      <c r="P137" s="34">
        <v>0.0585161384709111</v>
      </c>
      <c r="Q137" s="34">
        <v>-0.000380848990721327</v>
      </c>
      <c r="R137" s="34">
        <f t="shared" si="25"/>
        <v>-0.00990090326042015</v>
      </c>
      <c r="S137" s="34">
        <f t="shared" si="26"/>
        <v>0.105263005337856</v>
      </c>
      <c r="T137" s="34">
        <f t="shared" si="27"/>
        <v>-3.7864985236169e-7</v>
      </c>
      <c r="U137" s="34">
        <f t="shared" si="28"/>
        <v>-0.0865381077771011</v>
      </c>
      <c r="V137" s="76" t="str">
        <f t="shared" si="1"/>
        <v> </v>
      </c>
      <c r="W137" s="17" t="str">
        <f t="shared" si="2"/>
        <v> </v>
      </c>
      <c r="X137" s="17" t="str">
        <f t="shared" si="3"/>
        <v> </v>
      </c>
      <c r="Y137" s="17" t="str">
        <f>IF(J137&gt;0,IF(MAX('Channel wise traffic'!G137:J137)='Channel wise traffic'!G137,"Facebook",IF(MAX('Channel wise traffic'!G137:J137)='Channel wise traffic'!H137,"Youtube",IF(MAX('Channel wise traffic'!G137:J137)='Channel wise traffic'!I137,"Twitter",IF(MAX('Channel wise traffic'!G137:J137)='Channel wise traffic'!J137,"Others",IF(AND('Channel wise traffic'!G137='Channel wise traffic'!H137,'Channel wise traffic'!H137='Channel wise traffic'!I137,'Channel wise traffic'!I137='Channel wise traffic'!J137),"Facebook,Youtube,Twitter,Others","No Increase"))))),IF(MIN('Channel wise traffic'!G137:J137)='Channel wise traffic'!G137,"Facebook",IF(MIN('Channel wise traffic'!G137:J137)='Channel wise traffic'!H137,"Youtube",IF(MIN('Channel wise traffic'!G137:J137)='Channel wise traffic'!I137,"Twitter",IF(MIN('Channel wise traffic'!G137:J137)='Channel wise traffic'!J137,"Others",IF(AND('Channel wise traffic'!G137='Channel wise traffic'!H137,'Channel wise traffic'!H137='Channel wise traffic'!I137,'Channel wise traffic'!I137='Channel wise traffic'!J137),"Facebook,Youtube,Twitter,Others","No Decrease"))))))</f>
        <v>Youtube</v>
      </c>
      <c r="Z137" s="17" t="str">
        <f t="shared" si="4"/>
        <v>P2O decrease</v>
      </c>
      <c r="AA137" s="80"/>
      <c r="AB137" s="19"/>
      <c r="AC137" s="19"/>
      <c r="AD137" s="80"/>
    </row>
    <row r="138" ht="15.75" customHeight="1" spans="2:30">
      <c r="B138" s="70">
        <v>43601</v>
      </c>
      <c r="C138" s="17">
        <v>21065820</v>
      </c>
      <c r="D138" s="17">
        <v>5424448</v>
      </c>
      <c r="E138" s="17">
        <v>2256570</v>
      </c>
      <c r="F138" s="17">
        <v>1680242</v>
      </c>
      <c r="G138" s="17">
        <v>1377798</v>
      </c>
      <c r="H138" s="34">
        <f t="shared" si="29"/>
        <v>0.0654044323933272</v>
      </c>
      <c r="I138" s="34">
        <f t="shared" si="22"/>
        <v>0.138024255529684</v>
      </c>
      <c r="J138" s="34">
        <f t="shared" si="23"/>
        <v>0</v>
      </c>
      <c r="K138" s="34">
        <f t="shared" si="24"/>
        <v>0.138024255529684</v>
      </c>
      <c r="L138" s="34">
        <f t="shared" si="30"/>
        <v>0.25749996914433</v>
      </c>
      <c r="M138" s="34">
        <f t="shared" si="31"/>
        <v>0.415999932158996</v>
      </c>
      <c r="N138" s="34">
        <f t="shared" si="32"/>
        <v>0.74459999025069</v>
      </c>
      <c r="O138" s="34">
        <f t="shared" si="33"/>
        <v>0.819999738132959</v>
      </c>
      <c r="P138" s="34">
        <v>0.0654044323933272</v>
      </c>
      <c r="Q138" s="34">
        <v>0.138024255529684</v>
      </c>
      <c r="R138" s="34">
        <f t="shared" si="25"/>
        <v>0.0618556156149599</v>
      </c>
      <c r="S138" s="34">
        <f t="shared" si="26"/>
        <v>0.0297029241129192</v>
      </c>
      <c r="T138" s="34">
        <f t="shared" si="27"/>
        <v>0.0200000814285524</v>
      </c>
      <c r="U138" s="34">
        <f t="shared" si="28"/>
        <v>0.0204081013721229</v>
      </c>
      <c r="V138" s="76" t="str">
        <f t="shared" si="1"/>
        <v> </v>
      </c>
      <c r="W138" s="17" t="str">
        <f t="shared" si="2"/>
        <v> </v>
      </c>
      <c r="X138" s="17" t="str">
        <f t="shared" si="3"/>
        <v> </v>
      </c>
      <c r="Y138" s="17" t="str">
        <f>IF(J138&gt;0,IF(MAX('Channel wise traffic'!G138:J138)='Channel wise traffic'!G138,"Facebook",IF(MAX('Channel wise traffic'!G138:J138)='Channel wise traffic'!H138,"Youtube",IF(MAX('Channel wise traffic'!G138:J138)='Channel wise traffic'!I138,"Twitter",IF(MAX('Channel wise traffic'!G138:J138)='Channel wise traffic'!J138,"Others",IF(AND('Channel wise traffic'!G138='Channel wise traffic'!H138,'Channel wise traffic'!H138='Channel wise traffic'!I138,'Channel wise traffic'!I138='Channel wise traffic'!J138),"Facebook,Youtube,Twitter,Others","No Increase"))))),IF(MIN('Channel wise traffic'!G138:J138)='Channel wise traffic'!G138,"Facebook",IF(MIN('Channel wise traffic'!G138:J138)='Channel wise traffic'!H138,"Youtube",IF(MIN('Channel wise traffic'!G138:J138)='Channel wise traffic'!I138,"Twitter",IF(MIN('Channel wise traffic'!G138:J138)='Channel wise traffic'!J138,"Others",IF(AND('Channel wise traffic'!G138='Channel wise traffic'!H138,'Channel wise traffic'!H138='Channel wise traffic'!I138,'Channel wise traffic'!I138='Channel wise traffic'!J138),"Facebook,Youtube,Twitter,Others","No Decrease"))))))</f>
        <v>Facebook</v>
      </c>
      <c r="Z138" s="17" t="str">
        <f t="shared" si="4"/>
        <v>L2M increase</v>
      </c>
      <c r="AA138" s="80"/>
      <c r="AB138" s="19"/>
      <c r="AC138" s="19"/>
      <c r="AD138" s="80"/>
    </row>
    <row r="139" ht="15.75" customHeight="1" spans="2:30">
      <c r="B139" s="70">
        <v>43602</v>
      </c>
      <c r="C139" s="17">
        <v>20631473</v>
      </c>
      <c r="D139" s="17">
        <v>5312604</v>
      </c>
      <c r="E139" s="17">
        <v>2082540</v>
      </c>
      <c r="F139" s="17">
        <v>1489849</v>
      </c>
      <c r="G139" s="17">
        <v>1185026</v>
      </c>
      <c r="H139" s="34">
        <f t="shared" si="29"/>
        <v>0.057437779648598</v>
      </c>
      <c r="I139" s="34">
        <f t="shared" ref="I139:I202" si="34">(G139/VLOOKUP(B139-7,$B:$G,6,FALSE))-1</f>
        <v>-0.11385018040418</v>
      </c>
      <c r="J139" s="34">
        <f t="shared" ref="J139:J202" si="35">(C139/VLOOKUP(B139-7,$B:$C,2,0))-1</f>
        <v>-0.0206185659993298</v>
      </c>
      <c r="K139" s="34">
        <f t="shared" ref="K139:K202" si="36">(H139/VLOOKUP(B139-7,$B:$H,7,FALSE))-1</f>
        <v>-0.0951943861382072</v>
      </c>
      <c r="L139" s="34">
        <f t="shared" si="30"/>
        <v>0.257499985580283</v>
      </c>
      <c r="M139" s="34">
        <f t="shared" si="31"/>
        <v>0.391999855438124</v>
      </c>
      <c r="N139" s="34">
        <f t="shared" si="32"/>
        <v>0.715399944298789</v>
      </c>
      <c r="O139" s="34">
        <f t="shared" si="33"/>
        <v>0.795400070745425</v>
      </c>
      <c r="P139" s="34">
        <v>0.057437779648598</v>
      </c>
      <c r="Q139" s="34">
        <v>-0.0951943861382066</v>
      </c>
      <c r="R139" s="34">
        <f t="shared" ref="R139:R202" si="37">(L139/VLOOKUP(B139-7,B:O,11,0))-1</f>
        <v>0.0404040719393832</v>
      </c>
      <c r="S139" s="34">
        <f t="shared" ref="S139:S202" si="38">(M139/VLOOKUP(B139-7,B:O,12,0))-1</f>
        <v>-0.0576923771449516</v>
      </c>
      <c r="T139" s="34">
        <f t="shared" ref="T139:T202" si="39">(N139/VLOOKUP(B139-7,B:O,13,0))-1</f>
        <v>-0.0199999029966488</v>
      </c>
      <c r="U139" s="34">
        <f t="shared" ref="U139:U202" si="40">(O139/VLOOKUP(B139-7,B:O,14,0))-1</f>
        <v>-0.058252621029438</v>
      </c>
      <c r="V139" s="76" t="str">
        <f t="shared" si="1"/>
        <v> </v>
      </c>
      <c r="W139" s="17" t="str">
        <f t="shared" si="2"/>
        <v> </v>
      </c>
      <c r="X139" s="17" t="str">
        <f t="shared" si="3"/>
        <v> </v>
      </c>
      <c r="Y139" s="17" t="str">
        <f>IF(J139&gt;0,IF(MAX('Channel wise traffic'!G139:J139)='Channel wise traffic'!G139,"Facebook",IF(MAX('Channel wise traffic'!G139:J139)='Channel wise traffic'!H139,"Youtube",IF(MAX('Channel wise traffic'!G139:J139)='Channel wise traffic'!I139,"Twitter",IF(MAX('Channel wise traffic'!G139:J139)='Channel wise traffic'!J139,"Others",IF(AND('Channel wise traffic'!G139='Channel wise traffic'!H139,'Channel wise traffic'!H139='Channel wise traffic'!I139,'Channel wise traffic'!I139='Channel wise traffic'!J139),"Facebook,Youtube,Twitter,Others","No Increase"))))),IF(MIN('Channel wise traffic'!G139:J139)='Channel wise traffic'!G139,"Facebook",IF(MIN('Channel wise traffic'!G139:J139)='Channel wise traffic'!H139,"Youtube",IF(MIN('Channel wise traffic'!G139:J139)='Channel wise traffic'!I139,"Twitter",IF(MIN('Channel wise traffic'!G139:J139)='Channel wise traffic'!J139,"Others",IF(AND('Channel wise traffic'!G139='Channel wise traffic'!H139,'Channel wise traffic'!H139='Channel wise traffic'!I139,'Channel wise traffic'!I139='Channel wise traffic'!J139),"Facebook,Youtube,Twitter,Others","No Decrease"))))))</f>
        <v>Youtube</v>
      </c>
      <c r="Z139" s="17" t="str">
        <f t="shared" si="4"/>
        <v>P2O decrease</v>
      </c>
      <c r="AA139" s="80"/>
      <c r="AB139" s="19"/>
      <c r="AC139" s="19"/>
      <c r="AD139" s="80"/>
    </row>
    <row r="140" ht="15.75" customHeight="1" spans="2:30">
      <c r="B140" s="70">
        <v>43603</v>
      </c>
      <c r="C140" s="17">
        <v>44889750</v>
      </c>
      <c r="D140" s="17">
        <v>9332579</v>
      </c>
      <c r="E140" s="17">
        <v>3331730</v>
      </c>
      <c r="F140" s="17">
        <v>2152298</v>
      </c>
      <c r="G140" s="17">
        <v>1745944</v>
      </c>
      <c r="H140" s="34">
        <f t="shared" si="29"/>
        <v>0.0388940459681776</v>
      </c>
      <c r="I140" s="34">
        <f t="shared" si="34"/>
        <v>0.0401928886892375</v>
      </c>
      <c r="J140" s="34">
        <f t="shared" si="35"/>
        <v>-0.0196078431372549</v>
      </c>
      <c r="K140" s="34">
        <f t="shared" si="36"/>
        <v>0.0609967464630239</v>
      </c>
      <c r="L140" s="34">
        <f t="shared" si="30"/>
        <v>0.20789999944308</v>
      </c>
      <c r="M140" s="34">
        <f t="shared" si="31"/>
        <v>0.356999924672483</v>
      </c>
      <c r="N140" s="34">
        <f t="shared" si="32"/>
        <v>0.646000126060635</v>
      </c>
      <c r="O140" s="34">
        <f t="shared" si="33"/>
        <v>0.811199936068333</v>
      </c>
      <c r="P140" s="34">
        <v>0.0388940459681776</v>
      </c>
      <c r="Q140" s="34">
        <v>0.0609967464630221</v>
      </c>
      <c r="R140" s="34">
        <f t="shared" si="37"/>
        <v>-0.0571427968653022</v>
      </c>
      <c r="S140" s="34">
        <f t="shared" si="38"/>
        <v>0.060605867963524</v>
      </c>
      <c r="T140" s="34">
        <f t="shared" si="39"/>
        <v>-0.0104161738004482</v>
      </c>
      <c r="U140" s="34">
        <f t="shared" si="40"/>
        <v>0.0721647254694362</v>
      </c>
      <c r="V140" s="76" t="str">
        <f t="shared" si="1"/>
        <v> </v>
      </c>
      <c r="W140" s="17" t="str">
        <f t="shared" si="2"/>
        <v> </v>
      </c>
      <c r="X140" s="17" t="str">
        <f t="shared" si="3"/>
        <v> </v>
      </c>
      <c r="Y140" s="17" t="str">
        <f>IF(J140&gt;0,IF(MAX('Channel wise traffic'!G140:J140)='Channel wise traffic'!G140,"Facebook",IF(MAX('Channel wise traffic'!G140:J140)='Channel wise traffic'!H140,"Youtube",IF(MAX('Channel wise traffic'!G140:J140)='Channel wise traffic'!I140,"Twitter",IF(MAX('Channel wise traffic'!G140:J140)='Channel wise traffic'!J140,"Others",IF(AND('Channel wise traffic'!G140='Channel wise traffic'!H140,'Channel wise traffic'!H140='Channel wise traffic'!I140,'Channel wise traffic'!I140='Channel wise traffic'!J140),"Facebook,Youtube,Twitter,Others","No Increase"))))),IF(MIN('Channel wise traffic'!G140:J140)='Channel wise traffic'!G140,"Facebook",IF(MIN('Channel wise traffic'!G140:J140)='Channel wise traffic'!H140,"Youtube",IF(MIN('Channel wise traffic'!G140:J140)='Channel wise traffic'!I140,"Twitter",IF(MIN('Channel wise traffic'!G140:J140)='Channel wise traffic'!J140,"Others",IF(AND('Channel wise traffic'!G140='Channel wise traffic'!H140,'Channel wise traffic'!H140='Channel wise traffic'!I140,'Channel wise traffic'!I140='Channel wise traffic'!J140),"Facebook,Youtube,Twitter,Others","No Decrease"))))))</f>
        <v>Twitter</v>
      </c>
      <c r="Z140" s="17" t="str">
        <f t="shared" si="4"/>
        <v>P2O increase</v>
      </c>
      <c r="AA140" s="80"/>
      <c r="AB140" s="19"/>
      <c r="AC140" s="19"/>
      <c r="AD140" s="80"/>
    </row>
    <row r="141" ht="15.75" customHeight="1" spans="2:30">
      <c r="B141" s="70">
        <v>43604</v>
      </c>
      <c r="C141" s="17">
        <v>47134238</v>
      </c>
      <c r="D141" s="17">
        <v>9403280</v>
      </c>
      <c r="E141" s="17">
        <v>3069230</v>
      </c>
      <c r="F141" s="17">
        <v>2066206</v>
      </c>
      <c r="G141" s="17">
        <v>1547175</v>
      </c>
      <c r="H141" s="34">
        <f t="shared" si="29"/>
        <v>0.0328248650163815</v>
      </c>
      <c r="I141" s="34">
        <f t="shared" si="34"/>
        <v>-0.0107848697254487</v>
      </c>
      <c r="J141" s="34">
        <f t="shared" si="35"/>
        <v>0.105263156660565</v>
      </c>
      <c r="K141" s="34">
        <f t="shared" si="36"/>
        <v>-0.104995833514112</v>
      </c>
      <c r="L141" s="34">
        <f t="shared" si="30"/>
        <v>0.199499989795104</v>
      </c>
      <c r="M141" s="34">
        <f t="shared" si="31"/>
        <v>0.326399937043244</v>
      </c>
      <c r="N141" s="34">
        <f t="shared" si="32"/>
        <v>0.673200118596521</v>
      </c>
      <c r="O141" s="34">
        <f t="shared" si="33"/>
        <v>0.748799974445917</v>
      </c>
      <c r="P141" s="34">
        <v>0.0328248650163815</v>
      </c>
      <c r="Q141" s="34">
        <v>-0.104995833514111</v>
      </c>
      <c r="R141" s="34">
        <f t="shared" si="37"/>
        <v>-0.0500000241963413</v>
      </c>
      <c r="S141" s="34">
        <f t="shared" si="38"/>
        <v>-0.0769230893973474</v>
      </c>
      <c r="T141" s="34">
        <f t="shared" si="39"/>
        <v>0.02061868451141</v>
      </c>
      <c r="U141" s="34">
        <f t="shared" si="40"/>
        <v>1.38758553536178e-7</v>
      </c>
      <c r="V141" s="76" t="str">
        <f t="shared" si="1"/>
        <v> </v>
      </c>
      <c r="W141" s="17" t="str">
        <f t="shared" si="2"/>
        <v> </v>
      </c>
      <c r="X141" s="17" t="str">
        <f t="shared" si="3"/>
        <v> </v>
      </c>
      <c r="Y141" s="17" t="str">
        <f>IF(J141&gt;0,IF(MAX('Channel wise traffic'!G141:J141)='Channel wise traffic'!G141,"Facebook",IF(MAX('Channel wise traffic'!G141:J141)='Channel wise traffic'!H141,"Youtube",IF(MAX('Channel wise traffic'!G141:J141)='Channel wise traffic'!I141,"Twitter",IF(MAX('Channel wise traffic'!G141:J141)='Channel wise traffic'!J141,"Others",IF(AND('Channel wise traffic'!G141='Channel wise traffic'!H141,'Channel wise traffic'!H141='Channel wise traffic'!I141,'Channel wise traffic'!I141='Channel wise traffic'!J141),"Facebook,Youtube,Twitter,Others","No Increase"))))),IF(MIN('Channel wise traffic'!G141:J141)='Channel wise traffic'!G141,"Facebook",IF(MIN('Channel wise traffic'!G141:J141)='Channel wise traffic'!H141,"Youtube",IF(MIN('Channel wise traffic'!G141:J141)='Channel wise traffic'!I141,"Twitter",IF(MIN('Channel wise traffic'!G141:J141)='Channel wise traffic'!J141,"Others",IF(AND('Channel wise traffic'!G141='Channel wise traffic'!H141,'Channel wise traffic'!H141='Channel wise traffic'!I141,'Channel wise traffic'!I141='Channel wise traffic'!J141),"Facebook,Youtube,Twitter,Others","No Decrease"))))))</f>
        <v>Twitter</v>
      </c>
      <c r="Z141" s="17" t="str">
        <f t="shared" si="4"/>
        <v>M2C decrease</v>
      </c>
      <c r="AA141" s="80"/>
      <c r="AB141" s="19"/>
      <c r="AC141" s="19"/>
      <c r="AD141" s="80"/>
    </row>
    <row r="142" ht="15.75" customHeight="1" spans="2:30">
      <c r="B142" s="70">
        <v>43605</v>
      </c>
      <c r="C142" s="17">
        <v>22368860</v>
      </c>
      <c r="D142" s="17">
        <v>5480370</v>
      </c>
      <c r="E142" s="17">
        <v>2148305</v>
      </c>
      <c r="F142" s="17">
        <v>1536897</v>
      </c>
      <c r="G142" s="17">
        <v>1310666</v>
      </c>
      <c r="H142" s="34">
        <f t="shared" si="29"/>
        <v>0.0585933301920616</v>
      </c>
      <c r="I142" s="34">
        <f t="shared" si="34"/>
        <v>0.0656332295614179</v>
      </c>
      <c r="J142" s="34">
        <f t="shared" si="35"/>
        <v>0.0729166776585874</v>
      </c>
      <c r="K142" s="34">
        <f t="shared" si="36"/>
        <v>-0.00678845640936976</v>
      </c>
      <c r="L142" s="34">
        <f t="shared" si="30"/>
        <v>0.244999968706496</v>
      </c>
      <c r="M142" s="34">
        <f t="shared" si="31"/>
        <v>0.391999992701223</v>
      </c>
      <c r="N142" s="34">
        <f t="shared" si="32"/>
        <v>0.715399815203149</v>
      </c>
      <c r="O142" s="34">
        <f t="shared" si="33"/>
        <v>0.852800155117747</v>
      </c>
      <c r="P142" s="34">
        <v>0.0585933301920616</v>
      </c>
      <c r="Q142" s="34">
        <v>-0.0067884564093682</v>
      </c>
      <c r="R142" s="34">
        <f t="shared" si="37"/>
        <v>-0.0576924350054072</v>
      </c>
      <c r="S142" s="34">
        <f t="shared" si="38"/>
        <v>0.0315790483540501</v>
      </c>
      <c r="T142" s="34">
        <f t="shared" si="39"/>
        <v>0.0315788260486292</v>
      </c>
      <c r="U142" s="34">
        <f t="shared" si="40"/>
        <v>-0.00952356252359521</v>
      </c>
      <c r="V142" s="76" t="str">
        <f t="shared" si="1"/>
        <v> </v>
      </c>
      <c r="W142" s="17" t="str">
        <f t="shared" si="2"/>
        <v> </v>
      </c>
      <c r="X142" s="17" t="str">
        <f t="shared" si="3"/>
        <v> </v>
      </c>
      <c r="Y142" s="17" t="str">
        <f>IF(J142&gt;0,IF(MAX('Channel wise traffic'!G142:J142)='Channel wise traffic'!G142,"Facebook",IF(MAX('Channel wise traffic'!G142:J142)='Channel wise traffic'!H142,"Youtube",IF(MAX('Channel wise traffic'!G142:J142)='Channel wise traffic'!I142,"Twitter",IF(MAX('Channel wise traffic'!G142:J142)='Channel wise traffic'!J142,"Others",IF(AND('Channel wise traffic'!G142='Channel wise traffic'!H142,'Channel wise traffic'!H142='Channel wise traffic'!I142,'Channel wise traffic'!I142='Channel wise traffic'!J142),"Facebook,Youtube,Twitter,Others","No Increase"))))),IF(MIN('Channel wise traffic'!G142:J142)='Channel wise traffic'!G142,"Facebook",IF(MIN('Channel wise traffic'!G142:J142)='Channel wise traffic'!H142,"Youtube",IF(MIN('Channel wise traffic'!G142:J142)='Channel wise traffic'!I142,"Twitter",IF(MIN('Channel wise traffic'!G142:J142)='Channel wise traffic'!J142,"Others",IF(AND('Channel wise traffic'!G142='Channel wise traffic'!H142,'Channel wise traffic'!H142='Channel wise traffic'!I142,'Channel wise traffic'!I142='Channel wise traffic'!J142),"Facebook,Youtube,Twitter,Others","No Decrease"))))))</f>
        <v>Youtube</v>
      </c>
      <c r="Z142" s="17" t="str">
        <f t="shared" si="4"/>
        <v>L2M decrease</v>
      </c>
      <c r="AA142" s="80"/>
      <c r="AB142" s="19"/>
      <c r="AC142" s="19"/>
      <c r="AD142" s="80"/>
    </row>
    <row r="143" ht="15.75" customHeight="1" spans="2:30">
      <c r="B143" s="70">
        <v>43606</v>
      </c>
      <c r="C143" s="17">
        <v>22368860</v>
      </c>
      <c r="D143" s="17">
        <v>5424448</v>
      </c>
      <c r="E143" s="17">
        <v>2148081</v>
      </c>
      <c r="F143" s="17">
        <v>1521056</v>
      </c>
      <c r="G143" s="17">
        <v>1234793</v>
      </c>
      <c r="H143" s="34">
        <f t="shared" si="29"/>
        <v>0.0552014273414023</v>
      </c>
      <c r="I143" s="34">
        <f t="shared" si="34"/>
        <v>-0.13879450075185</v>
      </c>
      <c r="J143" s="34">
        <f t="shared" si="35"/>
        <v>-0.0190476278183151</v>
      </c>
      <c r="K143" s="34">
        <f t="shared" si="36"/>
        <v>-0.12207205602369</v>
      </c>
      <c r="L143" s="34">
        <f t="shared" si="30"/>
        <v>0.242499975412247</v>
      </c>
      <c r="M143" s="34">
        <f t="shared" si="31"/>
        <v>0.395999924784974</v>
      </c>
      <c r="N143" s="34">
        <f t="shared" si="32"/>
        <v>0.708099927330487</v>
      </c>
      <c r="O143" s="34">
        <f t="shared" si="33"/>
        <v>0.811799828540172</v>
      </c>
      <c r="P143" s="34">
        <v>0.0552014273414023</v>
      </c>
      <c r="Q143" s="34">
        <v>-0.122072056023691</v>
      </c>
      <c r="R143" s="34">
        <f t="shared" si="37"/>
        <v>-0.0299999707373775</v>
      </c>
      <c r="S143" s="34">
        <f t="shared" si="38"/>
        <v>-0.0100000143777621</v>
      </c>
      <c r="T143" s="34">
        <f t="shared" si="39"/>
        <v>-0.0673078181961637</v>
      </c>
      <c r="U143" s="34">
        <f t="shared" si="40"/>
        <v>-0.0198024772244528</v>
      </c>
      <c r="V143" s="76" t="str">
        <f t="shared" si="1"/>
        <v> </v>
      </c>
      <c r="W143" s="17" t="str">
        <f t="shared" si="2"/>
        <v> </v>
      </c>
      <c r="X143" s="17" t="str">
        <f t="shared" si="3"/>
        <v> </v>
      </c>
      <c r="Y143" s="17" t="str">
        <f>IF(J143&gt;0,IF(MAX('Channel wise traffic'!G143:J143)='Channel wise traffic'!G143,"Facebook",IF(MAX('Channel wise traffic'!G143:J143)='Channel wise traffic'!H143,"Youtube",IF(MAX('Channel wise traffic'!G143:J143)='Channel wise traffic'!I143,"Twitter",IF(MAX('Channel wise traffic'!G143:J143)='Channel wise traffic'!J143,"Others",IF(AND('Channel wise traffic'!G143='Channel wise traffic'!H143,'Channel wise traffic'!H143='Channel wise traffic'!I143,'Channel wise traffic'!I143='Channel wise traffic'!J143),"Facebook,Youtube,Twitter,Others","No Increase"))))),IF(MIN('Channel wise traffic'!G143:J143)='Channel wise traffic'!G143,"Facebook",IF(MIN('Channel wise traffic'!G143:J143)='Channel wise traffic'!H143,"Youtube",IF(MIN('Channel wise traffic'!G143:J143)='Channel wise traffic'!I143,"Twitter",IF(MIN('Channel wise traffic'!G143:J143)='Channel wise traffic'!J143,"Others",IF(AND('Channel wise traffic'!G143='Channel wise traffic'!H143,'Channel wise traffic'!H143='Channel wise traffic'!I143,'Channel wise traffic'!I143='Channel wise traffic'!J143),"Facebook,Youtube,Twitter,Others","No Decrease"))))))</f>
        <v>Youtube</v>
      </c>
      <c r="Z143" s="17" t="str">
        <f t="shared" si="4"/>
        <v>C2P decrease</v>
      </c>
      <c r="AA143" s="80"/>
      <c r="AB143" s="19"/>
      <c r="AC143" s="19"/>
      <c r="AD143" s="80"/>
    </row>
    <row r="144" ht="15.75" customHeight="1" spans="2:30">
      <c r="B144" s="70">
        <v>43607</v>
      </c>
      <c r="C144" s="17">
        <v>21934513</v>
      </c>
      <c r="D144" s="17">
        <v>5648137</v>
      </c>
      <c r="E144" s="17">
        <v>2372217</v>
      </c>
      <c r="F144" s="17">
        <v>1818304</v>
      </c>
      <c r="G144" s="17">
        <v>1476099</v>
      </c>
      <c r="H144" s="34">
        <f t="shared" si="29"/>
        <v>0.0672957270580842</v>
      </c>
      <c r="I144" s="34">
        <f t="shared" si="34"/>
        <v>0.150037046472872</v>
      </c>
      <c r="J144" s="34">
        <f t="shared" si="35"/>
        <v>0</v>
      </c>
      <c r="K144" s="34">
        <f t="shared" si="36"/>
        <v>0.150037046472872</v>
      </c>
      <c r="L144" s="34">
        <f t="shared" si="30"/>
        <v>0.25749999555495</v>
      </c>
      <c r="M144" s="34">
        <f t="shared" si="31"/>
        <v>0.419999904393254</v>
      </c>
      <c r="N144" s="34">
        <f t="shared" si="32"/>
        <v>0.76649986067885</v>
      </c>
      <c r="O144" s="34">
        <f t="shared" si="33"/>
        <v>0.811799897046918</v>
      </c>
      <c r="P144" s="34">
        <v>0.0672957270580842</v>
      </c>
      <c r="Q144" s="34">
        <v>0.150037046472872</v>
      </c>
      <c r="R144" s="34">
        <f t="shared" si="37"/>
        <v>0.0300000291777609</v>
      </c>
      <c r="S144" s="34">
        <f t="shared" si="38"/>
        <v>1.02351533692868e-7</v>
      </c>
      <c r="T144" s="34">
        <f t="shared" si="39"/>
        <v>0.0714285029661899</v>
      </c>
      <c r="U144" s="34">
        <f t="shared" si="40"/>
        <v>0.0421046974373989</v>
      </c>
      <c r="V144" s="76" t="str">
        <f t="shared" si="1"/>
        <v> </v>
      </c>
      <c r="W144" s="17" t="str">
        <f t="shared" si="2"/>
        <v> </v>
      </c>
      <c r="X144" s="17" t="str">
        <f t="shared" si="3"/>
        <v> </v>
      </c>
      <c r="Y144" s="17" t="str">
        <f>IF(J144&gt;0,IF(MAX('Channel wise traffic'!G144:J144)='Channel wise traffic'!G144,"Facebook",IF(MAX('Channel wise traffic'!G144:J144)='Channel wise traffic'!H144,"Youtube",IF(MAX('Channel wise traffic'!G144:J144)='Channel wise traffic'!I144,"Twitter",IF(MAX('Channel wise traffic'!G144:J144)='Channel wise traffic'!J144,"Others",IF(AND('Channel wise traffic'!G144='Channel wise traffic'!H144,'Channel wise traffic'!H144='Channel wise traffic'!I144,'Channel wise traffic'!I144='Channel wise traffic'!J144),"Facebook,Youtube,Twitter,Others","No Increase"))))),IF(MIN('Channel wise traffic'!G144:J144)='Channel wise traffic'!G144,"Facebook",IF(MIN('Channel wise traffic'!G144:J144)='Channel wise traffic'!H144,"Youtube",IF(MIN('Channel wise traffic'!G144:J144)='Channel wise traffic'!I144,"Twitter",IF(MIN('Channel wise traffic'!G144:J144)='Channel wise traffic'!J144,"Others",IF(AND('Channel wise traffic'!G144='Channel wise traffic'!H144,'Channel wise traffic'!H144='Channel wise traffic'!I144,'Channel wise traffic'!I144='Channel wise traffic'!J144),"Facebook,Youtube,Twitter,Others","No Decrease"))))))</f>
        <v>Facebook</v>
      </c>
      <c r="Z144" s="17" t="str">
        <f t="shared" si="4"/>
        <v>C2P increase</v>
      </c>
      <c r="AA144" s="80"/>
      <c r="AB144" s="19"/>
      <c r="AC144" s="19"/>
      <c r="AD144" s="80"/>
    </row>
    <row r="145" ht="15.75" customHeight="1" spans="2:30">
      <c r="B145" s="70">
        <v>43608</v>
      </c>
      <c r="C145" s="17">
        <v>21065820</v>
      </c>
      <c r="D145" s="17">
        <v>5319119</v>
      </c>
      <c r="E145" s="17">
        <v>2234030</v>
      </c>
      <c r="F145" s="17">
        <v>1614533</v>
      </c>
      <c r="G145" s="17">
        <v>1310678</v>
      </c>
      <c r="H145" s="34">
        <f t="shared" si="29"/>
        <v>0.0622182283908246</v>
      </c>
      <c r="I145" s="34">
        <f t="shared" si="34"/>
        <v>-0.0487154140156976</v>
      </c>
      <c r="J145" s="34">
        <f t="shared" si="35"/>
        <v>0</v>
      </c>
      <c r="K145" s="34">
        <f t="shared" si="36"/>
        <v>-0.048715414015697</v>
      </c>
      <c r="L145" s="34">
        <f t="shared" si="30"/>
        <v>0.252499973891356</v>
      </c>
      <c r="M145" s="34">
        <f t="shared" si="31"/>
        <v>0.420000003760021</v>
      </c>
      <c r="N145" s="34">
        <f t="shared" si="32"/>
        <v>0.722699784694028</v>
      </c>
      <c r="O145" s="34">
        <f t="shared" si="33"/>
        <v>0.811800068502781</v>
      </c>
      <c r="P145" s="34">
        <v>0.0622182283908246</v>
      </c>
      <c r="Q145" s="34">
        <v>-0.0487154140156976</v>
      </c>
      <c r="R145" s="34">
        <f t="shared" si="37"/>
        <v>-0.0194174596198553</v>
      </c>
      <c r="S145" s="34">
        <f t="shared" si="38"/>
        <v>0.00961555830133198</v>
      </c>
      <c r="T145" s="34">
        <f t="shared" si="39"/>
        <v>-0.0294120411541891</v>
      </c>
      <c r="U145" s="34">
        <f t="shared" si="40"/>
        <v>-0.00999960030334612</v>
      </c>
      <c r="V145" s="76" t="str">
        <f t="shared" si="1"/>
        <v> </v>
      </c>
      <c r="W145" s="17" t="str">
        <f t="shared" si="2"/>
        <v> </v>
      </c>
      <c r="X145" s="17" t="str">
        <f t="shared" si="3"/>
        <v> </v>
      </c>
      <c r="Y145" s="17" t="str">
        <f>IF(J145&gt;0,IF(MAX('Channel wise traffic'!G145:J145)='Channel wise traffic'!G145,"Facebook",IF(MAX('Channel wise traffic'!G145:J145)='Channel wise traffic'!H145,"Youtube",IF(MAX('Channel wise traffic'!G145:J145)='Channel wise traffic'!I145,"Twitter",IF(MAX('Channel wise traffic'!G145:J145)='Channel wise traffic'!J145,"Others",IF(AND('Channel wise traffic'!G145='Channel wise traffic'!H145,'Channel wise traffic'!H145='Channel wise traffic'!I145,'Channel wise traffic'!I145='Channel wise traffic'!J145),"Facebook,Youtube,Twitter,Others","No Increase"))))),IF(MIN('Channel wise traffic'!G145:J145)='Channel wise traffic'!G145,"Facebook",IF(MIN('Channel wise traffic'!G145:J145)='Channel wise traffic'!H145,"Youtube",IF(MIN('Channel wise traffic'!G145:J145)='Channel wise traffic'!I145,"Twitter",IF(MIN('Channel wise traffic'!G145:J145)='Channel wise traffic'!J145,"Others",IF(AND('Channel wise traffic'!G145='Channel wise traffic'!H145,'Channel wise traffic'!H145='Channel wise traffic'!I145,'Channel wise traffic'!I145='Channel wise traffic'!J145),"Facebook,Youtube,Twitter,Others","No Decrease"))))))</f>
        <v>Facebook</v>
      </c>
      <c r="Z145" s="17" t="str">
        <f t="shared" si="4"/>
        <v>C2P decrease</v>
      </c>
      <c r="AA145" s="80"/>
      <c r="AB145" s="19"/>
      <c r="AC145" s="19"/>
      <c r="AD145" s="80"/>
    </row>
    <row r="146" ht="15.75" customHeight="1" spans="2:30">
      <c r="B146" s="70">
        <v>43609</v>
      </c>
      <c r="C146" s="17">
        <v>22368860</v>
      </c>
      <c r="D146" s="17">
        <v>5312604</v>
      </c>
      <c r="E146" s="17">
        <v>2082540</v>
      </c>
      <c r="F146" s="17">
        <v>1505052</v>
      </c>
      <c r="G146" s="17">
        <v>1295850</v>
      </c>
      <c r="H146" s="34">
        <f t="shared" si="29"/>
        <v>0.0579309808367525</v>
      </c>
      <c r="I146" s="34">
        <f t="shared" si="34"/>
        <v>0.0935203109467639</v>
      </c>
      <c r="J146" s="34">
        <f t="shared" si="35"/>
        <v>0.0842105166218621</v>
      </c>
      <c r="K146" s="34">
        <f t="shared" si="36"/>
        <v>0.00858670358032443</v>
      </c>
      <c r="L146" s="34">
        <f t="shared" si="30"/>
        <v>0.237499988823749</v>
      </c>
      <c r="M146" s="34">
        <f t="shared" si="31"/>
        <v>0.391999855438124</v>
      </c>
      <c r="N146" s="34">
        <f t="shared" si="32"/>
        <v>0.722700164222536</v>
      </c>
      <c r="O146" s="34">
        <f t="shared" si="33"/>
        <v>0.861000151489782</v>
      </c>
      <c r="P146" s="34">
        <v>0.0579309808367525</v>
      </c>
      <c r="Q146" s="34">
        <v>0.00858670358032398</v>
      </c>
      <c r="R146" s="34">
        <f t="shared" si="37"/>
        <v>-0.0776698946660656</v>
      </c>
      <c r="S146" s="34">
        <f t="shared" si="38"/>
        <v>0</v>
      </c>
      <c r="T146" s="34">
        <f t="shared" si="39"/>
        <v>0.0102043898408497</v>
      </c>
      <c r="U146" s="34">
        <f t="shared" si="40"/>
        <v>0.0824743209827461</v>
      </c>
      <c r="V146" s="76" t="str">
        <f t="shared" si="1"/>
        <v> </v>
      </c>
      <c r="W146" s="17" t="str">
        <f t="shared" si="2"/>
        <v> </v>
      </c>
      <c r="X146" s="17" t="str">
        <f t="shared" si="3"/>
        <v> </v>
      </c>
      <c r="Y146" s="17" t="str">
        <f>IF(J146&gt;0,IF(MAX('Channel wise traffic'!G146:J146)='Channel wise traffic'!G146,"Facebook",IF(MAX('Channel wise traffic'!G146:J146)='Channel wise traffic'!H146,"Youtube",IF(MAX('Channel wise traffic'!G146:J146)='Channel wise traffic'!I146,"Twitter",IF(MAX('Channel wise traffic'!G146:J146)='Channel wise traffic'!J146,"Others",IF(AND('Channel wise traffic'!G146='Channel wise traffic'!H146,'Channel wise traffic'!H146='Channel wise traffic'!I146,'Channel wise traffic'!I146='Channel wise traffic'!J146),"Facebook,Youtube,Twitter,Others","No Increase"))))),IF(MIN('Channel wise traffic'!G146:J146)='Channel wise traffic'!G146,"Facebook",IF(MIN('Channel wise traffic'!G146:J146)='Channel wise traffic'!H146,"Youtube",IF(MIN('Channel wise traffic'!G146:J146)='Channel wise traffic'!I146,"Twitter",IF(MIN('Channel wise traffic'!G146:J146)='Channel wise traffic'!J146,"Others",IF(AND('Channel wise traffic'!G146='Channel wise traffic'!H146,'Channel wise traffic'!H146='Channel wise traffic'!I146,'Channel wise traffic'!I146='Channel wise traffic'!J146),"Facebook,Youtube,Twitter,Others","No Decrease"))))))</f>
        <v>Youtube</v>
      </c>
      <c r="Z146" s="17" t="str">
        <f t="shared" si="4"/>
        <v>P2O increase</v>
      </c>
      <c r="AA146" s="80"/>
      <c r="AB146" s="19"/>
      <c r="AC146" s="19"/>
      <c r="AD146" s="80"/>
    </row>
    <row r="147" ht="15.75" customHeight="1" spans="2:30">
      <c r="B147" s="70">
        <v>43610</v>
      </c>
      <c r="C147" s="17">
        <v>47134238</v>
      </c>
      <c r="D147" s="17">
        <v>9898190</v>
      </c>
      <c r="E147" s="17">
        <v>3500000</v>
      </c>
      <c r="F147" s="17">
        <v>2475200</v>
      </c>
      <c r="G147" s="17">
        <v>1853429</v>
      </c>
      <c r="H147" s="34">
        <f t="shared" si="29"/>
        <v>0.0393223499232129</v>
      </c>
      <c r="I147" s="34">
        <f t="shared" si="34"/>
        <v>0.0615626847138282</v>
      </c>
      <c r="J147" s="34">
        <f t="shared" si="35"/>
        <v>0.0500000111384002</v>
      </c>
      <c r="K147" s="34">
        <f t="shared" si="36"/>
        <v>0.0110120699550191</v>
      </c>
      <c r="L147" s="34">
        <f t="shared" si="30"/>
        <v>0.21000000042432</v>
      </c>
      <c r="M147" s="34">
        <f t="shared" si="31"/>
        <v>0.353600001616457</v>
      </c>
      <c r="N147" s="34">
        <f t="shared" si="32"/>
        <v>0.7072</v>
      </c>
      <c r="O147" s="34">
        <f t="shared" si="33"/>
        <v>0.748799692954105</v>
      </c>
      <c r="P147" s="34">
        <v>0.0393223499232129</v>
      </c>
      <c r="Q147" s="34">
        <v>0.0110120699550202</v>
      </c>
      <c r="R147" s="34">
        <f t="shared" si="37"/>
        <v>0.0101010148478378</v>
      </c>
      <c r="S147" s="34">
        <f t="shared" si="38"/>
        <v>-0.00952359600396313</v>
      </c>
      <c r="T147" s="34">
        <f t="shared" si="39"/>
        <v>0.0947366284780271</v>
      </c>
      <c r="U147" s="34">
        <f t="shared" si="40"/>
        <v>-0.0769233826825296</v>
      </c>
      <c r="V147" s="76" t="str">
        <f t="shared" si="1"/>
        <v> </v>
      </c>
      <c r="W147" s="17" t="str">
        <f t="shared" si="2"/>
        <v> </v>
      </c>
      <c r="X147" s="17" t="str">
        <f t="shared" si="3"/>
        <v> </v>
      </c>
      <c r="Y147" s="17" t="str">
        <f>IF(J147&gt;0,IF(MAX('Channel wise traffic'!G147:J147)='Channel wise traffic'!G147,"Facebook",IF(MAX('Channel wise traffic'!G147:J147)='Channel wise traffic'!H147,"Youtube",IF(MAX('Channel wise traffic'!G147:J147)='Channel wise traffic'!I147,"Twitter",IF(MAX('Channel wise traffic'!G147:J147)='Channel wise traffic'!J147,"Others",IF(AND('Channel wise traffic'!G147='Channel wise traffic'!H147,'Channel wise traffic'!H147='Channel wise traffic'!I147,'Channel wise traffic'!I147='Channel wise traffic'!J147),"Facebook,Youtube,Twitter,Others","No Increase"))))),IF(MIN('Channel wise traffic'!G147:J147)='Channel wise traffic'!G147,"Facebook",IF(MIN('Channel wise traffic'!G147:J147)='Channel wise traffic'!H147,"Youtube",IF(MIN('Channel wise traffic'!G147:J147)='Channel wise traffic'!I147,"Twitter",IF(MIN('Channel wise traffic'!G147:J147)='Channel wise traffic'!J147,"Others",IF(AND('Channel wise traffic'!G147='Channel wise traffic'!H147,'Channel wise traffic'!H147='Channel wise traffic'!I147,'Channel wise traffic'!I147='Channel wise traffic'!J147),"Facebook,Youtube,Twitter,Others","No Decrease"))))))</f>
        <v>Twitter</v>
      </c>
      <c r="Z147" s="17" t="str">
        <f t="shared" si="4"/>
        <v>C2P increase</v>
      </c>
      <c r="AA147" s="80"/>
      <c r="AB147" s="19"/>
      <c r="AC147" s="19"/>
      <c r="AD147" s="80"/>
    </row>
    <row r="148" ht="15.75" customHeight="1" spans="2:30">
      <c r="B148" s="70">
        <v>43611</v>
      </c>
      <c r="C148" s="17">
        <v>47134238</v>
      </c>
      <c r="D148" s="17">
        <v>9799208</v>
      </c>
      <c r="E148" s="17">
        <v>3365048</v>
      </c>
      <c r="F148" s="17">
        <v>2288232</v>
      </c>
      <c r="G148" s="17">
        <v>1695580</v>
      </c>
      <c r="H148" s="34">
        <f t="shared" si="29"/>
        <v>0.0359734255171368</v>
      </c>
      <c r="I148" s="34">
        <f t="shared" si="34"/>
        <v>0.0959199831951782</v>
      </c>
      <c r="J148" s="34">
        <f t="shared" si="35"/>
        <v>0</v>
      </c>
      <c r="K148" s="34">
        <f t="shared" si="36"/>
        <v>0.095919983195178</v>
      </c>
      <c r="L148" s="34">
        <f t="shared" si="30"/>
        <v>0.207899998298477</v>
      </c>
      <c r="M148" s="34">
        <f t="shared" si="31"/>
        <v>0.343399997224265</v>
      </c>
      <c r="N148" s="34">
        <f t="shared" si="32"/>
        <v>0.679999809809548</v>
      </c>
      <c r="O148" s="34">
        <f t="shared" si="33"/>
        <v>0.741000038457639</v>
      </c>
      <c r="P148" s="34">
        <v>0.0359734255171368</v>
      </c>
      <c r="Q148" s="34">
        <v>0.0959199831951785</v>
      </c>
      <c r="R148" s="34">
        <f t="shared" si="37"/>
        <v>0.0421053079351041</v>
      </c>
      <c r="S148" s="34">
        <f t="shared" si="38"/>
        <v>0.0520835277574478</v>
      </c>
      <c r="T148" s="34">
        <f t="shared" si="39"/>
        <v>0.0101005496362701</v>
      </c>
      <c r="U148" s="34">
        <f t="shared" si="40"/>
        <v>-0.0104165815364105</v>
      </c>
      <c r="V148" s="76" t="str">
        <f t="shared" si="1"/>
        <v> </v>
      </c>
      <c r="W148" s="17" t="str">
        <f t="shared" si="2"/>
        <v> </v>
      </c>
      <c r="X148" s="17" t="str">
        <f t="shared" si="3"/>
        <v> </v>
      </c>
      <c r="Y148" s="17" t="str">
        <f>IF(J148&gt;0,IF(MAX('Channel wise traffic'!G148:J148)='Channel wise traffic'!G148,"Facebook",IF(MAX('Channel wise traffic'!G148:J148)='Channel wise traffic'!H148,"Youtube",IF(MAX('Channel wise traffic'!G148:J148)='Channel wise traffic'!I148,"Twitter",IF(MAX('Channel wise traffic'!G148:J148)='Channel wise traffic'!J148,"Others",IF(AND('Channel wise traffic'!G148='Channel wise traffic'!H148,'Channel wise traffic'!H148='Channel wise traffic'!I148,'Channel wise traffic'!I148='Channel wise traffic'!J148),"Facebook,Youtube,Twitter,Others","No Increase"))))),IF(MIN('Channel wise traffic'!G148:J148)='Channel wise traffic'!G148,"Facebook",IF(MIN('Channel wise traffic'!G148:J148)='Channel wise traffic'!H148,"Youtube",IF(MIN('Channel wise traffic'!G148:J148)='Channel wise traffic'!I148,"Twitter",IF(MIN('Channel wise traffic'!G148:J148)='Channel wise traffic'!J148,"Others",IF(AND('Channel wise traffic'!G148='Channel wise traffic'!H148,'Channel wise traffic'!H148='Channel wise traffic'!I148,'Channel wise traffic'!I148='Channel wise traffic'!J148),"Facebook,Youtube,Twitter,Others","No Decrease"))))))</f>
        <v>Facebook</v>
      </c>
      <c r="Z148" s="17" t="str">
        <f t="shared" si="4"/>
        <v>M2C increase</v>
      </c>
      <c r="AA148" s="80"/>
      <c r="AB148" s="19"/>
      <c r="AC148" s="19"/>
      <c r="AD148" s="80"/>
    </row>
    <row r="149" ht="15.75" customHeight="1" spans="2:30">
      <c r="B149" s="70">
        <v>43612</v>
      </c>
      <c r="C149" s="17">
        <v>21065820</v>
      </c>
      <c r="D149" s="17">
        <v>5055796</v>
      </c>
      <c r="E149" s="17">
        <v>1941425</v>
      </c>
      <c r="F149" s="17">
        <v>1445585</v>
      </c>
      <c r="G149" s="17">
        <v>1126111</v>
      </c>
      <c r="H149" s="34">
        <f t="shared" si="29"/>
        <v>0.0534567844973516</v>
      </c>
      <c r="I149" s="34">
        <f t="shared" si="34"/>
        <v>-0.140810091968511</v>
      </c>
      <c r="J149" s="34">
        <f t="shared" si="35"/>
        <v>-0.058252409823299</v>
      </c>
      <c r="K149" s="34">
        <f t="shared" si="36"/>
        <v>-0.087664341280365</v>
      </c>
      <c r="L149" s="34">
        <f t="shared" si="30"/>
        <v>0.23999996202379</v>
      </c>
      <c r="M149" s="34">
        <f t="shared" si="31"/>
        <v>0.383999868665587</v>
      </c>
      <c r="N149" s="34">
        <f t="shared" si="32"/>
        <v>0.744599971670294</v>
      </c>
      <c r="O149" s="34">
        <f t="shared" si="33"/>
        <v>0.779000197152018</v>
      </c>
      <c r="P149" s="34">
        <v>0.0534567844973516</v>
      </c>
      <c r="Q149" s="34">
        <v>-0.087664341280365</v>
      </c>
      <c r="R149" s="34">
        <f t="shared" si="37"/>
        <v>-0.0204081931483668</v>
      </c>
      <c r="S149" s="34">
        <f t="shared" si="38"/>
        <v>-0.0204084800627371</v>
      </c>
      <c r="T149" s="34">
        <f t="shared" si="39"/>
        <v>0.0408165557868549</v>
      </c>
      <c r="U149" s="34">
        <f t="shared" si="40"/>
        <v>-0.0865383965080768</v>
      </c>
      <c r="V149" s="76" t="str">
        <f t="shared" si="1"/>
        <v> </v>
      </c>
      <c r="W149" s="17" t="str">
        <f t="shared" si="2"/>
        <v> </v>
      </c>
      <c r="X149" s="17" t="str">
        <f t="shared" si="3"/>
        <v> </v>
      </c>
      <c r="Y149" s="17" t="str">
        <f>IF(J149&gt;0,IF(MAX('Channel wise traffic'!G149:J149)='Channel wise traffic'!G149,"Facebook",IF(MAX('Channel wise traffic'!G149:J149)='Channel wise traffic'!H149,"Youtube",IF(MAX('Channel wise traffic'!G149:J149)='Channel wise traffic'!I149,"Twitter",IF(MAX('Channel wise traffic'!G149:J149)='Channel wise traffic'!J149,"Others",IF(AND('Channel wise traffic'!G149='Channel wise traffic'!H149,'Channel wise traffic'!H149='Channel wise traffic'!I149,'Channel wise traffic'!I149='Channel wise traffic'!J149),"Facebook,Youtube,Twitter,Others","No Increase"))))),IF(MIN('Channel wise traffic'!G149:J149)='Channel wise traffic'!G149,"Facebook",IF(MIN('Channel wise traffic'!G149:J149)='Channel wise traffic'!H149,"Youtube",IF(MIN('Channel wise traffic'!G149:J149)='Channel wise traffic'!I149,"Twitter",IF(MIN('Channel wise traffic'!G149:J149)='Channel wise traffic'!J149,"Others",IF(AND('Channel wise traffic'!G149='Channel wise traffic'!H149,'Channel wise traffic'!H149='Channel wise traffic'!I149,'Channel wise traffic'!I149='Channel wise traffic'!J149),"Facebook,Youtube,Twitter,Others","No Decrease"))))))</f>
        <v>Youtube</v>
      </c>
      <c r="Z149" s="17" t="str">
        <f t="shared" si="4"/>
        <v>P2O decrease</v>
      </c>
      <c r="AA149" s="80"/>
      <c r="AB149" s="19"/>
      <c r="AC149" s="19"/>
      <c r="AD149" s="80"/>
    </row>
    <row r="150" ht="15.75" customHeight="1" spans="2:30">
      <c r="B150" s="70">
        <v>43613</v>
      </c>
      <c r="C150" s="17">
        <v>22586034</v>
      </c>
      <c r="D150" s="17">
        <v>5477113</v>
      </c>
      <c r="E150" s="17">
        <v>2125119</v>
      </c>
      <c r="F150" s="17">
        <v>1582364</v>
      </c>
      <c r="G150" s="17">
        <v>1232661</v>
      </c>
      <c r="H150" s="34">
        <f t="shared" si="29"/>
        <v>0.0545762483134489</v>
      </c>
      <c r="I150" s="34">
        <f t="shared" si="34"/>
        <v>-0.0017266051880761</v>
      </c>
      <c r="J150" s="34">
        <f t="shared" si="35"/>
        <v>0.00970876477388649</v>
      </c>
      <c r="K150" s="34">
        <f t="shared" si="36"/>
        <v>-0.0113254141797254</v>
      </c>
      <c r="L150" s="34">
        <f t="shared" si="30"/>
        <v>0.242499989152589</v>
      </c>
      <c r="M150" s="34">
        <f t="shared" si="31"/>
        <v>0.38799984590422</v>
      </c>
      <c r="N150" s="34">
        <f t="shared" si="32"/>
        <v>0.744600184742596</v>
      </c>
      <c r="O150" s="34">
        <f t="shared" si="33"/>
        <v>0.778999648626991</v>
      </c>
      <c r="P150" s="34">
        <v>0.0545762483134489</v>
      </c>
      <c r="Q150" s="34">
        <v>-0.0113254141797248</v>
      </c>
      <c r="R150" s="34">
        <f t="shared" si="37"/>
        <v>5.6661209946185e-8</v>
      </c>
      <c r="S150" s="34">
        <f t="shared" si="38"/>
        <v>-0.0202022232329918</v>
      </c>
      <c r="T150" s="34">
        <f t="shared" si="39"/>
        <v>0.051546760567698</v>
      </c>
      <c r="U150" s="34">
        <f t="shared" si="40"/>
        <v>-0.0404042705603477</v>
      </c>
      <c r="V150" s="76" t="str">
        <f t="shared" si="1"/>
        <v> </v>
      </c>
      <c r="W150" s="17" t="str">
        <f t="shared" si="2"/>
        <v> </v>
      </c>
      <c r="X150" s="17" t="str">
        <f t="shared" si="3"/>
        <v> </v>
      </c>
      <c r="Y150" s="17" t="str">
        <f>IF(J150&gt;0,IF(MAX('Channel wise traffic'!G150:J150)='Channel wise traffic'!G150,"Facebook",IF(MAX('Channel wise traffic'!G150:J150)='Channel wise traffic'!H150,"Youtube",IF(MAX('Channel wise traffic'!G150:J150)='Channel wise traffic'!I150,"Twitter",IF(MAX('Channel wise traffic'!G150:J150)='Channel wise traffic'!J150,"Others",IF(AND('Channel wise traffic'!G150='Channel wise traffic'!H150,'Channel wise traffic'!H150='Channel wise traffic'!I150,'Channel wise traffic'!I150='Channel wise traffic'!J150),"Facebook,Youtube,Twitter,Others","No Increase"))))),IF(MIN('Channel wise traffic'!G150:J150)='Channel wise traffic'!G150,"Facebook",IF(MIN('Channel wise traffic'!G150:J150)='Channel wise traffic'!H150,"Youtube",IF(MIN('Channel wise traffic'!G150:J150)='Channel wise traffic'!I150,"Twitter",IF(MIN('Channel wise traffic'!G150:J150)='Channel wise traffic'!J150,"Others",IF(AND('Channel wise traffic'!G150='Channel wise traffic'!H150,'Channel wise traffic'!H150='Channel wise traffic'!I150,'Channel wise traffic'!I150='Channel wise traffic'!J150),"Facebook,Youtube,Twitter,Others","No Decrease"))))))</f>
        <v>Facebook</v>
      </c>
      <c r="Z150" s="17" t="str">
        <f t="shared" si="4"/>
        <v>P2O decrease</v>
      </c>
      <c r="AA150" s="80"/>
      <c r="AB150" s="19"/>
      <c r="AC150" s="19"/>
      <c r="AD150" s="80"/>
    </row>
    <row r="151" ht="15.75" customHeight="1" spans="2:30">
      <c r="B151" s="70">
        <v>43614</v>
      </c>
      <c r="C151" s="17">
        <v>20631473</v>
      </c>
      <c r="D151" s="17">
        <v>5261025</v>
      </c>
      <c r="E151" s="17">
        <v>2146498</v>
      </c>
      <c r="F151" s="17">
        <v>1535605</v>
      </c>
      <c r="G151" s="17">
        <v>1271788</v>
      </c>
      <c r="H151" s="34">
        <f t="shared" si="29"/>
        <v>0.0616431022641961</v>
      </c>
      <c r="I151" s="34">
        <f t="shared" si="34"/>
        <v>-0.138412802935304</v>
      </c>
      <c r="J151" s="34">
        <f t="shared" si="35"/>
        <v>-0.0594059234412909</v>
      </c>
      <c r="K151" s="34">
        <f t="shared" si="36"/>
        <v>-0.0839967861408083</v>
      </c>
      <c r="L151" s="34">
        <f t="shared" si="30"/>
        <v>0.254999970191173</v>
      </c>
      <c r="M151" s="34">
        <f t="shared" si="31"/>
        <v>0.407999961984594</v>
      </c>
      <c r="N151" s="34">
        <f t="shared" si="32"/>
        <v>0.715400154111488</v>
      </c>
      <c r="O151" s="34">
        <f t="shared" si="33"/>
        <v>0.828199960276243</v>
      </c>
      <c r="P151" s="34">
        <v>0.0616431022641961</v>
      </c>
      <c r="Q151" s="34">
        <v>-0.083996786140809</v>
      </c>
      <c r="R151" s="34">
        <f t="shared" si="37"/>
        <v>-0.00970883653177979</v>
      </c>
      <c r="S151" s="34">
        <f t="shared" si="38"/>
        <v>-0.028571297953021</v>
      </c>
      <c r="T151" s="34">
        <f t="shared" si="39"/>
        <v>-0.0666662959626706</v>
      </c>
      <c r="U151" s="34">
        <f t="shared" si="40"/>
        <v>0.0202021006518767</v>
      </c>
      <c r="V151" s="76" t="str">
        <f t="shared" si="1"/>
        <v> </v>
      </c>
      <c r="W151" s="17" t="str">
        <f t="shared" si="2"/>
        <v> </v>
      </c>
      <c r="X151" s="17" t="str">
        <f t="shared" si="3"/>
        <v> </v>
      </c>
      <c r="Y151" s="17" t="str">
        <f>IF(J151&gt;0,IF(MAX('Channel wise traffic'!G151:J151)='Channel wise traffic'!G151,"Facebook",IF(MAX('Channel wise traffic'!G151:J151)='Channel wise traffic'!H151,"Youtube",IF(MAX('Channel wise traffic'!G151:J151)='Channel wise traffic'!I151,"Twitter",IF(MAX('Channel wise traffic'!G151:J151)='Channel wise traffic'!J151,"Others",IF(AND('Channel wise traffic'!G151='Channel wise traffic'!H151,'Channel wise traffic'!H151='Channel wise traffic'!I151,'Channel wise traffic'!I151='Channel wise traffic'!J151),"Facebook,Youtube,Twitter,Others","No Increase"))))),IF(MIN('Channel wise traffic'!G151:J151)='Channel wise traffic'!G151,"Facebook",IF(MIN('Channel wise traffic'!G151:J151)='Channel wise traffic'!H151,"Youtube",IF(MIN('Channel wise traffic'!G151:J151)='Channel wise traffic'!I151,"Twitter",IF(MIN('Channel wise traffic'!G151:J151)='Channel wise traffic'!J151,"Others",IF(AND('Channel wise traffic'!G151='Channel wise traffic'!H151,'Channel wise traffic'!H151='Channel wise traffic'!I151,'Channel wise traffic'!I151='Channel wise traffic'!J151),"Facebook,Youtube,Twitter,Others","No Decrease"))))))</f>
        <v>Youtube</v>
      </c>
      <c r="Z151" s="17" t="str">
        <f t="shared" si="4"/>
        <v>C2P decrease</v>
      </c>
      <c r="AA151" s="80"/>
      <c r="AB151" s="19"/>
      <c r="AC151" s="19"/>
      <c r="AD151" s="80"/>
    </row>
    <row r="152" ht="15.75" customHeight="1" spans="2:30">
      <c r="B152" s="70">
        <v>43615</v>
      </c>
      <c r="C152" s="17">
        <v>21500167</v>
      </c>
      <c r="D152" s="17">
        <v>5428792</v>
      </c>
      <c r="E152" s="17">
        <v>2128086</v>
      </c>
      <c r="F152" s="17">
        <v>1569038</v>
      </c>
      <c r="G152" s="17">
        <v>1260879</v>
      </c>
      <c r="H152" s="34">
        <f t="shared" si="29"/>
        <v>0.0586450793614766</v>
      </c>
      <c r="I152" s="34">
        <f t="shared" si="34"/>
        <v>-0.0379948393121727</v>
      </c>
      <c r="J152" s="34">
        <f t="shared" si="35"/>
        <v>0.0206185659993297</v>
      </c>
      <c r="K152" s="34">
        <f t="shared" si="36"/>
        <v>-0.0574292955900837</v>
      </c>
      <c r="L152" s="34">
        <f t="shared" si="30"/>
        <v>0.252499992209363</v>
      </c>
      <c r="M152" s="34">
        <f t="shared" si="31"/>
        <v>0.391999914529789</v>
      </c>
      <c r="N152" s="34">
        <f t="shared" si="32"/>
        <v>0.737300090315899</v>
      </c>
      <c r="O152" s="34">
        <f t="shared" si="33"/>
        <v>0.803600040279458</v>
      </c>
      <c r="P152" s="34">
        <v>0.0586450793614766</v>
      </c>
      <c r="Q152" s="34">
        <v>-0.0574292955900834</v>
      </c>
      <c r="R152" s="34">
        <f t="shared" si="37"/>
        <v>7.25465698625527e-8</v>
      </c>
      <c r="S152" s="34">
        <f t="shared" si="38"/>
        <v>-0.0666668785227694</v>
      </c>
      <c r="T152" s="34">
        <f t="shared" si="39"/>
        <v>0.0202024491096984</v>
      </c>
      <c r="U152" s="34">
        <f t="shared" si="40"/>
        <v>-0.0101010440149956</v>
      </c>
      <c r="V152" s="76" t="str">
        <f t="shared" si="1"/>
        <v> </v>
      </c>
      <c r="W152" s="17" t="str">
        <f t="shared" si="2"/>
        <v> </v>
      </c>
      <c r="X152" s="17" t="str">
        <f t="shared" si="3"/>
        <v> </v>
      </c>
      <c r="Y152" s="17" t="str">
        <f>IF(J152&gt;0,IF(MAX('Channel wise traffic'!G152:J152)='Channel wise traffic'!G152,"Facebook",IF(MAX('Channel wise traffic'!G152:J152)='Channel wise traffic'!H152,"Youtube",IF(MAX('Channel wise traffic'!G152:J152)='Channel wise traffic'!I152,"Twitter",IF(MAX('Channel wise traffic'!G152:J152)='Channel wise traffic'!J152,"Others",IF(AND('Channel wise traffic'!G152='Channel wise traffic'!H152,'Channel wise traffic'!H152='Channel wise traffic'!I152,'Channel wise traffic'!I152='Channel wise traffic'!J152),"Facebook,Youtube,Twitter,Others","No Increase"))))),IF(MIN('Channel wise traffic'!G152:J152)='Channel wise traffic'!G152,"Facebook",IF(MIN('Channel wise traffic'!G152:J152)='Channel wise traffic'!H152,"Youtube",IF(MIN('Channel wise traffic'!G152:J152)='Channel wise traffic'!I152,"Twitter",IF(MIN('Channel wise traffic'!G152:J152)='Channel wise traffic'!J152,"Others",IF(AND('Channel wise traffic'!G152='Channel wise traffic'!H152,'Channel wise traffic'!H152='Channel wise traffic'!I152,'Channel wise traffic'!I152='Channel wise traffic'!J152),"Facebook,Youtube,Twitter,Others","No Decrease"))))))</f>
        <v>Youtube</v>
      </c>
      <c r="Z152" s="17" t="str">
        <f t="shared" si="4"/>
        <v>M2C decrease</v>
      </c>
      <c r="AA152" s="80"/>
      <c r="AB152" s="19"/>
      <c r="AC152" s="19"/>
      <c r="AD152" s="80"/>
    </row>
    <row r="153" ht="15.75" customHeight="1" spans="2:30">
      <c r="B153" s="70">
        <v>43616</v>
      </c>
      <c r="C153" s="17">
        <v>22368860</v>
      </c>
      <c r="D153" s="17">
        <v>5368526</v>
      </c>
      <c r="E153" s="17">
        <v>2211832</v>
      </c>
      <c r="F153" s="17">
        <v>1598491</v>
      </c>
      <c r="G153" s="17">
        <v>1297655</v>
      </c>
      <c r="H153" s="34">
        <f t="shared" si="29"/>
        <v>0.0580116733709273</v>
      </c>
      <c r="I153" s="34">
        <f t="shared" si="34"/>
        <v>0.00139290812979898</v>
      </c>
      <c r="J153" s="34">
        <f t="shared" si="35"/>
        <v>0</v>
      </c>
      <c r="K153" s="34">
        <f t="shared" si="36"/>
        <v>0.00139290812980009</v>
      </c>
      <c r="L153" s="34">
        <f t="shared" si="30"/>
        <v>0.239999982117998</v>
      </c>
      <c r="M153" s="34">
        <f t="shared" si="31"/>
        <v>0.411999867375142</v>
      </c>
      <c r="N153" s="34">
        <f t="shared" si="32"/>
        <v>0.722700006148749</v>
      </c>
      <c r="O153" s="34">
        <f t="shared" si="33"/>
        <v>0.811800003878658</v>
      </c>
      <c r="P153" s="34">
        <v>0.0580116733709273</v>
      </c>
      <c r="Q153" s="34">
        <v>0.00139290812979898</v>
      </c>
      <c r="R153" s="34">
        <f t="shared" si="37"/>
        <v>0.0105262880500776</v>
      </c>
      <c r="S153" s="34">
        <f t="shared" si="38"/>
        <v>0.0510204574301811</v>
      </c>
      <c r="T153" s="34">
        <f t="shared" si="39"/>
        <v>-2.18726651679546e-7</v>
      </c>
      <c r="U153" s="34">
        <f t="shared" si="40"/>
        <v>-0.0571430185302446</v>
      </c>
      <c r="V153" s="76" t="str">
        <f t="shared" si="1"/>
        <v> </v>
      </c>
      <c r="W153" s="17" t="str">
        <f t="shared" si="2"/>
        <v> </v>
      </c>
      <c r="X153" s="17" t="str">
        <f t="shared" si="3"/>
        <v> </v>
      </c>
      <c r="Y153" s="17" t="str">
        <f>IF(J153&gt;0,IF(MAX('Channel wise traffic'!G153:J153)='Channel wise traffic'!G153,"Facebook",IF(MAX('Channel wise traffic'!G153:J153)='Channel wise traffic'!H153,"Youtube",IF(MAX('Channel wise traffic'!G153:J153)='Channel wise traffic'!I153,"Twitter",IF(MAX('Channel wise traffic'!G153:J153)='Channel wise traffic'!J153,"Others",IF(AND('Channel wise traffic'!G153='Channel wise traffic'!H153,'Channel wise traffic'!H153='Channel wise traffic'!I153,'Channel wise traffic'!I153='Channel wise traffic'!J153),"Facebook,Youtube,Twitter,Others","No Increase"))))),IF(MIN('Channel wise traffic'!G153:J153)='Channel wise traffic'!G153,"Facebook",IF(MIN('Channel wise traffic'!G153:J153)='Channel wise traffic'!H153,"Youtube",IF(MIN('Channel wise traffic'!G153:J153)='Channel wise traffic'!I153,"Twitter",IF(MIN('Channel wise traffic'!G153:J153)='Channel wise traffic'!J153,"Others",IF(AND('Channel wise traffic'!G153='Channel wise traffic'!H153,'Channel wise traffic'!H153='Channel wise traffic'!I153,'Channel wise traffic'!I153='Channel wise traffic'!J153),"Facebook,Youtube,Twitter,Others","No Decrease"))))))</f>
        <v>Facebook</v>
      </c>
      <c r="Z153" s="17" t="str">
        <f t="shared" si="4"/>
        <v>M2C increase</v>
      </c>
      <c r="AA153" s="80"/>
      <c r="AB153" s="19"/>
      <c r="AC153" s="19"/>
      <c r="AD153" s="80"/>
    </row>
    <row r="154" ht="15.75" customHeight="1" spans="2:30">
      <c r="B154" s="70">
        <v>43617</v>
      </c>
      <c r="C154" s="17">
        <v>46685340</v>
      </c>
      <c r="D154" s="17">
        <v>10196078</v>
      </c>
      <c r="E154" s="17">
        <v>3570666</v>
      </c>
      <c r="F154" s="17">
        <v>2355211</v>
      </c>
      <c r="G154" s="17">
        <v>1781953</v>
      </c>
      <c r="H154" s="34">
        <f t="shared" si="29"/>
        <v>0.0381694339165143</v>
      </c>
      <c r="I154" s="34">
        <f t="shared" si="34"/>
        <v>-0.0385641964164799</v>
      </c>
      <c r="J154" s="34">
        <f t="shared" si="35"/>
        <v>-0.00952382003078101</v>
      </c>
      <c r="K154" s="34">
        <f t="shared" si="36"/>
        <v>-0.0293196110850438</v>
      </c>
      <c r="L154" s="34">
        <f t="shared" si="30"/>
        <v>0.21839999451648</v>
      </c>
      <c r="M154" s="34">
        <f t="shared" si="31"/>
        <v>0.350199949431536</v>
      </c>
      <c r="N154" s="34">
        <f t="shared" si="32"/>
        <v>0.659599917774443</v>
      </c>
      <c r="O154" s="34">
        <f t="shared" si="33"/>
        <v>0.756600151748612</v>
      </c>
      <c r="P154" s="34">
        <v>0.0381694339165143</v>
      </c>
      <c r="Q154" s="34">
        <v>-0.0293196110850453</v>
      </c>
      <c r="R154" s="34">
        <f t="shared" si="37"/>
        <v>0.039999971786606</v>
      </c>
      <c r="S154" s="34">
        <f t="shared" si="38"/>
        <v>-0.00961553215321809</v>
      </c>
      <c r="T154" s="34">
        <f t="shared" si="39"/>
        <v>-0.0673078085768622</v>
      </c>
      <c r="U154" s="34">
        <f t="shared" si="40"/>
        <v>0.0104172836446197</v>
      </c>
      <c r="V154" s="76" t="str">
        <f t="shared" si="1"/>
        <v> </v>
      </c>
      <c r="W154" s="17" t="str">
        <f t="shared" si="2"/>
        <v> </v>
      </c>
      <c r="X154" s="17" t="str">
        <f t="shared" si="3"/>
        <v> </v>
      </c>
      <c r="Y154" s="17" t="str">
        <f>IF(J154&gt;0,IF(MAX('Channel wise traffic'!G154:J154)='Channel wise traffic'!G154,"Facebook",IF(MAX('Channel wise traffic'!G154:J154)='Channel wise traffic'!H154,"Youtube",IF(MAX('Channel wise traffic'!G154:J154)='Channel wise traffic'!I154,"Twitter",IF(MAX('Channel wise traffic'!G154:J154)='Channel wise traffic'!J154,"Others",IF(AND('Channel wise traffic'!G154='Channel wise traffic'!H154,'Channel wise traffic'!H154='Channel wise traffic'!I154,'Channel wise traffic'!I154='Channel wise traffic'!J154),"Facebook,Youtube,Twitter,Others","No Increase"))))),IF(MIN('Channel wise traffic'!G154:J154)='Channel wise traffic'!G154,"Facebook",IF(MIN('Channel wise traffic'!G154:J154)='Channel wise traffic'!H154,"Youtube",IF(MIN('Channel wise traffic'!G154:J154)='Channel wise traffic'!I154,"Twitter",IF(MIN('Channel wise traffic'!G154:J154)='Channel wise traffic'!J154,"Others",IF(AND('Channel wise traffic'!G154='Channel wise traffic'!H154,'Channel wise traffic'!H154='Channel wise traffic'!I154,'Channel wise traffic'!I154='Channel wise traffic'!J154),"Facebook,Youtube,Twitter,Others","No Decrease"))))))</f>
        <v>Twitter</v>
      </c>
      <c r="Z154" s="17" t="str">
        <f t="shared" si="4"/>
        <v>C2P decrease</v>
      </c>
      <c r="AA154" s="80"/>
      <c r="AB154" s="19"/>
      <c r="AC154" s="19"/>
      <c r="AD154" s="80"/>
    </row>
    <row r="155" ht="15.75" customHeight="1" spans="2:30">
      <c r="B155" s="70">
        <v>43618</v>
      </c>
      <c r="C155" s="17">
        <v>43543058</v>
      </c>
      <c r="D155" s="17">
        <v>9144042</v>
      </c>
      <c r="E155" s="17">
        <v>3046794</v>
      </c>
      <c r="F155" s="17">
        <v>2175411</v>
      </c>
      <c r="G155" s="17">
        <v>1713789</v>
      </c>
      <c r="H155" s="34">
        <f t="shared" si="29"/>
        <v>0.0393584897046046</v>
      </c>
      <c r="I155" s="34">
        <f t="shared" si="34"/>
        <v>0.0107390981257152</v>
      </c>
      <c r="J155" s="34">
        <f t="shared" si="35"/>
        <v>-0.0761904753822477</v>
      </c>
      <c r="K155" s="34">
        <f t="shared" si="36"/>
        <v>0.0940990227871195</v>
      </c>
      <c r="L155" s="34">
        <f t="shared" si="30"/>
        <v>0.209999995866161</v>
      </c>
      <c r="M155" s="34">
        <f t="shared" si="31"/>
        <v>0.333199913123759</v>
      </c>
      <c r="N155" s="34">
        <f t="shared" si="32"/>
        <v>0.714000027569964</v>
      </c>
      <c r="O155" s="34">
        <f t="shared" si="33"/>
        <v>0.787800098464152</v>
      </c>
      <c r="P155" s="34">
        <v>0.0393584897046046</v>
      </c>
      <c r="Q155" s="34">
        <v>0.0940990227871181</v>
      </c>
      <c r="R155" s="34">
        <f t="shared" si="37"/>
        <v>0.0101009984842284</v>
      </c>
      <c r="S155" s="34">
        <f t="shared" si="38"/>
        <v>-0.0297032154424992</v>
      </c>
      <c r="T155" s="34">
        <f t="shared" si="39"/>
        <v>0.0500003342205912</v>
      </c>
      <c r="U155" s="34">
        <f t="shared" si="40"/>
        <v>0.0631579724394151</v>
      </c>
      <c r="V155" s="76" t="str">
        <f t="shared" si="1"/>
        <v> </v>
      </c>
      <c r="W155" s="17" t="str">
        <f t="shared" si="2"/>
        <v> </v>
      </c>
      <c r="X155" s="17" t="str">
        <f t="shared" si="3"/>
        <v> </v>
      </c>
      <c r="Y155" s="17" t="str">
        <f>IF(J155&gt;0,IF(MAX('Channel wise traffic'!G155:J155)='Channel wise traffic'!G155,"Facebook",IF(MAX('Channel wise traffic'!G155:J155)='Channel wise traffic'!H155,"Youtube",IF(MAX('Channel wise traffic'!G155:J155)='Channel wise traffic'!I155,"Twitter",IF(MAX('Channel wise traffic'!G155:J155)='Channel wise traffic'!J155,"Others",IF(AND('Channel wise traffic'!G155='Channel wise traffic'!H155,'Channel wise traffic'!H155='Channel wise traffic'!I155,'Channel wise traffic'!I155='Channel wise traffic'!J155),"Facebook,Youtube,Twitter,Others","No Increase"))))),IF(MIN('Channel wise traffic'!G155:J155)='Channel wise traffic'!G155,"Facebook",IF(MIN('Channel wise traffic'!G155:J155)='Channel wise traffic'!H155,"Youtube",IF(MIN('Channel wise traffic'!G155:J155)='Channel wise traffic'!I155,"Twitter",IF(MIN('Channel wise traffic'!G155:J155)='Channel wise traffic'!J155,"Others",IF(AND('Channel wise traffic'!G155='Channel wise traffic'!H155,'Channel wise traffic'!H155='Channel wise traffic'!I155,'Channel wise traffic'!I155='Channel wise traffic'!J155),"Facebook,Youtube,Twitter,Others","No Decrease"))))))</f>
        <v>Twitter</v>
      </c>
      <c r="Z155" s="17" t="str">
        <f t="shared" si="4"/>
        <v>P2O increase</v>
      </c>
      <c r="AA155" s="80"/>
      <c r="AB155" s="19"/>
      <c r="AC155" s="19"/>
      <c r="AD155" s="80"/>
    </row>
    <row r="156" ht="15.75" customHeight="1" spans="2:30">
      <c r="B156" s="70">
        <v>43619</v>
      </c>
      <c r="C156" s="17">
        <v>21500167</v>
      </c>
      <c r="D156" s="17">
        <v>5375041</v>
      </c>
      <c r="E156" s="17">
        <v>2150016</v>
      </c>
      <c r="F156" s="17">
        <v>1506731</v>
      </c>
      <c r="G156" s="17">
        <v>1186099</v>
      </c>
      <c r="H156" s="34">
        <f t="shared" si="29"/>
        <v>0.0551669668426296</v>
      </c>
      <c r="I156" s="34">
        <f t="shared" si="34"/>
        <v>0.0532700595234394</v>
      </c>
      <c r="J156" s="34">
        <f t="shared" si="35"/>
        <v>0.0206185659993297</v>
      </c>
      <c r="K156" s="34">
        <f t="shared" si="36"/>
        <v>0.0319918671008492</v>
      </c>
      <c r="L156" s="34">
        <f t="shared" si="30"/>
        <v>0.24999996511655</v>
      </c>
      <c r="M156" s="34">
        <f t="shared" si="31"/>
        <v>0.399999925581963</v>
      </c>
      <c r="N156" s="34">
        <f t="shared" si="32"/>
        <v>0.700799901023992</v>
      </c>
      <c r="O156" s="34">
        <f t="shared" si="33"/>
        <v>0.787200236804048</v>
      </c>
      <c r="P156" s="34">
        <v>0.0551669668426296</v>
      </c>
      <c r="Q156" s="34">
        <v>0.0319918671008492</v>
      </c>
      <c r="R156" s="34">
        <f t="shared" si="37"/>
        <v>0.0416666861462618</v>
      </c>
      <c r="S156" s="34">
        <f t="shared" si="38"/>
        <v>0.0416668291371474</v>
      </c>
      <c r="T156" s="34">
        <f t="shared" si="39"/>
        <v>-0.0588236265280124</v>
      </c>
      <c r="U156" s="34">
        <f t="shared" si="40"/>
        <v>0.0105263640266189</v>
      </c>
      <c r="V156" s="76" t="str">
        <f t="shared" si="1"/>
        <v> </v>
      </c>
      <c r="W156" s="17" t="str">
        <f t="shared" si="2"/>
        <v> </v>
      </c>
      <c r="X156" s="17" t="str">
        <f t="shared" si="3"/>
        <v> </v>
      </c>
      <c r="Y156" s="17" t="str">
        <f>IF(J156&gt;0,IF(MAX('Channel wise traffic'!G156:J156)='Channel wise traffic'!G156,"Facebook",IF(MAX('Channel wise traffic'!G156:J156)='Channel wise traffic'!H156,"Youtube",IF(MAX('Channel wise traffic'!G156:J156)='Channel wise traffic'!I156,"Twitter",IF(MAX('Channel wise traffic'!G156:J156)='Channel wise traffic'!J156,"Others",IF(AND('Channel wise traffic'!G156='Channel wise traffic'!H156,'Channel wise traffic'!H156='Channel wise traffic'!I156,'Channel wise traffic'!I156='Channel wise traffic'!J156),"Facebook,Youtube,Twitter,Others","No Increase"))))),IF(MIN('Channel wise traffic'!G156:J156)='Channel wise traffic'!G156,"Facebook",IF(MIN('Channel wise traffic'!G156:J156)='Channel wise traffic'!H156,"Youtube",IF(MIN('Channel wise traffic'!G156:J156)='Channel wise traffic'!I156,"Twitter",IF(MIN('Channel wise traffic'!G156:J156)='Channel wise traffic'!J156,"Others",IF(AND('Channel wise traffic'!G156='Channel wise traffic'!H156,'Channel wise traffic'!H156='Channel wise traffic'!I156,'Channel wise traffic'!I156='Channel wise traffic'!J156),"Facebook,Youtube,Twitter,Others","No Decrease"))))))</f>
        <v>Youtube</v>
      </c>
      <c r="Z156" s="17" t="str">
        <f t="shared" si="4"/>
        <v>M2C increase</v>
      </c>
      <c r="AA156" s="80"/>
      <c r="AB156" s="19"/>
      <c r="AC156" s="19"/>
      <c r="AD156" s="80"/>
    </row>
    <row r="157" ht="15.75" customHeight="1" spans="2:30">
      <c r="B157" s="70">
        <v>43620</v>
      </c>
      <c r="C157" s="17">
        <v>22368860</v>
      </c>
      <c r="D157" s="17">
        <v>5759981</v>
      </c>
      <c r="E157" s="17">
        <v>2280952</v>
      </c>
      <c r="F157" s="17">
        <v>1715048</v>
      </c>
      <c r="G157" s="17">
        <v>1392276</v>
      </c>
      <c r="H157" s="34">
        <f t="shared" si="29"/>
        <v>0.0622417056568819</v>
      </c>
      <c r="I157" s="34">
        <f t="shared" si="34"/>
        <v>0.129488156111047</v>
      </c>
      <c r="J157" s="34">
        <f t="shared" si="35"/>
        <v>-0.00961541101018448</v>
      </c>
      <c r="K157" s="34">
        <f t="shared" si="36"/>
        <v>0.14045409093362</v>
      </c>
      <c r="L157" s="34">
        <f t="shared" si="30"/>
        <v>0.257499979882748</v>
      </c>
      <c r="M157" s="34">
        <f t="shared" si="31"/>
        <v>0.395999917360839</v>
      </c>
      <c r="N157" s="34">
        <f t="shared" si="32"/>
        <v>0.751900083824649</v>
      </c>
      <c r="O157" s="34">
        <f t="shared" si="33"/>
        <v>0.811800019591288</v>
      </c>
      <c r="P157" s="34">
        <v>0.0622417056568819</v>
      </c>
      <c r="Q157" s="34">
        <v>0.14045409093362</v>
      </c>
      <c r="R157" s="34">
        <f t="shared" si="37"/>
        <v>0.0618556346438452</v>
      </c>
      <c r="S157" s="34">
        <f t="shared" si="38"/>
        <v>0.0206187490563949</v>
      </c>
      <c r="T157" s="34">
        <f t="shared" si="39"/>
        <v>0.00980378360311107</v>
      </c>
      <c r="U157" s="34">
        <f t="shared" si="40"/>
        <v>0.0421057583557434</v>
      </c>
      <c r="V157" s="76" t="str">
        <f t="shared" si="1"/>
        <v> </v>
      </c>
      <c r="W157" s="17" t="str">
        <f t="shared" si="2"/>
        <v> </v>
      </c>
      <c r="X157" s="17" t="str">
        <f t="shared" si="3"/>
        <v> </v>
      </c>
      <c r="Y157" s="17" t="str">
        <f>IF(J157&gt;0,IF(MAX('Channel wise traffic'!G157:J157)='Channel wise traffic'!G157,"Facebook",IF(MAX('Channel wise traffic'!G157:J157)='Channel wise traffic'!H157,"Youtube",IF(MAX('Channel wise traffic'!G157:J157)='Channel wise traffic'!I157,"Twitter",IF(MAX('Channel wise traffic'!G157:J157)='Channel wise traffic'!J157,"Others",IF(AND('Channel wise traffic'!G157='Channel wise traffic'!H157,'Channel wise traffic'!H157='Channel wise traffic'!I157,'Channel wise traffic'!I157='Channel wise traffic'!J157),"Facebook,Youtube,Twitter,Others","No Increase"))))),IF(MIN('Channel wise traffic'!G157:J157)='Channel wise traffic'!G157,"Facebook",IF(MIN('Channel wise traffic'!G157:J157)='Channel wise traffic'!H157,"Youtube",IF(MIN('Channel wise traffic'!G157:J157)='Channel wise traffic'!I157,"Twitter",IF(MIN('Channel wise traffic'!G157:J157)='Channel wise traffic'!J157,"Others",IF(AND('Channel wise traffic'!G157='Channel wise traffic'!H157,'Channel wise traffic'!H157='Channel wise traffic'!I157,'Channel wise traffic'!I157='Channel wise traffic'!J157),"Facebook,Youtube,Twitter,Others","No Decrease"))))))</f>
        <v>Facebook</v>
      </c>
      <c r="Z157" s="17" t="str">
        <f t="shared" si="4"/>
        <v>L2M increase</v>
      </c>
      <c r="AA157" s="80"/>
      <c r="AB157" s="19"/>
      <c r="AC157" s="19"/>
      <c r="AD157" s="80"/>
    </row>
    <row r="158" ht="15.75" customHeight="1" spans="2:30">
      <c r="B158" s="70">
        <v>43621</v>
      </c>
      <c r="C158" s="17">
        <v>22368860</v>
      </c>
      <c r="D158" s="17">
        <v>5536293</v>
      </c>
      <c r="E158" s="17">
        <v>2170226</v>
      </c>
      <c r="F158" s="17">
        <v>1536737</v>
      </c>
      <c r="G158" s="17">
        <v>1247523</v>
      </c>
      <c r="H158" s="34">
        <f t="shared" si="29"/>
        <v>0.0557705220561084</v>
      </c>
      <c r="I158" s="34">
        <f t="shared" si="34"/>
        <v>-0.0190794377679299</v>
      </c>
      <c r="J158" s="34">
        <f t="shared" si="35"/>
        <v>0.0842105166218621</v>
      </c>
      <c r="K158" s="34">
        <f t="shared" si="36"/>
        <v>-0.0952674345122738</v>
      </c>
      <c r="L158" s="34">
        <f t="shared" si="30"/>
        <v>0.247500006705751</v>
      </c>
      <c r="M158" s="34">
        <f t="shared" si="31"/>
        <v>0.391999845383906</v>
      </c>
      <c r="N158" s="34">
        <f t="shared" si="32"/>
        <v>0.708099985900086</v>
      </c>
      <c r="O158" s="34">
        <f t="shared" si="33"/>
        <v>0.811799937139537</v>
      </c>
      <c r="P158" s="34">
        <v>0.0557705220561084</v>
      </c>
      <c r="Q158" s="34">
        <v>-0.095267434512274</v>
      </c>
      <c r="R158" s="34">
        <f t="shared" si="37"/>
        <v>-0.0294116249496</v>
      </c>
      <c r="S158" s="34">
        <f t="shared" si="38"/>
        <v>-0.0392159757144589</v>
      </c>
      <c r="T158" s="34">
        <f t="shared" si="39"/>
        <v>-0.0102043145636006</v>
      </c>
      <c r="U158" s="34">
        <f t="shared" si="40"/>
        <v>-0.0198020090839365</v>
      </c>
      <c r="V158" s="76" t="str">
        <f t="shared" si="1"/>
        <v> </v>
      </c>
      <c r="W158" s="17" t="str">
        <f t="shared" si="2"/>
        <v> </v>
      </c>
      <c r="X158" s="17" t="str">
        <f t="shared" si="3"/>
        <v> </v>
      </c>
      <c r="Y158" s="17" t="str">
        <f>IF(J158&gt;0,IF(MAX('Channel wise traffic'!G158:J158)='Channel wise traffic'!G158,"Facebook",IF(MAX('Channel wise traffic'!G158:J158)='Channel wise traffic'!H158,"Youtube",IF(MAX('Channel wise traffic'!G158:J158)='Channel wise traffic'!I158,"Twitter",IF(MAX('Channel wise traffic'!G158:J158)='Channel wise traffic'!J158,"Others",IF(AND('Channel wise traffic'!G158='Channel wise traffic'!H158,'Channel wise traffic'!H158='Channel wise traffic'!I158,'Channel wise traffic'!I158='Channel wise traffic'!J158),"Facebook,Youtube,Twitter,Others","No Increase"))))),IF(MIN('Channel wise traffic'!G158:J158)='Channel wise traffic'!G158,"Facebook",IF(MIN('Channel wise traffic'!G158:J158)='Channel wise traffic'!H158,"Youtube",IF(MIN('Channel wise traffic'!G158:J158)='Channel wise traffic'!I158,"Twitter",IF(MIN('Channel wise traffic'!G158:J158)='Channel wise traffic'!J158,"Others",IF(AND('Channel wise traffic'!G158='Channel wise traffic'!H158,'Channel wise traffic'!H158='Channel wise traffic'!I158,'Channel wise traffic'!I158='Channel wise traffic'!J158),"Facebook,Youtube,Twitter,Others","No Decrease"))))))</f>
        <v>Youtube</v>
      </c>
      <c r="Z158" s="17" t="str">
        <f t="shared" si="4"/>
        <v>M2C decrease</v>
      </c>
      <c r="AA158" s="80"/>
      <c r="AB158" s="19"/>
      <c r="AC158" s="19"/>
      <c r="AD158" s="80"/>
    </row>
    <row r="159" ht="15.75" customHeight="1" spans="2:30">
      <c r="B159" s="70">
        <v>43622</v>
      </c>
      <c r="C159" s="17">
        <v>22368860</v>
      </c>
      <c r="D159" s="17">
        <v>5815903</v>
      </c>
      <c r="E159" s="17">
        <v>2326361</v>
      </c>
      <c r="F159" s="17">
        <v>1766173</v>
      </c>
      <c r="G159" s="17">
        <v>1477227</v>
      </c>
      <c r="H159" s="34">
        <f t="shared" si="29"/>
        <v>0.0660394405436844</v>
      </c>
      <c r="I159" s="34">
        <f t="shared" si="34"/>
        <v>0.171585060897993</v>
      </c>
      <c r="J159" s="34">
        <f t="shared" si="35"/>
        <v>0.0404040117455833</v>
      </c>
      <c r="K159" s="34">
        <f t="shared" si="36"/>
        <v>0.126086642949708</v>
      </c>
      <c r="L159" s="34">
        <f t="shared" si="30"/>
        <v>0.259999973176997</v>
      </c>
      <c r="M159" s="34">
        <f t="shared" si="31"/>
        <v>0.399999965611531</v>
      </c>
      <c r="N159" s="34">
        <f t="shared" si="32"/>
        <v>0.75919988342308</v>
      </c>
      <c r="O159" s="34">
        <f t="shared" si="33"/>
        <v>0.836399944965754</v>
      </c>
      <c r="P159" s="34">
        <v>0.0660394405436844</v>
      </c>
      <c r="Q159" s="34">
        <v>0.126086642949708</v>
      </c>
      <c r="R159" s="34">
        <f t="shared" si="37"/>
        <v>0.0297028958377763</v>
      </c>
      <c r="S159" s="34">
        <f t="shared" si="38"/>
        <v>0.0204082980256213</v>
      </c>
      <c r="T159" s="34">
        <f t="shared" si="39"/>
        <v>0.0297026860498524</v>
      </c>
      <c r="U159" s="34">
        <f t="shared" si="40"/>
        <v>0.0408162058763581</v>
      </c>
      <c r="V159" s="76" t="str">
        <f t="shared" si="1"/>
        <v> </v>
      </c>
      <c r="W159" s="17" t="str">
        <f t="shared" si="2"/>
        <v> </v>
      </c>
      <c r="X159" s="17" t="str">
        <f t="shared" si="3"/>
        <v> </v>
      </c>
      <c r="Y159" s="17" t="str">
        <f>IF(J159&gt;0,IF(MAX('Channel wise traffic'!G159:J159)='Channel wise traffic'!G159,"Facebook",IF(MAX('Channel wise traffic'!G159:J159)='Channel wise traffic'!H159,"Youtube",IF(MAX('Channel wise traffic'!G159:J159)='Channel wise traffic'!I159,"Twitter",IF(MAX('Channel wise traffic'!G159:J159)='Channel wise traffic'!J159,"Others",IF(AND('Channel wise traffic'!G159='Channel wise traffic'!H159,'Channel wise traffic'!H159='Channel wise traffic'!I159,'Channel wise traffic'!I159='Channel wise traffic'!J159),"Facebook,Youtube,Twitter,Others","No Increase"))))),IF(MIN('Channel wise traffic'!G159:J159)='Channel wise traffic'!G159,"Facebook",IF(MIN('Channel wise traffic'!G159:J159)='Channel wise traffic'!H159,"Youtube",IF(MIN('Channel wise traffic'!G159:J159)='Channel wise traffic'!I159,"Twitter",IF(MIN('Channel wise traffic'!G159:J159)='Channel wise traffic'!J159,"Others",IF(AND('Channel wise traffic'!G159='Channel wise traffic'!H159,'Channel wise traffic'!H159='Channel wise traffic'!I159,'Channel wise traffic'!I159='Channel wise traffic'!J159),"Facebook,Youtube,Twitter,Others","No Decrease"))))))</f>
        <v>Youtube</v>
      </c>
      <c r="Z159" s="17" t="str">
        <f t="shared" si="4"/>
        <v>P2O increase</v>
      </c>
      <c r="AA159" s="80"/>
      <c r="AB159" s="19"/>
      <c r="AC159" s="19"/>
      <c r="AD159" s="80"/>
    </row>
    <row r="160" ht="15.75" customHeight="1" spans="2:30">
      <c r="B160" s="70">
        <v>43623</v>
      </c>
      <c r="C160" s="17">
        <v>21065820</v>
      </c>
      <c r="D160" s="17">
        <v>5477113</v>
      </c>
      <c r="E160" s="17">
        <v>2278479</v>
      </c>
      <c r="F160" s="17">
        <v>1596758</v>
      </c>
      <c r="G160" s="17">
        <v>1348621</v>
      </c>
      <c r="H160" s="34">
        <f t="shared" si="29"/>
        <v>0.0640193925515361</v>
      </c>
      <c r="I160" s="34">
        <f t="shared" si="34"/>
        <v>0.0392754622761828</v>
      </c>
      <c r="J160" s="34">
        <f t="shared" si="35"/>
        <v>-0.058252409823299</v>
      </c>
      <c r="K160" s="34">
        <f t="shared" si="36"/>
        <v>0.10356052207278</v>
      </c>
      <c r="L160" s="34">
        <f t="shared" si="30"/>
        <v>0.259999990505948</v>
      </c>
      <c r="M160" s="34">
        <f t="shared" si="31"/>
        <v>0.415999998539376</v>
      </c>
      <c r="N160" s="34">
        <f t="shared" si="32"/>
        <v>0.700799963484412</v>
      </c>
      <c r="O160" s="34">
        <f t="shared" si="33"/>
        <v>0.844599494726189</v>
      </c>
      <c r="P160" s="34">
        <v>0.0640193925515361</v>
      </c>
      <c r="Q160" s="34">
        <v>0.10356052207278</v>
      </c>
      <c r="R160" s="34">
        <f t="shared" si="37"/>
        <v>0.0833333744921567</v>
      </c>
      <c r="S160" s="34">
        <f t="shared" si="38"/>
        <v>0.00970905934926369</v>
      </c>
      <c r="T160" s="34">
        <f t="shared" si="39"/>
        <v>-0.0303030890798546</v>
      </c>
      <c r="U160" s="34">
        <f t="shared" si="40"/>
        <v>0.0404034130214583</v>
      </c>
      <c r="V160" s="76" t="str">
        <f t="shared" si="1"/>
        <v> </v>
      </c>
      <c r="W160" s="17" t="str">
        <f t="shared" si="2"/>
        <v> </v>
      </c>
      <c r="X160" s="17" t="str">
        <f t="shared" si="3"/>
        <v> </v>
      </c>
      <c r="Y160" s="17" t="str">
        <f>IF(J160&gt;0,IF(MAX('Channel wise traffic'!G160:J160)='Channel wise traffic'!G160,"Facebook",IF(MAX('Channel wise traffic'!G160:J160)='Channel wise traffic'!H160,"Youtube",IF(MAX('Channel wise traffic'!G160:J160)='Channel wise traffic'!I160,"Twitter",IF(MAX('Channel wise traffic'!G160:J160)='Channel wise traffic'!J160,"Others",IF(AND('Channel wise traffic'!G160='Channel wise traffic'!H160,'Channel wise traffic'!H160='Channel wise traffic'!I160,'Channel wise traffic'!I160='Channel wise traffic'!J160),"Facebook,Youtube,Twitter,Others","No Increase"))))),IF(MIN('Channel wise traffic'!G160:J160)='Channel wise traffic'!G160,"Facebook",IF(MIN('Channel wise traffic'!G160:J160)='Channel wise traffic'!H160,"Youtube",IF(MIN('Channel wise traffic'!G160:J160)='Channel wise traffic'!I160,"Twitter",IF(MIN('Channel wise traffic'!G160:J160)='Channel wise traffic'!J160,"Others",IF(AND('Channel wise traffic'!G160='Channel wise traffic'!H160,'Channel wise traffic'!H160='Channel wise traffic'!I160,'Channel wise traffic'!I160='Channel wise traffic'!J160),"Facebook,Youtube,Twitter,Others","No Decrease"))))))</f>
        <v>Youtube</v>
      </c>
      <c r="Z160" s="17" t="str">
        <f t="shared" si="4"/>
        <v>L2M increase</v>
      </c>
      <c r="AA160" s="80"/>
      <c r="AB160" s="19"/>
      <c r="AC160" s="19"/>
      <c r="AD160" s="80"/>
    </row>
    <row r="161" ht="15.75" customHeight="1" spans="2:30">
      <c r="B161" s="70">
        <v>43624</v>
      </c>
      <c r="C161" s="17">
        <v>42645263</v>
      </c>
      <c r="D161" s="17">
        <v>8597285</v>
      </c>
      <c r="E161" s="17">
        <v>2776923</v>
      </c>
      <c r="F161" s="17">
        <v>1926073</v>
      </c>
      <c r="G161" s="17">
        <v>1427220</v>
      </c>
      <c r="H161" s="34">
        <f t="shared" si="29"/>
        <v>0.0334672575474561</v>
      </c>
      <c r="I161" s="34">
        <f t="shared" si="34"/>
        <v>-0.199069784668844</v>
      </c>
      <c r="J161" s="34">
        <f t="shared" si="35"/>
        <v>-0.0865384508284613</v>
      </c>
      <c r="K161" s="34">
        <f t="shared" si="36"/>
        <v>-0.123192195601931</v>
      </c>
      <c r="L161" s="34">
        <f t="shared" si="30"/>
        <v>0.201599999512255</v>
      </c>
      <c r="M161" s="34">
        <f t="shared" si="31"/>
        <v>0.322999993602632</v>
      </c>
      <c r="N161" s="34">
        <f t="shared" si="32"/>
        <v>0.693599714504147</v>
      </c>
      <c r="O161" s="34">
        <f t="shared" si="33"/>
        <v>0.740999951715226</v>
      </c>
      <c r="P161" s="34">
        <v>0.0334672575474561</v>
      </c>
      <c r="Q161" s="34">
        <v>-0.12319219560193</v>
      </c>
      <c r="R161" s="34">
        <f t="shared" si="37"/>
        <v>-0.0769230559800098</v>
      </c>
      <c r="S161" s="34">
        <f t="shared" si="38"/>
        <v>-0.07766978799699</v>
      </c>
      <c r="T161" s="34">
        <f t="shared" si="39"/>
        <v>0.051546090006231</v>
      </c>
      <c r="U161" s="34">
        <f t="shared" si="40"/>
        <v>-0.0206188169501837</v>
      </c>
      <c r="V161" s="76" t="str">
        <f t="shared" si="1"/>
        <v> </v>
      </c>
      <c r="W161" s="17" t="str">
        <f t="shared" si="2"/>
        <v> </v>
      </c>
      <c r="X161" s="17" t="str">
        <f t="shared" si="3"/>
        <v> </v>
      </c>
      <c r="Y161" s="17" t="str">
        <f>IF(J161&gt;0,IF(MAX('Channel wise traffic'!G161:J161)='Channel wise traffic'!G161,"Facebook",IF(MAX('Channel wise traffic'!G161:J161)='Channel wise traffic'!H161,"Youtube",IF(MAX('Channel wise traffic'!G161:J161)='Channel wise traffic'!I161,"Twitter",IF(MAX('Channel wise traffic'!G161:J161)='Channel wise traffic'!J161,"Others",IF(AND('Channel wise traffic'!G161='Channel wise traffic'!H161,'Channel wise traffic'!H161='Channel wise traffic'!I161,'Channel wise traffic'!I161='Channel wise traffic'!J161),"Facebook,Youtube,Twitter,Others","No Increase"))))),IF(MIN('Channel wise traffic'!G161:J161)='Channel wise traffic'!G161,"Facebook",IF(MIN('Channel wise traffic'!G161:J161)='Channel wise traffic'!H161,"Youtube",IF(MIN('Channel wise traffic'!G161:J161)='Channel wise traffic'!I161,"Twitter",IF(MIN('Channel wise traffic'!G161:J161)='Channel wise traffic'!J161,"Others",IF(AND('Channel wise traffic'!G161='Channel wise traffic'!H161,'Channel wise traffic'!H161='Channel wise traffic'!I161,'Channel wise traffic'!I161='Channel wise traffic'!J161),"Facebook,Youtube,Twitter,Others","No Decrease"))))))</f>
        <v>Twitter</v>
      </c>
      <c r="Z161" s="17" t="str">
        <f t="shared" si="4"/>
        <v>M2C decrease</v>
      </c>
      <c r="AA161" s="80"/>
      <c r="AB161" s="19"/>
      <c r="AC161" s="19"/>
      <c r="AD161" s="80"/>
    </row>
    <row r="162" ht="15.75" customHeight="1" spans="2:30">
      <c r="B162" s="70">
        <v>43625</v>
      </c>
      <c r="C162" s="17">
        <v>44889750</v>
      </c>
      <c r="D162" s="17">
        <v>9803921</v>
      </c>
      <c r="E162" s="17">
        <v>3333333</v>
      </c>
      <c r="F162" s="17">
        <v>2153333</v>
      </c>
      <c r="G162" s="17">
        <v>1646008</v>
      </c>
      <c r="H162" s="34">
        <f t="shared" si="29"/>
        <v>0.036667791645086</v>
      </c>
      <c r="I162" s="34">
        <f t="shared" si="34"/>
        <v>-0.0395503763882251</v>
      </c>
      <c r="J162" s="34">
        <f t="shared" si="35"/>
        <v>0.0309278232135188</v>
      </c>
      <c r="K162" s="34">
        <f t="shared" si="36"/>
        <v>-0.0683638543987072</v>
      </c>
      <c r="L162" s="34">
        <f t="shared" si="30"/>
        <v>0.21839999108928</v>
      </c>
      <c r="M162" s="34">
        <f t="shared" si="31"/>
        <v>0.339999985719999</v>
      </c>
      <c r="N162" s="34">
        <f t="shared" si="32"/>
        <v>0.645999964599996</v>
      </c>
      <c r="O162" s="34">
        <f t="shared" si="33"/>
        <v>0.764400118328192</v>
      </c>
      <c r="P162" s="34">
        <v>0.036667791645086</v>
      </c>
      <c r="Q162" s="34">
        <v>-0.0683638543987062</v>
      </c>
      <c r="R162" s="34">
        <f t="shared" si="37"/>
        <v>0.0399999780403451</v>
      </c>
      <c r="S162" s="34">
        <f t="shared" si="38"/>
        <v>0.0204083864623166</v>
      </c>
      <c r="T162" s="34">
        <f t="shared" si="39"/>
        <v>-0.0952381797538583</v>
      </c>
      <c r="U162" s="34">
        <f t="shared" si="40"/>
        <v>-0.0297029413699988</v>
      </c>
      <c r="V162" s="76" t="str">
        <f t="shared" si="1"/>
        <v> </v>
      </c>
      <c r="W162" s="17" t="str">
        <f t="shared" si="2"/>
        <v> </v>
      </c>
      <c r="X162" s="17" t="str">
        <f t="shared" si="3"/>
        <v> </v>
      </c>
      <c r="Y162" s="17" t="str">
        <f>IF(J162&gt;0,IF(MAX('Channel wise traffic'!G162:J162)='Channel wise traffic'!G162,"Facebook",IF(MAX('Channel wise traffic'!G162:J162)='Channel wise traffic'!H162,"Youtube",IF(MAX('Channel wise traffic'!G162:J162)='Channel wise traffic'!I162,"Twitter",IF(MAX('Channel wise traffic'!G162:J162)='Channel wise traffic'!J162,"Others",IF(AND('Channel wise traffic'!G162='Channel wise traffic'!H162,'Channel wise traffic'!H162='Channel wise traffic'!I162,'Channel wise traffic'!I162='Channel wise traffic'!J162),"Facebook,Youtube,Twitter,Others","No Increase"))))),IF(MIN('Channel wise traffic'!G162:J162)='Channel wise traffic'!G162,"Facebook",IF(MIN('Channel wise traffic'!G162:J162)='Channel wise traffic'!H162,"Youtube",IF(MIN('Channel wise traffic'!G162:J162)='Channel wise traffic'!I162,"Twitter",IF(MIN('Channel wise traffic'!G162:J162)='Channel wise traffic'!J162,"Others",IF(AND('Channel wise traffic'!G162='Channel wise traffic'!H162,'Channel wise traffic'!H162='Channel wise traffic'!I162,'Channel wise traffic'!I162='Channel wise traffic'!J162),"Facebook,Youtube,Twitter,Others","No Decrease"))))))</f>
        <v>Facebook</v>
      </c>
      <c r="Z162" s="17" t="str">
        <f t="shared" si="4"/>
        <v>C2P decrease</v>
      </c>
      <c r="AA162" s="80"/>
      <c r="AB162" s="19"/>
      <c r="AC162" s="19"/>
      <c r="AD162" s="80"/>
    </row>
    <row r="163" ht="15.75" customHeight="1" spans="2:30">
      <c r="B163" s="70">
        <v>43626</v>
      </c>
      <c r="C163" s="17">
        <v>21934513</v>
      </c>
      <c r="D163" s="17">
        <v>5319119</v>
      </c>
      <c r="E163" s="17">
        <v>2212753</v>
      </c>
      <c r="F163" s="17">
        <v>1647616</v>
      </c>
      <c r="G163" s="17">
        <v>1310514</v>
      </c>
      <c r="H163" s="34">
        <f t="shared" si="29"/>
        <v>0.0597466649932004</v>
      </c>
      <c r="I163" s="34">
        <f t="shared" si="34"/>
        <v>0.104894279482573</v>
      </c>
      <c r="J163" s="34">
        <f t="shared" si="35"/>
        <v>0.0202019826171582</v>
      </c>
      <c r="K163" s="34">
        <f t="shared" si="36"/>
        <v>0.083015224738292</v>
      </c>
      <c r="L163" s="34">
        <f t="shared" si="30"/>
        <v>0.242499981649923</v>
      </c>
      <c r="M163" s="34">
        <f t="shared" si="31"/>
        <v>0.415999905247467</v>
      </c>
      <c r="N163" s="34">
        <f t="shared" si="32"/>
        <v>0.744600052513769</v>
      </c>
      <c r="O163" s="34">
        <f t="shared" si="33"/>
        <v>0.795400141780609</v>
      </c>
      <c r="P163" s="34">
        <v>0.0597466649932004</v>
      </c>
      <c r="Q163" s="34">
        <v>0.083015224738292</v>
      </c>
      <c r="R163" s="34">
        <f t="shared" si="37"/>
        <v>-0.0299999380525133</v>
      </c>
      <c r="S163" s="34">
        <f t="shared" si="38"/>
        <v>0.0399999566055556</v>
      </c>
      <c r="T163" s="34">
        <f t="shared" si="39"/>
        <v>0.0625002249940065</v>
      </c>
      <c r="U163" s="34">
        <f t="shared" si="40"/>
        <v>0.010416542822512</v>
      </c>
      <c r="V163" s="76" t="str">
        <f t="shared" si="1"/>
        <v> </v>
      </c>
      <c r="W163" s="17" t="str">
        <f t="shared" si="2"/>
        <v> </v>
      </c>
      <c r="X163" s="17" t="str">
        <f t="shared" si="3"/>
        <v> </v>
      </c>
      <c r="Y163" s="17" t="str">
        <f>IF(J163&gt;0,IF(MAX('Channel wise traffic'!G163:J163)='Channel wise traffic'!G163,"Facebook",IF(MAX('Channel wise traffic'!G163:J163)='Channel wise traffic'!H163,"Youtube",IF(MAX('Channel wise traffic'!G163:J163)='Channel wise traffic'!I163,"Twitter",IF(MAX('Channel wise traffic'!G163:J163)='Channel wise traffic'!J163,"Others",IF(AND('Channel wise traffic'!G163='Channel wise traffic'!H163,'Channel wise traffic'!H163='Channel wise traffic'!I163,'Channel wise traffic'!I163='Channel wise traffic'!J163),"Facebook,Youtube,Twitter,Others","No Increase"))))),IF(MIN('Channel wise traffic'!G163:J163)='Channel wise traffic'!G163,"Facebook",IF(MIN('Channel wise traffic'!G163:J163)='Channel wise traffic'!H163,"Youtube",IF(MIN('Channel wise traffic'!G163:J163)='Channel wise traffic'!I163,"Twitter",IF(MIN('Channel wise traffic'!G163:J163)='Channel wise traffic'!J163,"Others",IF(AND('Channel wise traffic'!G163='Channel wise traffic'!H163,'Channel wise traffic'!H163='Channel wise traffic'!I163,'Channel wise traffic'!I163='Channel wise traffic'!J163),"Facebook,Youtube,Twitter,Others","No Decrease"))))))</f>
        <v>Others</v>
      </c>
      <c r="Z163" s="17" t="str">
        <f t="shared" si="4"/>
        <v>C2P increase</v>
      </c>
      <c r="AA163" s="80"/>
      <c r="AB163" s="19"/>
      <c r="AC163" s="19"/>
      <c r="AD163" s="80"/>
    </row>
    <row r="164" ht="15.75" customHeight="1" spans="2:30">
      <c r="B164" s="70">
        <v>43627</v>
      </c>
      <c r="C164" s="17">
        <v>22368860</v>
      </c>
      <c r="D164" s="17">
        <v>5759981</v>
      </c>
      <c r="E164" s="17">
        <v>2350072</v>
      </c>
      <c r="F164" s="17">
        <v>1681241</v>
      </c>
      <c r="G164" s="17">
        <v>1309687</v>
      </c>
      <c r="H164" s="34">
        <f t="shared" si="29"/>
        <v>0.0585495639920854</v>
      </c>
      <c r="I164" s="34">
        <f t="shared" si="34"/>
        <v>-0.0593194165524652</v>
      </c>
      <c r="J164" s="34">
        <f t="shared" si="35"/>
        <v>0</v>
      </c>
      <c r="K164" s="34">
        <f t="shared" si="36"/>
        <v>-0.0593194165524651</v>
      </c>
      <c r="L164" s="34">
        <f t="shared" si="30"/>
        <v>0.257499979882748</v>
      </c>
      <c r="M164" s="34">
        <f t="shared" si="31"/>
        <v>0.407999956944302</v>
      </c>
      <c r="N164" s="34">
        <f t="shared" si="32"/>
        <v>0.715399783495995</v>
      </c>
      <c r="O164" s="34">
        <f t="shared" si="33"/>
        <v>0.779000155242467</v>
      </c>
      <c r="P164" s="34">
        <v>0.0585495639920854</v>
      </c>
      <c r="Q164" s="34">
        <v>-0.0593194165524652</v>
      </c>
      <c r="R164" s="34">
        <f t="shared" si="37"/>
        <v>0</v>
      </c>
      <c r="S164" s="34">
        <f t="shared" si="38"/>
        <v>0.0303031365850728</v>
      </c>
      <c r="T164" s="34">
        <f t="shared" si="39"/>
        <v>-0.0485440833348362</v>
      </c>
      <c r="U164" s="34">
        <f t="shared" si="40"/>
        <v>-0.0404038723297082</v>
      </c>
      <c r="V164" s="76" t="str">
        <f t="shared" si="1"/>
        <v> </v>
      </c>
      <c r="W164" s="17" t="str">
        <f t="shared" si="2"/>
        <v> </v>
      </c>
      <c r="X164" s="17" t="str">
        <f t="shared" si="3"/>
        <v> </v>
      </c>
      <c r="Y164" s="17" t="str">
        <f>IF(J164&gt;0,IF(MAX('Channel wise traffic'!G164:J164)='Channel wise traffic'!G164,"Facebook",IF(MAX('Channel wise traffic'!G164:J164)='Channel wise traffic'!H164,"Youtube",IF(MAX('Channel wise traffic'!G164:J164)='Channel wise traffic'!I164,"Twitter",IF(MAX('Channel wise traffic'!G164:J164)='Channel wise traffic'!J164,"Others",IF(AND('Channel wise traffic'!G164='Channel wise traffic'!H164,'Channel wise traffic'!H164='Channel wise traffic'!I164,'Channel wise traffic'!I164='Channel wise traffic'!J164),"Facebook,Youtube,Twitter,Others","No Increase"))))),IF(MIN('Channel wise traffic'!G164:J164)='Channel wise traffic'!G164,"Facebook",IF(MIN('Channel wise traffic'!G164:J164)='Channel wise traffic'!H164,"Youtube",IF(MIN('Channel wise traffic'!G164:J164)='Channel wise traffic'!I164,"Twitter",IF(MIN('Channel wise traffic'!G164:J164)='Channel wise traffic'!J164,"Others",IF(AND('Channel wise traffic'!G164='Channel wise traffic'!H164,'Channel wise traffic'!H164='Channel wise traffic'!I164,'Channel wise traffic'!I164='Channel wise traffic'!J164),"Facebook,Youtube,Twitter,Others","No Decrease"))))))</f>
        <v>Facebook</v>
      </c>
      <c r="Z164" s="17" t="str">
        <f t="shared" si="4"/>
        <v>C2P decrease</v>
      </c>
      <c r="AA164" s="80"/>
      <c r="AB164" s="19"/>
      <c r="AC164" s="19"/>
      <c r="AD164" s="80"/>
    </row>
    <row r="165" ht="15.75" customHeight="1" spans="2:30">
      <c r="B165" s="70">
        <v>43628</v>
      </c>
      <c r="C165" s="17">
        <v>21934513</v>
      </c>
      <c r="D165" s="17">
        <v>5757809</v>
      </c>
      <c r="E165" s="17">
        <v>2418280</v>
      </c>
      <c r="F165" s="17">
        <v>1853611</v>
      </c>
      <c r="G165" s="17">
        <v>1443963</v>
      </c>
      <c r="H165" s="34">
        <f t="shared" si="29"/>
        <v>0.0658306386834301</v>
      </c>
      <c r="I165" s="34">
        <f t="shared" si="34"/>
        <v>0.157464030723281</v>
      </c>
      <c r="J165" s="34">
        <f t="shared" si="35"/>
        <v>-0.0194174848427681</v>
      </c>
      <c r="K165" s="34">
        <f t="shared" si="36"/>
        <v>0.180384121511372</v>
      </c>
      <c r="L165" s="34">
        <f t="shared" si="30"/>
        <v>0.262499969796457</v>
      </c>
      <c r="M165" s="34">
        <f t="shared" si="31"/>
        <v>0.420000038208978</v>
      </c>
      <c r="N165" s="34">
        <f t="shared" si="32"/>
        <v>0.766499743619432</v>
      </c>
      <c r="O165" s="34">
        <f t="shared" si="33"/>
        <v>0.779000016724113</v>
      </c>
      <c r="P165" s="34">
        <v>0.0658306386834301</v>
      </c>
      <c r="Q165" s="34">
        <v>0.180384121511372</v>
      </c>
      <c r="R165" s="34">
        <f t="shared" si="37"/>
        <v>0.0606059098355469</v>
      </c>
      <c r="S165" s="34">
        <f t="shared" si="38"/>
        <v>0.0714290915029572</v>
      </c>
      <c r="T165" s="34">
        <f t="shared" si="39"/>
        <v>0.0824738862903835</v>
      </c>
      <c r="U165" s="34">
        <f t="shared" si="40"/>
        <v>-0.0404039454979487</v>
      </c>
      <c r="V165" s="76" t="str">
        <f t="shared" si="1"/>
        <v> </v>
      </c>
      <c r="W165" s="17" t="str">
        <f t="shared" si="2"/>
        <v> </v>
      </c>
      <c r="X165" s="17" t="str">
        <f t="shared" si="3"/>
        <v> </v>
      </c>
      <c r="Y165" s="17" t="str">
        <f>IF(J165&gt;0,IF(MAX('Channel wise traffic'!G165:J165)='Channel wise traffic'!G165,"Facebook",IF(MAX('Channel wise traffic'!G165:J165)='Channel wise traffic'!H165,"Youtube",IF(MAX('Channel wise traffic'!G165:J165)='Channel wise traffic'!I165,"Twitter",IF(MAX('Channel wise traffic'!G165:J165)='Channel wise traffic'!J165,"Others",IF(AND('Channel wise traffic'!G165='Channel wise traffic'!H165,'Channel wise traffic'!H165='Channel wise traffic'!I165,'Channel wise traffic'!I165='Channel wise traffic'!J165),"Facebook,Youtube,Twitter,Others","No Increase"))))),IF(MIN('Channel wise traffic'!G165:J165)='Channel wise traffic'!G165,"Facebook",IF(MIN('Channel wise traffic'!G165:J165)='Channel wise traffic'!H165,"Youtube",IF(MIN('Channel wise traffic'!G165:J165)='Channel wise traffic'!I165,"Twitter",IF(MIN('Channel wise traffic'!G165:J165)='Channel wise traffic'!J165,"Others",IF(AND('Channel wise traffic'!G165='Channel wise traffic'!H165,'Channel wise traffic'!H165='Channel wise traffic'!I165,'Channel wise traffic'!I165='Channel wise traffic'!J165),"Facebook,Youtube,Twitter,Others","No Decrease"))))))</f>
        <v>Youtube</v>
      </c>
      <c r="Z165" s="17" t="str">
        <f t="shared" si="4"/>
        <v>C2P increase</v>
      </c>
      <c r="AA165" s="80"/>
      <c r="AB165" s="19"/>
      <c r="AC165" s="19"/>
      <c r="AD165" s="80"/>
    </row>
    <row r="166" ht="15.75" customHeight="1" spans="2:30">
      <c r="B166" s="70">
        <v>43629</v>
      </c>
      <c r="C166" s="17">
        <v>21717340</v>
      </c>
      <c r="D166" s="17">
        <v>5483628</v>
      </c>
      <c r="E166" s="17">
        <v>2105713</v>
      </c>
      <c r="F166" s="17">
        <v>1583285</v>
      </c>
      <c r="G166" s="17">
        <v>1350226</v>
      </c>
      <c r="H166" s="34">
        <f t="shared" si="29"/>
        <v>0.0621727154430515</v>
      </c>
      <c r="I166" s="34">
        <f t="shared" si="34"/>
        <v>-0.0859725688739781</v>
      </c>
      <c r="J166" s="34">
        <f t="shared" si="35"/>
        <v>-0.0291262049116495</v>
      </c>
      <c r="K166" s="34">
        <f t="shared" si="36"/>
        <v>-0.0585517543576871</v>
      </c>
      <c r="L166" s="34">
        <f t="shared" si="30"/>
        <v>0.252499983883846</v>
      </c>
      <c r="M166" s="34">
        <f t="shared" si="31"/>
        <v>0.383999972281125</v>
      </c>
      <c r="N166" s="34">
        <f t="shared" si="32"/>
        <v>0.751899712828861</v>
      </c>
      <c r="O166" s="34">
        <f t="shared" si="33"/>
        <v>0.852800348642222</v>
      </c>
      <c r="P166" s="34">
        <v>0.0621727154430515</v>
      </c>
      <c r="Q166" s="34">
        <v>-0.0585517543576872</v>
      </c>
      <c r="R166" s="34">
        <f t="shared" si="37"/>
        <v>-0.0288461156418865</v>
      </c>
      <c r="S166" s="34">
        <f t="shared" si="38"/>
        <v>-0.0399999867648608</v>
      </c>
      <c r="T166" s="34">
        <f t="shared" si="39"/>
        <v>-0.00961561079449058</v>
      </c>
      <c r="U166" s="34">
        <f t="shared" si="40"/>
        <v>0.0196083270631247</v>
      </c>
      <c r="V166" s="76" t="str">
        <f t="shared" si="1"/>
        <v> </v>
      </c>
      <c r="W166" s="17" t="str">
        <f t="shared" si="2"/>
        <v> </v>
      </c>
      <c r="X166" s="17" t="str">
        <f t="shared" si="3"/>
        <v> </v>
      </c>
      <c r="Y166" s="17" t="str">
        <f>IF(J166&gt;0,IF(MAX('Channel wise traffic'!G166:J166)='Channel wise traffic'!G166,"Facebook",IF(MAX('Channel wise traffic'!G166:J166)='Channel wise traffic'!H166,"Youtube",IF(MAX('Channel wise traffic'!G166:J166)='Channel wise traffic'!I166,"Twitter",IF(MAX('Channel wise traffic'!G166:J166)='Channel wise traffic'!J166,"Others",IF(AND('Channel wise traffic'!G166='Channel wise traffic'!H166,'Channel wise traffic'!H166='Channel wise traffic'!I166,'Channel wise traffic'!I166='Channel wise traffic'!J166),"Facebook,Youtube,Twitter,Others","No Increase"))))),IF(MIN('Channel wise traffic'!G166:J166)='Channel wise traffic'!G166,"Facebook",IF(MIN('Channel wise traffic'!G166:J166)='Channel wise traffic'!H166,"Youtube",IF(MIN('Channel wise traffic'!G166:J166)='Channel wise traffic'!I166,"Twitter",IF(MIN('Channel wise traffic'!G166:J166)='Channel wise traffic'!J166,"Others",IF(AND('Channel wise traffic'!G166='Channel wise traffic'!H166,'Channel wise traffic'!H166='Channel wise traffic'!I166,'Channel wise traffic'!I166='Channel wise traffic'!J166),"Facebook,Youtube,Twitter,Others","No Decrease"))))))</f>
        <v>Youtube</v>
      </c>
      <c r="Z166" s="17" t="str">
        <f t="shared" si="4"/>
        <v>M2C decrease</v>
      </c>
      <c r="AA166" s="80"/>
      <c r="AB166" s="19"/>
      <c r="AC166" s="19"/>
      <c r="AD166" s="80"/>
    </row>
    <row r="167" ht="15.75" customHeight="1" spans="2:30">
      <c r="B167" s="70">
        <v>43630</v>
      </c>
      <c r="C167" s="17">
        <v>22368860</v>
      </c>
      <c r="D167" s="17">
        <v>5815903</v>
      </c>
      <c r="E167" s="17">
        <v>2279834</v>
      </c>
      <c r="F167" s="17">
        <v>1647636</v>
      </c>
      <c r="G167" s="17">
        <v>1283508</v>
      </c>
      <c r="H167" s="34">
        <f t="shared" si="29"/>
        <v>0.0573792316640186</v>
      </c>
      <c r="I167" s="34">
        <f t="shared" si="34"/>
        <v>-0.0482811701730879</v>
      </c>
      <c r="J167" s="34">
        <f t="shared" si="35"/>
        <v>0.061855650527727</v>
      </c>
      <c r="K167" s="34">
        <f t="shared" si="36"/>
        <v>-0.103721085484717</v>
      </c>
      <c r="L167" s="34">
        <f t="shared" si="30"/>
        <v>0.259999973176997</v>
      </c>
      <c r="M167" s="34">
        <f t="shared" si="31"/>
        <v>0.392000004126616</v>
      </c>
      <c r="N167" s="34">
        <f t="shared" si="32"/>
        <v>0.722699986051616</v>
      </c>
      <c r="O167" s="34">
        <f t="shared" si="33"/>
        <v>0.778999730523004</v>
      </c>
      <c r="P167" s="34">
        <v>0.0573792316640186</v>
      </c>
      <c r="Q167" s="34">
        <v>-0.103721085484716</v>
      </c>
      <c r="R167" s="34">
        <f t="shared" si="37"/>
        <v>-6.6649814001174e-8</v>
      </c>
      <c r="S167" s="34">
        <f t="shared" si="38"/>
        <v>-0.0576922944640067</v>
      </c>
      <c r="T167" s="34">
        <f t="shared" si="39"/>
        <v>0.0312500338303616</v>
      </c>
      <c r="U167" s="34">
        <f t="shared" si="40"/>
        <v>-0.0776696701961109</v>
      </c>
      <c r="V167" s="76" t="str">
        <f t="shared" si="1"/>
        <v> </v>
      </c>
      <c r="W167" s="17" t="str">
        <f t="shared" si="2"/>
        <v> </v>
      </c>
      <c r="X167" s="17" t="str">
        <f t="shared" si="3"/>
        <v> </v>
      </c>
      <c r="Y167" s="17" t="str">
        <f>IF(J167&gt;0,IF(MAX('Channel wise traffic'!G167:J167)='Channel wise traffic'!G167,"Facebook",IF(MAX('Channel wise traffic'!G167:J167)='Channel wise traffic'!H167,"Youtube",IF(MAX('Channel wise traffic'!G167:J167)='Channel wise traffic'!I167,"Twitter",IF(MAX('Channel wise traffic'!G167:J167)='Channel wise traffic'!J167,"Others",IF(AND('Channel wise traffic'!G167='Channel wise traffic'!H167,'Channel wise traffic'!H167='Channel wise traffic'!I167,'Channel wise traffic'!I167='Channel wise traffic'!J167),"Facebook,Youtube,Twitter,Others","No Increase"))))),IF(MIN('Channel wise traffic'!G167:J167)='Channel wise traffic'!G167,"Facebook",IF(MIN('Channel wise traffic'!G167:J167)='Channel wise traffic'!H167,"Youtube",IF(MIN('Channel wise traffic'!G167:J167)='Channel wise traffic'!I167,"Twitter",IF(MIN('Channel wise traffic'!G167:J167)='Channel wise traffic'!J167,"Others",IF(AND('Channel wise traffic'!G167='Channel wise traffic'!H167,'Channel wise traffic'!H167='Channel wise traffic'!I167,'Channel wise traffic'!I167='Channel wise traffic'!J167),"Facebook,Youtube,Twitter,Others","No Decrease"))))))</f>
        <v>Youtube</v>
      </c>
      <c r="Z167" s="17" t="str">
        <f t="shared" si="4"/>
        <v>P2O decrease</v>
      </c>
      <c r="AA167" s="80"/>
      <c r="AB167" s="19"/>
      <c r="AC167" s="19"/>
      <c r="AD167" s="80"/>
    </row>
    <row r="168" ht="15.75" customHeight="1" spans="2:30">
      <c r="B168" s="70">
        <v>43631</v>
      </c>
      <c r="C168" s="17">
        <v>44440853</v>
      </c>
      <c r="D168" s="17">
        <v>8865950</v>
      </c>
      <c r="E168" s="17">
        <v>3135000</v>
      </c>
      <c r="F168" s="17">
        <v>2110482</v>
      </c>
      <c r="G168" s="17">
        <v>1613252</v>
      </c>
      <c r="H168" s="34">
        <f t="shared" si="29"/>
        <v>0.0363011034014131</v>
      </c>
      <c r="I168" s="34">
        <f t="shared" si="34"/>
        <v>0.130345707038859</v>
      </c>
      <c r="J168" s="34">
        <f t="shared" si="35"/>
        <v>0.042105262664226</v>
      </c>
      <c r="K168" s="34">
        <f t="shared" si="36"/>
        <v>0.0846751739349614</v>
      </c>
      <c r="L168" s="34">
        <f t="shared" si="30"/>
        <v>0.199499996095935</v>
      </c>
      <c r="M168" s="34">
        <f t="shared" si="31"/>
        <v>0.353600009023286</v>
      </c>
      <c r="N168" s="34">
        <f t="shared" si="32"/>
        <v>0.6732</v>
      </c>
      <c r="O168" s="34">
        <f t="shared" si="33"/>
        <v>0.764399791137759</v>
      </c>
      <c r="P168" s="34">
        <v>0.0363011034014131</v>
      </c>
      <c r="Q168" s="34">
        <v>0.084675173934962</v>
      </c>
      <c r="R168" s="34">
        <f t="shared" si="37"/>
        <v>-0.0104166836379002</v>
      </c>
      <c r="S168" s="34">
        <f t="shared" si="38"/>
        <v>0.0947368917235936</v>
      </c>
      <c r="T168" s="34">
        <f t="shared" si="39"/>
        <v>-0.0294113651974767</v>
      </c>
      <c r="U168" s="34">
        <f t="shared" si="40"/>
        <v>0.0315787327224089</v>
      </c>
      <c r="V168" s="76" t="str">
        <f t="shared" si="1"/>
        <v> </v>
      </c>
      <c r="W168" s="17" t="str">
        <f t="shared" si="2"/>
        <v> </v>
      </c>
      <c r="X168" s="17" t="str">
        <f t="shared" si="3"/>
        <v> </v>
      </c>
      <c r="Y168" s="17" t="str">
        <f>IF(J168&gt;0,IF(MAX('Channel wise traffic'!G168:J168)='Channel wise traffic'!G168,"Facebook",IF(MAX('Channel wise traffic'!G168:J168)='Channel wise traffic'!H168,"Youtube",IF(MAX('Channel wise traffic'!G168:J168)='Channel wise traffic'!I168,"Twitter",IF(MAX('Channel wise traffic'!G168:J168)='Channel wise traffic'!J168,"Others",IF(AND('Channel wise traffic'!G168='Channel wise traffic'!H168,'Channel wise traffic'!H168='Channel wise traffic'!I168,'Channel wise traffic'!I168='Channel wise traffic'!J168),"Facebook,Youtube,Twitter,Others","No Increase"))))),IF(MIN('Channel wise traffic'!G168:J168)='Channel wise traffic'!G168,"Facebook",IF(MIN('Channel wise traffic'!G168:J168)='Channel wise traffic'!H168,"Youtube",IF(MIN('Channel wise traffic'!G168:J168)='Channel wise traffic'!I168,"Twitter",IF(MIN('Channel wise traffic'!G168:J168)='Channel wise traffic'!J168,"Others",IF(AND('Channel wise traffic'!G168='Channel wise traffic'!H168,'Channel wise traffic'!H168='Channel wise traffic'!I168,'Channel wise traffic'!I168='Channel wise traffic'!J168),"Facebook,Youtube,Twitter,Others","No Decrease"))))))</f>
        <v>Facebook</v>
      </c>
      <c r="Z168" s="17" t="str">
        <f t="shared" si="4"/>
        <v>M2C increase</v>
      </c>
      <c r="AA168" s="80"/>
      <c r="AB168" s="19"/>
      <c r="AC168" s="19"/>
      <c r="AD168" s="80"/>
    </row>
    <row r="169" ht="15.75" customHeight="1" spans="2:30">
      <c r="B169" s="70">
        <v>43632</v>
      </c>
      <c r="C169" s="17">
        <v>45787545</v>
      </c>
      <c r="D169" s="17">
        <v>9230769</v>
      </c>
      <c r="E169" s="17">
        <v>3201230</v>
      </c>
      <c r="F169" s="17">
        <v>2133300</v>
      </c>
      <c r="G169" s="17">
        <v>1697253</v>
      </c>
      <c r="H169" s="34">
        <f t="shared" si="29"/>
        <v>0.0370680061575697</v>
      </c>
      <c r="I169" s="34">
        <f t="shared" si="34"/>
        <v>0.0311328985035311</v>
      </c>
      <c r="J169" s="34">
        <f t="shared" si="35"/>
        <v>0.02</v>
      </c>
      <c r="K169" s="34">
        <f t="shared" si="36"/>
        <v>0.010914606376011</v>
      </c>
      <c r="L169" s="34">
        <f t="shared" si="30"/>
        <v>0.20159999842752</v>
      </c>
      <c r="M169" s="34">
        <f t="shared" si="31"/>
        <v>0.346799925336665</v>
      </c>
      <c r="N169" s="34">
        <f t="shared" si="32"/>
        <v>0.666400102460617</v>
      </c>
      <c r="O169" s="34">
        <f t="shared" si="33"/>
        <v>0.795599774996484</v>
      </c>
      <c r="P169" s="34">
        <v>0.0370680061575697</v>
      </c>
      <c r="Q169" s="34">
        <v>0.0109146063760108</v>
      </c>
      <c r="R169" s="34">
        <f t="shared" si="37"/>
        <v>-0.0769230464615372</v>
      </c>
      <c r="S169" s="34">
        <f t="shared" si="38"/>
        <v>0.0199998232419514</v>
      </c>
      <c r="T169" s="34">
        <f t="shared" si="39"/>
        <v>0.0315791625054542</v>
      </c>
      <c r="U169" s="34">
        <f t="shared" si="40"/>
        <v>0.0408158710604707</v>
      </c>
      <c r="V169" s="76" t="str">
        <f t="shared" si="1"/>
        <v> </v>
      </c>
      <c r="W169" s="17" t="str">
        <f t="shared" si="2"/>
        <v> </v>
      </c>
      <c r="X169" s="17" t="str">
        <f t="shared" si="3"/>
        <v> </v>
      </c>
      <c r="Y169" s="17" t="str">
        <f>IF(J169&gt;0,IF(MAX('Channel wise traffic'!G169:J169)='Channel wise traffic'!G169,"Facebook",IF(MAX('Channel wise traffic'!G169:J169)='Channel wise traffic'!H169,"Youtube",IF(MAX('Channel wise traffic'!G169:J169)='Channel wise traffic'!I169,"Twitter",IF(MAX('Channel wise traffic'!G169:J169)='Channel wise traffic'!J169,"Others",IF(AND('Channel wise traffic'!G169='Channel wise traffic'!H169,'Channel wise traffic'!H169='Channel wise traffic'!I169,'Channel wise traffic'!I169='Channel wise traffic'!J169),"Facebook,Youtube,Twitter,Others","No Increase"))))),IF(MIN('Channel wise traffic'!G169:J169)='Channel wise traffic'!G169,"Facebook",IF(MIN('Channel wise traffic'!G169:J169)='Channel wise traffic'!H169,"Youtube",IF(MIN('Channel wise traffic'!G169:J169)='Channel wise traffic'!I169,"Twitter",IF(MIN('Channel wise traffic'!G169:J169)='Channel wise traffic'!J169,"Others",IF(AND('Channel wise traffic'!G169='Channel wise traffic'!H169,'Channel wise traffic'!H169='Channel wise traffic'!I169,'Channel wise traffic'!I169='Channel wise traffic'!J169),"Facebook,Youtube,Twitter,Others","No Decrease"))))))</f>
        <v>Twitter</v>
      </c>
      <c r="Z169" s="17" t="str">
        <f t="shared" si="4"/>
        <v>P2O increase</v>
      </c>
      <c r="AA169" s="80"/>
      <c r="AB169" s="19"/>
      <c r="AC169" s="19"/>
      <c r="AD169" s="80"/>
    </row>
    <row r="170" ht="15.75" customHeight="1" spans="2:30">
      <c r="B170" s="70">
        <v>43633</v>
      </c>
      <c r="C170" s="17">
        <v>22586034</v>
      </c>
      <c r="D170" s="17">
        <v>5928833</v>
      </c>
      <c r="E170" s="17">
        <v>2252956</v>
      </c>
      <c r="F170" s="17">
        <v>1611765</v>
      </c>
      <c r="G170" s="17">
        <v>1361297</v>
      </c>
      <c r="H170" s="34">
        <f t="shared" si="29"/>
        <v>0.0602716262624948</v>
      </c>
      <c r="I170" s="34">
        <f t="shared" si="34"/>
        <v>0.0387504444820888</v>
      </c>
      <c r="J170" s="34">
        <f t="shared" si="35"/>
        <v>0.0297030073108986</v>
      </c>
      <c r="K170" s="34">
        <f t="shared" si="36"/>
        <v>0.0087864530907984</v>
      </c>
      <c r="L170" s="34">
        <f t="shared" si="30"/>
        <v>0.262499959045488</v>
      </c>
      <c r="M170" s="34">
        <f t="shared" si="31"/>
        <v>0.379999908919681</v>
      </c>
      <c r="N170" s="34">
        <f t="shared" si="32"/>
        <v>0.7154001232159</v>
      </c>
      <c r="O170" s="34">
        <f t="shared" si="33"/>
        <v>0.844600174343034</v>
      </c>
      <c r="P170" s="34">
        <v>0.0602716262624948</v>
      </c>
      <c r="Q170" s="34">
        <v>0.00878645309079729</v>
      </c>
      <c r="R170" s="34">
        <f t="shared" si="37"/>
        <v>0.0824741398308115</v>
      </c>
      <c r="S170" s="34">
        <f t="shared" si="38"/>
        <v>-0.0865384724219362</v>
      </c>
      <c r="T170" s="34">
        <f t="shared" si="39"/>
        <v>-0.0392155885556147</v>
      </c>
      <c r="U170" s="34">
        <f t="shared" si="40"/>
        <v>0.0618557000156981</v>
      </c>
      <c r="V170" s="76" t="str">
        <f t="shared" si="1"/>
        <v> </v>
      </c>
      <c r="W170" s="17" t="str">
        <f t="shared" si="2"/>
        <v> </v>
      </c>
      <c r="X170" s="17" t="str">
        <f t="shared" si="3"/>
        <v> </v>
      </c>
      <c r="Y170" s="17" t="str">
        <f>IF(J170&gt;0,IF(MAX('Channel wise traffic'!G170:J170)='Channel wise traffic'!G170,"Facebook",IF(MAX('Channel wise traffic'!G170:J170)='Channel wise traffic'!H170,"Youtube",IF(MAX('Channel wise traffic'!G170:J170)='Channel wise traffic'!I170,"Twitter",IF(MAX('Channel wise traffic'!G170:J170)='Channel wise traffic'!J170,"Others",IF(AND('Channel wise traffic'!G170='Channel wise traffic'!H170,'Channel wise traffic'!H170='Channel wise traffic'!I170,'Channel wise traffic'!I170='Channel wise traffic'!J170),"Facebook,Youtube,Twitter,Others","No Increase"))))),IF(MIN('Channel wise traffic'!G170:J170)='Channel wise traffic'!G170,"Facebook",IF(MIN('Channel wise traffic'!G170:J170)='Channel wise traffic'!H170,"Youtube",IF(MIN('Channel wise traffic'!G170:J170)='Channel wise traffic'!I170,"Twitter",IF(MIN('Channel wise traffic'!G170:J170)='Channel wise traffic'!J170,"Others",IF(AND('Channel wise traffic'!G170='Channel wise traffic'!H170,'Channel wise traffic'!H170='Channel wise traffic'!I170,'Channel wise traffic'!I170='Channel wise traffic'!J170),"Facebook,Youtube,Twitter,Others","No Decrease"))))))</f>
        <v>Facebook</v>
      </c>
      <c r="Z170" s="17" t="str">
        <f t="shared" si="4"/>
        <v>L2M increase</v>
      </c>
      <c r="AA170" s="80"/>
      <c r="AB170" s="19"/>
      <c r="AC170" s="19"/>
      <c r="AD170" s="80"/>
    </row>
    <row r="171" ht="15.75" customHeight="1" spans="2:30">
      <c r="B171" s="70">
        <v>43634</v>
      </c>
      <c r="C171" s="17">
        <v>21065820</v>
      </c>
      <c r="D171" s="17">
        <v>5529777</v>
      </c>
      <c r="E171" s="17">
        <v>2101315</v>
      </c>
      <c r="F171" s="17">
        <v>1579979</v>
      </c>
      <c r="G171" s="17">
        <v>1256715</v>
      </c>
      <c r="H171" s="34">
        <f t="shared" si="29"/>
        <v>0.0596565906288006</v>
      </c>
      <c r="I171" s="34">
        <f t="shared" si="34"/>
        <v>-0.0404463051095414</v>
      </c>
      <c r="J171" s="34">
        <f t="shared" si="35"/>
        <v>-0.058252409823299</v>
      </c>
      <c r="K171" s="34">
        <f t="shared" si="36"/>
        <v>0.0189075129041925</v>
      </c>
      <c r="L171" s="34">
        <f t="shared" si="30"/>
        <v>0.262499964397303</v>
      </c>
      <c r="M171" s="34">
        <f t="shared" si="31"/>
        <v>0.379999952981829</v>
      </c>
      <c r="N171" s="34">
        <f t="shared" si="32"/>
        <v>0.751900119686958</v>
      </c>
      <c r="O171" s="34">
        <f t="shared" si="33"/>
        <v>0.795399812275986</v>
      </c>
      <c r="P171" s="34">
        <v>0.0596565906288006</v>
      </c>
      <c r="Q171" s="34">
        <v>0.0189075129041918</v>
      </c>
      <c r="R171" s="34">
        <f t="shared" si="37"/>
        <v>0.0194174171074954</v>
      </c>
      <c r="S171" s="34">
        <f t="shared" si="38"/>
        <v>-0.0686274679345014</v>
      </c>
      <c r="T171" s="34">
        <f t="shared" si="39"/>
        <v>0.0510208935381478</v>
      </c>
      <c r="U171" s="34">
        <f t="shared" si="40"/>
        <v>0.0210521871185181</v>
      </c>
      <c r="V171" s="76" t="str">
        <f t="shared" si="1"/>
        <v> </v>
      </c>
      <c r="W171" s="17" t="str">
        <f t="shared" si="2"/>
        <v> </v>
      </c>
      <c r="X171" s="17" t="str">
        <f t="shared" si="3"/>
        <v> </v>
      </c>
      <c r="Y171" s="17" t="str">
        <f>IF(J171&gt;0,IF(MAX('Channel wise traffic'!G171:J171)='Channel wise traffic'!G171,"Facebook",IF(MAX('Channel wise traffic'!G171:J171)='Channel wise traffic'!H171,"Youtube",IF(MAX('Channel wise traffic'!G171:J171)='Channel wise traffic'!I171,"Twitter",IF(MAX('Channel wise traffic'!G171:J171)='Channel wise traffic'!J171,"Others",IF(AND('Channel wise traffic'!G171='Channel wise traffic'!H171,'Channel wise traffic'!H171='Channel wise traffic'!I171,'Channel wise traffic'!I171='Channel wise traffic'!J171),"Facebook,Youtube,Twitter,Others","No Increase"))))),IF(MIN('Channel wise traffic'!G171:J171)='Channel wise traffic'!G171,"Facebook",IF(MIN('Channel wise traffic'!G171:J171)='Channel wise traffic'!H171,"Youtube",IF(MIN('Channel wise traffic'!G171:J171)='Channel wise traffic'!I171,"Twitter",IF(MIN('Channel wise traffic'!G171:J171)='Channel wise traffic'!J171,"Others",IF(AND('Channel wise traffic'!G171='Channel wise traffic'!H171,'Channel wise traffic'!H171='Channel wise traffic'!I171,'Channel wise traffic'!I171='Channel wise traffic'!J171),"Facebook,Youtube,Twitter,Others","No Decrease"))))))</f>
        <v>Youtube</v>
      </c>
      <c r="Z171" s="17" t="str">
        <f t="shared" si="4"/>
        <v>C2P increase</v>
      </c>
      <c r="AA171" s="80"/>
      <c r="AB171" s="19"/>
      <c r="AC171" s="19"/>
      <c r="AD171" s="80"/>
    </row>
    <row r="172" ht="15.75" customHeight="1" spans="2:30">
      <c r="B172" s="70">
        <v>43635</v>
      </c>
      <c r="C172" s="17">
        <v>22151687</v>
      </c>
      <c r="D172" s="17">
        <v>5261025</v>
      </c>
      <c r="E172" s="17">
        <v>2146498</v>
      </c>
      <c r="F172" s="17">
        <v>1519935</v>
      </c>
      <c r="G172" s="17">
        <v>1296201</v>
      </c>
      <c r="H172" s="34">
        <f t="shared" si="29"/>
        <v>0.0585147758723749</v>
      </c>
      <c r="I172" s="34">
        <f t="shared" si="34"/>
        <v>-0.1023308768992</v>
      </c>
      <c r="J172" s="34">
        <f t="shared" si="35"/>
        <v>0.00990101763371731</v>
      </c>
      <c r="K172" s="34">
        <f t="shared" si="36"/>
        <v>-0.111131578811442</v>
      </c>
      <c r="L172" s="34">
        <f t="shared" si="30"/>
        <v>0.237499970092571</v>
      </c>
      <c r="M172" s="34">
        <f t="shared" si="31"/>
        <v>0.407999961984594</v>
      </c>
      <c r="N172" s="34">
        <f t="shared" si="32"/>
        <v>0.708099891078398</v>
      </c>
      <c r="O172" s="34">
        <f t="shared" si="33"/>
        <v>0.852800284222681</v>
      </c>
      <c r="P172" s="34">
        <v>0.0585147758723749</v>
      </c>
      <c r="Q172" s="34">
        <v>-0.111131578811443</v>
      </c>
      <c r="R172" s="34">
        <f t="shared" si="37"/>
        <v>-0.0952381050682446</v>
      </c>
      <c r="S172" s="34">
        <f t="shared" si="38"/>
        <v>-0.0285716074587907</v>
      </c>
      <c r="T172" s="34">
        <f t="shared" si="39"/>
        <v>-0.0761903092951712</v>
      </c>
      <c r="U172" s="34">
        <f t="shared" si="40"/>
        <v>0.0947371834585014</v>
      </c>
      <c r="V172" s="76" t="str">
        <f t="shared" si="1"/>
        <v> </v>
      </c>
      <c r="W172" s="17" t="str">
        <f t="shared" si="2"/>
        <v> </v>
      </c>
      <c r="X172" s="17" t="str">
        <f t="shared" si="3"/>
        <v> </v>
      </c>
      <c r="Y172" s="17" t="str">
        <f>IF(J172&gt;0,IF(MAX('Channel wise traffic'!G172:J172)='Channel wise traffic'!G172,"Facebook",IF(MAX('Channel wise traffic'!G172:J172)='Channel wise traffic'!H172,"Youtube",IF(MAX('Channel wise traffic'!G172:J172)='Channel wise traffic'!I172,"Twitter",IF(MAX('Channel wise traffic'!G172:J172)='Channel wise traffic'!J172,"Others",IF(AND('Channel wise traffic'!G172='Channel wise traffic'!H172,'Channel wise traffic'!H172='Channel wise traffic'!I172,'Channel wise traffic'!I172='Channel wise traffic'!J172),"Facebook,Youtube,Twitter,Others","No Increase"))))),IF(MIN('Channel wise traffic'!G172:J172)='Channel wise traffic'!G172,"Facebook",IF(MIN('Channel wise traffic'!G172:J172)='Channel wise traffic'!H172,"Youtube",IF(MIN('Channel wise traffic'!G172:J172)='Channel wise traffic'!I172,"Twitter",IF(MIN('Channel wise traffic'!G172:J172)='Channel wise traffic'!J172,"Others",IF(AND('Channel wise traffic'!G172='Channel wise traffic'!H172,'Channel wise traffic'!H172='Channel wise traffic'!I172,'Channel wise traffic'!I172='Channel wise traffic'!J172),"Facebook,Youtube,Twitter,Others","No Decrease"))))))</f>
        <v>Facebook</v>
      </c>
      <c r="Z172" s="17" t="str">
        <f t="shared" si="4"/>
        <v>L2M decrease</v>
      </c>
      <c r="AA172" s="80"/>
      <c r="AB172" s="19"/>
      <c r="AC172" s="19"/>
      <c r="AD172" s="80"/>
    </row>
    <row r="173" ht="15.75" customHeight="1" spans="2:30">
      <c r="B173" s="70">
        <v>43636</v>
      </c>
      <c r="C173" s="17">
        <v>10207150</v>
      </c>
      <c r="D173" s="17">
        <v>2526269</v>
      </c>
      <c r="E173" s="17">
        <v>1040823</v>
      </c>
      <c r="F173" s="17">
        <v>729408</v>
      </c>
      <c r="G173" s="17">
        <v>616058</v>
      </c>
      <c r="H173" s="34">
        <f t="shared" si="29"/>
        <v>0.0603555350905983</v>
      </c>
      <c r="I173" s="34">
        <f t="shared" si="34"/>
        <v>-0.543737122526155</v>
      </c>
      <c r="J173" s="34">
        <f t="shared" si="35"/>
        <v>-0.529999990790769</v>
      </c>
      <c r="K173" s="34">
        <f t="shared" si="36"/>
        <v>-0.029227939289827</v>
      </c>
      <c r="L173" s="34">
        <f t="shared" si="30"/>
        <v>0.247499938768412</v>
      </c>
      <c r="M173" s="34">
        <f t="shared" si="31"/>
        <v>0.412000068084594</v>
      </c>
      <c r="N173" s="34">
        <f t="shared" si="32"/>
        <v>0.700799271345848</v>
      </c>
      <c r="O173" s="34">
        <f t="shared" si="33"/>
        <v>0.844600004387119</v>
      </c>
      <c r="P173" s="34">
        <v>0.0603555350905983</v>
      </c>
      <c r="Q173" s="34">
        <v>-0.0292279392898276</v>
      </c>
      <c r="R173" s="34">
        <f t="shared" si="37"/>
        <v>-0.0198021601369055</v>
      </c>
      <c r="S173" s="34">
        <f t="shared" si="38"/>
        <v>0.0729169214183438</v>
      </c>
      <c r="T173" s="34">
        <f t="shared" si="39"/>
        <v>-0.0679617781615565</v>
      </c>
      <c r="U173" s="34">
        <f t="shared" si="40"/>
        <v>-0.00961578436050015</v>
      </c>
      <c r="V173" s="76" t="str">
        <f t="shared" si="1"/>
        <v>Low Order Change</v>
      </c>
      <c r="W173" s="17" t="str">
        <f t="shared" si="2"/>
        <v>Low Traffic Change</v>
      </c>
      <c r="X173" s="17" t="str">
        <f t="shared" si="3"/>
        <v> </v>
      </c>
      <c r="Y173" s="17" t="str">
        <f>IF(J173&gt;0,IF(MAX('Channel wise traffic'!G173:J173)='Channel wise traffic'!G173,"Facebook",IF(MAX('Channel wise traffic'!G173:J173)='Channel wise traffic'!H173,"Youtube",IF(MAX('Channel wise traffic'!G173:J173)='Channel wise traffic'!I173,"Twitter",IF(MAX('Channel wise traffic'!G173:J173)='Channel wise traffic'!J173,"Others",IF(AND('Channel wise traffic'!G173='Channel wise traffic'!H173,'Channel wise traffic'!H173='Channel wise traffic'!I173,'Channel wise traffic'!I173='Channel wise traffic'!J173),"Facebook,Youtube,Twitter,Others","No Increase"))))),IF(MIN('Channel wise traffic'!G173:J173)='Channel wise traffic'!G173,"Facebook",IF(MIN('Channel wise traffic'!G173:J173)='Channel wise traffic'!H173,"Youtube",IF(MIN('Channel wise traffic'!G173:J173)='Channel wise traffic'!I173,"Twitter",IF(MIN('Channel wise traffic'!G173:J173)='Channel wise traffic'!J173,"Others",IF(AND('Channel wise traffic'!G173='Channel wise traffic'!H173,'Channel wise traffic'!H173='Channel wise traffic'!I173,'Channel wise traffic'!I173='Channel wise traffic'!J173),"Facebook,Youtube,Twitter,Others","No Decrease"))))))</f>
        <v>Twitter</v>
      </c>
      <c r="Z173" s="17" t="str">
        <f t="shared" si="4"/>
        <v>C2P decrease</v>
      </c>
      <c r="AA173" s="80"/>
      <c r="AB173" s="19"/>
      <c r="AC173" s="80" t="s">
        <v>89</v>
      </c>
      <c r="AD173" s="80" t="s">
        <v>90</v>
      </c>
    </row>
    <row r="174" ht="15.75" customHeight="1" spans="2:30">
      <c r="B174" s="70">
        <v>43637</v>
      </c>
      <c r="C174" s="17">
        <v>21065820</v>
      </c>
      <c r="D174" s="17">
        <v>5108461</v>
      </c>
      <c r="E174" s="17">
        <v>2104686</v>
      </c>
      <c r="F174" s="17">
        <v>1613241</v>
      </c>
      <c r="G174" s="17">
        <v>1336086</v>
      </c>
      <c r="H174" s="34">
        <f t="shared" si="29"/>
        <v>0.0634243528141796</v>
      </c>
      <c r="I174" s="34">
        <f t="shared" si="34"/>
        <v>0.0409642947297562</v>
      </c>
      <c r="J174" s="34">
        <f t="shared" si="35"/>
        <v>-0.058252409823299</v>
      </c>
      <c r="K174" s="34">
        <f t="shared" si="36"/>
        <v>0.105353818356403</v>
      </c>
      <c r="L174" s="34">
        <f t="shared" si="30"/>
        <v>0.242499983385408</v>
      </c>
      <c r="M174" s="34">
        <f t="shared" si="31"/>
        <v>0.41200001331125</v>
      </c>
      <c r="N174" s="34">
        <f t="shared" si="32"/>
        <v>0.76649961086832</v>
      </c>
      <c r="O174" s="34">
        <f t="shared" si="33"/>
        <v>0.828199878381469</v>
      </c>
      <c r="P174" s="34">
        <v>0.0634243528141796</v>
      </c>
      <c r="Q174" s="34">
        <v>0.105353818356402</v>
      </c>
      <c r="R174" s="34">
        <f t="shared" si="37"/>
        <v>-0.0673076599883945</v>
      </c>
      <c r="S174" s="34">
        <f t="shared" si="38"/>
        <v>0.0510204310563578</v>
      </c>
      <c r="T174" s="34">
        <f t="shared" si="39"/>
        <v>0.0606055426346386</v>
      </c>
      <c r="U174" s="34">
        <f t="shared" si="40"/>
        <v>0.0631581063904003</v>
      </c>
      <c r="V174" s="76" t="str">
        <f t="shared" si="1"/>
        <v> </v>
      </c>
      <c r="W174" s="17" t="str">
        <f t="shared" si="2"/>
        <v> </v>
      </c>
      <c r="X174" s="17" t="str">
        <f t="shared" si="3"/>
        <v> </v>
      </c>
      <c r="Y174" s="17" t="str">
        <f>IF(J174&gt;0,IF(MAX('Channel wise traffic'!G174:J174)='Channel wise traffic'!G174,"Facebook",IF(MAX('Channel wise traffic'!G174:J174)='Channel wise traffic'!H174,"Youtube",IF(MAX('Channel wise traffic'!G174:J174)='Channel wise traffic'!I174,"Twitter",IF(MAX('Channel wise traffic'!G174:J174)='Channel wise traffic'!J174,"Others",IF(AND('Channel wise traffic'!G174='Channel wise traffic'!H174,'Channel wise traffic'!H174='Channel wise traffic'!I174,'Channel wise traffic'!I174='Channel wise traffic'!J174),"Facebook,Youtube,Twitter,Others","No Increase"))))),IF(MIN('Channel wise traffic'!G174:J174)='Channel wise traffic'!G174,"Facebook",IF(MIN('Channel wise traffic'!G174:J174)='Channel wise traffic'!H174,"Youtube",IF(MIN('Channel wise traffic'!G174:J174)='Channel wise traffic'!I174,"Twitter",IF(MIN('Channel wise traffic'!G174:J174)='Channel wise traffic'!J174,"Others",IF(AND('Channel wise traffic'!G174='Channel wise traffic'!H174,'Channel wise traffic'!H174='Channel wise traffic'!I174,'Channel wise traffic'!I174='Channel wise traffic'!J174),"Facebook,Youtube,Twitter,Others","No Decrease"))))))</f>
        <v>Youtube</v>
      </c>
      <c r="Z174" s="17" t="str">
        <f t="shared" si="4"/>
        <v>P2O increase</v>
      </c>
      <c r="AA174" s="80"/>
      <c r="AB174" s="19"/>
      <c r="AC174" s="19"/>
      <c r="AD174" s="80"/>
    </row>
    <row r="175" ht="15.75" customHeight="1" spans="2:30">
      <c r="B175" s="70">
        <v>43638</v>
      </c>
      <c r="C175" s="17">
        <v>44889750</v>
      </c>
      <c r="D175" s="17">
        <v>9332579</v>
      </c>
      <c r="E175" s="17">
        <v>3014423</v>
      </c>
      <c r="F175" s="17">
        <v>2131800</v>
      </c>
      <c r="G175" s="17">
        <v>1579663</v>
      </c>
      <c r="H175" s="34">
        <f t="shared" si="29"/>
        <v>0.0351898373236652</v>
      </c>
      <c r="I175" s="34">
        <f t="shared" si="34"/>
        <v>-0.0208206777366462</v>
      </c>
      <c r="J175" s="34">
        <f t="shared" si="35"/>
        <v>0.0101009987364553</v>
      </c>
      <c r="K175" s="34">
        <f t="shared" si="36"/>
        <v>-0.0306124600527884</v>
      </c>
      <c r="L175" s="34">
        <f t="shared" si="30"/>
        <v>0.20789999944308</v>
      </c>
      <c r="M175" s="34">
        <f t="shared" si="31"/>
        <v>0.322999998178424</v>
      </c>
      <c r="N175" s="34">
        <f t="shared" si="32"/>
        <v>0.707200018046571</v>
      </c>
      <c r="O175" s="34">
        <f t="shared" si="33"/>
        <v>0.740999624730275</v>
      </c>
      <c r="P175" s="34">
        <v>0.0351898373236652</v>
      </c>
      <c r="Q175" s="34">
        <v>-0.0306124600527887</v>
      </c>
      <c r="R175" s="34">
        <f t="shared" si="37"/>
        <v>0.0421052807595326</v>
      </c>
      <c r="S175" s="34">
        <f t="shared" si="38"/>
        <v>-0.0865384900000012</v>
      </c>
      <c r="T175" s="34">
        <f t="shared" si="39"/>
        <v>0.0505050773121969</v>
      </c>
      <c r="U175" s="34">
        <f t="shared" si="40"/>
        <v>-0.0306124709592795</v>
      </c>
      <c r="V175" s="76" t="str">
        <f t="shared" si="1"/>
        <v> </v>
      </c>
      <c r="W175" s="17" t="str">
        <f t="shared" si="2"/>
        <v> </v>
      </c>
      <c r="X175" s="17" t="str">
        <f t="shared" si="3"/>
        <v> </v>
      </c>
      <c r="Y175" s="17" t="str">
        <f>IF(J175&gt;0,IF(MAX('Channel wise traffic'!G175:J175)='Channel wise traffic'!G175,"Facebook",IF(MAX('Channel wise traffic'!G175:J175)='Channel wise traffic'!H175,"Youtube",IF(MAX('Channel wise traffic'!G175:J175)='Channel wise traffic'!I175,"Twitter",IF(MAX('Channel wise traffic'!G175:J175)='Channel wise traffic'!J175,"Others",IF(AND('Channel wise traffic'!G175='Channel wise traffic'!H175,'Channel wise traffic'!H175='Channel wise traffic'!I175,'Channel wise traffic'!I175='Channel wise traffic'!J175),"Facebook,Youtube,Twitter,Others","No Increase"))))),IF(MIN('Channel wise traffic'!G175:J175)='Channel wise traffic'!G175,"Facebook",IF(MIN('Channel wise traffic'!G175:J175)='Channel wise traffic'!H175,"Youtube",IF(MIN('Channel wise traffic'!G175:J175)='Channel wise traffic'!I175,"Twitter",IF(MIN('Channel wise traffic'!G175:J175)='Channel wise traffic'!J175,"Others",IF(AND('Channel wise traffic'!G175='Channel wise traffic'!H175,'Channel wise traffic'!H175='Channel wise traffic'!I175,'Channel wise traffic'!I175='Channel wise traffic'!J175),"Facebook,Youtube,Twitter,Others","No Decrease"))))))</f>
        <v>Twitter</v>
      </c>
      <c r="Z175" s="17" t="str">
        <f t="shared" si="4"/>
        <v>M2C decrease</v>
      </c>
      <c r="AA175" s="80"/>
      <c r="AB175" s="19"/>
      <c r="AC175" s="19"/>
      <c r="AD175" s="80"/>
    </row>
    <row r="176" ht="15.75" customHeight="1" spans="2:30">
      <c r="B176" s="70">
        <v>43639</v>
      </c>
      <c r="C176" s="17">
        <v>43543058</v>
      </c>
      <c r="D176" s="17">
        <v>8869720</v>
      </c>
      <c r="E176" s="17">
        <v>3136333</v>
      </c>
      <c r="F176" s="17">
        <v>2068725</v>
      </c>
      <c r="G176" s="17">
        <v>1662014</v>
      </c>
      <c r="H176" s="34">
        <f t="shared" si="29"/>
        <v>0.0381694367905901</v>
      </c>
      <c r="I176" s="34">
        <f t="shared" si="34"/>
        <v>-0.0207623730816796</v>
      </c>
      <c r="J176" s="34">
        <f t="shared" si="35"/>
        <v>-0.0490195969231371</v>
      </c>
      <c r="K176" s="34">
        <f t="shared" si="36"/>
        <v>0.0297137814302288</v>
      </c>
      <c r="L176" s="34">
        <f t="shared" si="30"/>
        <v>0.203699978995504</v>
      </c>
      <c r="M176" s="34">
        <f t="shared" si="31"/>
        <v>0.353600000901945</v>
      </c>
      <c r="N176" s="34">
        <f t="shared" si="32"/>
        <v>0.659599921309376</v>
      </c>
      <c r="O176" s="34">
        <f t="shared" si="33"/>
        <v>0.803400161935492</v>
      </c>
      <c r="P176" s="34">
        <v>0.0381694367905901</v>
      </c>
      <c r="Q176" s="34">
        <v>0.0297137814302295</v>
      </c>
      <c r="R176" s="34">
        <f t="shared" si="37"/>
        <v>0.0104165703589476</v>
      </c>
      <c r="S176" s="34">
        <f t="shared" si="38"/>
        <v>0.0196080652516826</v>
      </c>
      <c r="T176" s="34">
        <f t="shared" si="39"/>
        <v>-0.010204351899305</v>
      </c>
      <c r="U176" s="34">
        <f t="shared" si="40"/>
        <v>0.00980441069008897</v>
      </c>
      <c r="V176" s="76" t="str">
        <f t="shared" si="1"/>
        <v> </v>
      </c>
      <c r="W176" s="17" t="str">
        <f t="shared" si="2"/>
        <v> </v>
      </c>
      <c r="X176" s="17" t="str">
        <f t="shared" si="3"/>
        <v> </v>
      </c>
      <c r="Y176" s="17" t="str">
        <f>IF(J176&gt;0,IF(MAX('Channel wise traffic'!G176:J176)='Channel wise traffic'!G176,"Facebook",IF(MAX('Channel wise traffic'!G176:J176)='Channel wise traffic'!H176,"Youtube",IF(MAX('Channel wise traffic'!G176:J176)='Channel wise traffic'!I176,"Twitter",IF(MAX('Channel wise traffic'!G176:J176)='Channel wise traffic'!J176,"Others",IF(AND('Channel wise traffic'!G176='Channel wise traffic'!H176,'Channel wise traffic'!H176='Channel wise traffic'!I176,'Channel wise traffic'!I176='Channel wise traffic'!J176),"Facebook,Youtube,Twitter,Others","No Increase"))))),IF(MIN('Channel wise traffic'!G176:J176)='Channel wise traffic'!G176,"Facebook",IF(MIN('Channel wise traffic'!G176:J176)='Channel wise traffic'!H176,"Youtube",IF(MIN('Channel wise traffic'!G176:J176)='Channel wise traffic'!I176,"Twitter",IF(MIN('Channel wise traffic'!G176:J176)='Channel wise traffic'!J176,"Others",IF(AND('Channel wise traffic'!G176='Channel wise traffic'!H176,'Channel wise traffic'!H176='Channel wise traffic'!I176,'Channel wise traffic'!I176='Channel wise traffic'!J176),"Facebook,Youtube,Twitter,Others","No Decrease"))))))</f>
        <v>Twitter</v>
      </c>
      <c r="Z176" s="17" t="str">
        <f t="shared" si="4"/>
        <v>M2C increase</v>
      </c>
      <c r="AA176" s="80"/>
      <c r="AB176" s="19"/>
      <c r="AC176" s="19"/>
      <c r="AD176" s="80"/>
    </row>
    <row r="177" ht="15.75" customHeight="1" spans="2:30">
      <c r="B177" s="70">
        <v>43640</v>
      </c>
      <c r="C177" s="17">
        <v>21282993</v>
      </c>
      <c r="D177" s="17">
        <v>5054710</v>
      </c>
      <c r="E177" s="17">
        <v>2042103</v>
      </c>
      <c r="F177" s="17">
        <v>1460920</v>
      </c>
      <c r="G177" s="17">
        <v>1233893</v>
      </c>
      <c r="H177" s="34">
        <f t="shared" si="29"/>
        <v>0.0579755394365821</v>
      </c>
      <c r="I177" s="34">
        <f t="shared" si="34"/>
        <v>-0.0935901570340638</v>
      </c>
      <c r="J177" s="34">
        <f t="shared" si="35"/>
        <v>-0.0576923332356624</v>
      </c>
      <c r="K177" s="34">
        <f t="shared" si="36"/>
        <v>-0.0380956507779098</v>
      </c>
      <c r="L177" s="34">
        <f t="shared" si="30"/>
        <v>0.237499960649332</v>
      </c>
      <c r="M177" s="34">
        <f t="shared" si="31"/>
        <v>0.404000031653646</v>
      </c>
      <c r="N177" s="34">
        <f t="shared" si="32"/>
        <v>0.715399761912107</v>
      </c>
      <c r="O177" s="34">
        <f t="shared" si="33"/>
        <v>0.844599978095994</v>
      </c>
      <c r="P177" s="34">
        <v>0.0579755394365821</v>
      </c>
      <c r="Q177" s="34">
        <v>-0.0380956507779101</v>
      </c>
      <c r="R177" s="34">
        <f t="shared" si="37"/>
        <v>-0.0952381039869946</v>
      </c>
      <c r="S177" s="34">
        <f t="shared" si="38"/>
        <v>0.0631582328590448</v>
      </c>
      <c r="T177" s="34">
        <f t="shared" si="39"/>
        <v>-5.0503736481744e-7</v>
      </c>
      <c r="U177" s="34">
        <f t="shared" si="40"/>
        <v>-2.32354960383319e-7</v>
      </c>
      <c r="V177" s="76" t="str">
        <f t="shared" si="1"/>
        <v> </v>
      </c>
      <c r="W177" s="17" t="str">
        <f t="shared" si="2"/>
        <v> </v>
      </c>
      <c r="X177" s="17" t="str">
        <f t="shared" si="3"/>
        <v> </v>
      </c>
      <c r="Y177" s="17" t="str">
        <f>IF(J177&gt;0,IF(MAX('Channel wise traffic'!G177:J177)='Channel wise traffic'!G177,"Facebook",IF(MAX('Channel wise traffic'!G177:J177)='Channel wise traffic'!H177,"Youtube",IF(MAX('Channel wise traffic'!G177:J177)='Channel wise traffic'!I177,"Twitter",IF(MAX('Channel wise traffic'!G177:J177)='Channel wise traffic'!J177,"Others",IF(AND('Channel wise traffic'!G177='Channel wise traffic'!H177,'Channel wise traffic'!H177='Channel wise traffic'!I177,'Channel wise traffic'!I177='Channel wise traffic'!J177),"Facebook,Youtube,Twitter,Others","No Increase"))))),IF(MIN('Channel wise traffic'!G177:J177)='Channel wise traffic'!G177,"Facebook",IF(MIN('Channel wise traffic'!G177:J177)='Channel wise traffic'!H177,"Youtube",IF(MIN('Channel wise traffic'!G177:J177)='Channel wise traffic'!I177,"Twitter",IF(MIN('Channel wise traffic'!G177:J177)='Channel wise traffic'!J177,"Others",IF(AND('Channel wise traffic'!G177='Channel wise traffic'!H177,'Channel wise traffic'!H177='Channel wise traffic'!I177,'Channel wise traffic'!I177='Channel wise traffic'!J177),"Facebook,Youtube,Twitter,Others","No Decrease"))))))</f>
        <v>Facebook</v>
      </c>
      <c r="Z177" s="17" t="str">
        <f t="shared" si="4"/>
        <v>L2M decrease</v>
      </c>
      <c r="AA177" s="80"/>
      <c r="AB177" s="19"/>
      <c r="AC177" s="19"/>
      <c r="AD177" s="80"/>
    </row>
    <row r="178" ht="15.75" customHeight="1" spans="2:30">
      <c r="B178" s="70">
        <v>43641</v>
      </c>
      <c r="C178" s="17">
        <v>22586034</v>
      </c>
      <c r="D178" s="17">
        <v>5646508</v>
      </c>
      <c r="E178" s="17">
        <v>2236017</v>
      </c>
      <c r="F178" s="17">
        <v>1632292</v>
      </c>
      <c r="G178" s="17">
        <v>1271556</v>
      </c>
      <c r="H178" s="34">
        <f t="shared" si="29"/>
        <v>0.0562983301982101</v>
      </c>
      <c r="I178" s="34">
        <f t="shared" si="34"/>
        <v>0.0118093601174492</v>
      </c>
      <c r="J178" s="34">
        <f t="shared" si="35"/>
        <v>0.0721649572625229</v>
      </c>
      <c r="K178" s="34">
        <f t="shared" si="36"/>
        <v>-0.056293200720881</v>
      </c>
      <c r="L178" s="34">
        <f t="shared" si="30"/>
        <v>0.249999977862426</v>
      </c>
      <c r="M178" s="34">
        <f t="shared" si="31"/>
        <v>0.395999970247098</v>
      </c>
      <c r="N178" s="34">
        <f t="shared" si="32"/>
        <v>0.729999816638246</v>
      </c>
      <c r="O178" s="34">
        <f t="shared" si="33"/>
        <v>0.779000325922078</v>
      </c>
      <c r="P178" s="34">
        <v>0.0562983301982101</v>
      </c>
      <c r="Q178" s="34">
        <v>-0.056293200720881</v>
      </c>
      <c r="R178" s="34">
        <f t="shared" si="37"/>
        <v>-0.047619002781874</v>
      </c>
      <c r="S178" s="34">
        <f t="shared" si="38"/>
        <v>0.0421053138025891</v>
      </c>
      <c r="T178" s="34">
        <f t="shared" si="39"/>
        <v>-0.0291266119997825</v>
      </c>
      <c r="U178" s="34">
        <f t="shared" si="40"/>
        <v>-0.0206179157963111</v>
      </c>
      <c r="V178" s="76" t="str">
        <f t="shared" si="1"/>
        <v> </v>
      </c>
      <c r="W178" s="17" t="str">
        <f t="shared" si="2"/>
        <v> </v>
      </c>
      <c r="X178" s="17" t="str">
        <f t="shared" si="3"/>
        <v> </v>
      </c>
      <c r="Y178" s="17" t="str">
        <f>IF(J178&gt;0,IF(MAX('Channel wise traffic'!G178:J178)='Channel wise traffic'!G178,"Facebook",IF(MAX('Channel wise traffic'!G178:J178)='Channel wise traffic'!H178,"Youtube",IF(MAX('Channel wise traffic'!G178:J178)='Channel wise traffic'!I178,"Twitter",IF(MAX('Channel wise traffic'!G178:J178)='Channel wise traffic'!J178,"Others",IF(AND('Channel wise traffic'!G178='Channel wise traffic'!H178,'Channel wise traffic'!H178='Channel wise traffic'!I178,'Channel wise traffic'!I178='Channel wise traffic'!J178),"Facebook,Youtube,Twitter,Others","No Increase"))))),IF(MIN('Channel wise traffic'!G178:J178)='Channel wise traffic'!G178,"Facebook",IF(MIN('Channel wise traffic'!G178:J178)='Channel wise traffic'!H178,"Youtube",IF(MIN('Channel wise traffic'!G178:J178)='Channel wise traffic'!I178,"Twitter",IF(MIN('Channel wise traffic'!G178:J178)='Channel wise traffic'!J178,"Others",IF(AND('Channel wise traffic'!G178='Channel wise traffic'!H178,'Channel wise traffic'!H178='Channel wise traffic'!I178,'Channel wise traffic'!I178='Channel wise traffic'!J178),"Facebook,Youtube,Twitter,Others","No Decrease"))))))</f>
        <v>Youtube</v>
      </c>
      <c r="Z178" s="17" t="str">
        <f t="shared" si="4"/>
        <v>L2M decrease</v>
      </c>
      <c r="AA178" s="80"/>
      <c r="AB178" s="19"/>
      <c r="AC178" s="19"/>
      <c r="AD178" s="80"/>
    </row>
    <row r="179" ht="15.75" customHeight="1" spans="2:30">
      <c r="B179" s="70">
        <v>43642</v>
      </c>
      <c r="C179" s="17">
        <v>22368860</v>
      </c>
      <c r="D179" s="17">
        <v>5759981</v>
      </c>
      <c r="E179" s="17">
        <v>2234872</v>
      </c>
      <c r="F179" s="17">
        <v>1615142</v>
      </c>
      <c r="G179" s="17">
        <v>1324416</v>
      </c>
      <c r="H179" s="34">
        <f t="shared" si="29"/>
        <v>0.0592080240119523</v>
      </c>
      <c r="I179" s="34">
        <f t="shared" si="34"/>
        <v>0.0217674573619369</v>
      </c>
      <c r="J179" s="34">
        <f t="shared" si="35"/>
        <v>0.00980390342279569</v>
      </c>
      <c r="K179" s="34">
        <f t="shared" si="36"/>
        <v>0.0118474031429159</v>
      </c>
      <c r="L179" s="34">
        <f t="shared" si="30"/>
        <v>0.257499979882748</v>
      </c>
      <c r="M179" s="34">
        <f t="shared" si="31"/>
        <v>0.387999890971863</v>
      </c>
      <c r="N179" s="34">
        <f t="shared" si="32"/>
        <v>0.722700002505736</v>
      </c>
      <c r="O179" s="34">
        <f t="shared" si="33"/>
        <v>0.819999727578132</v>
      </c>
      <c r="P179" s="34">
        <v>0.0592080240119523</v>
      </c>
      <c r="Q179" s="34">
        <v>0.0118474031429172</v>
      </c>
      <c r="R179" s="34">
        <f t="shared" si="37"/>
        <v>0.0842105781418898</v>
      </c>
      <c r="S179" s="34">
        <f t="shared" si="38"/>
        <v>-0.0490197864613678</v>
      </c>
      <c r="T179" s="34">
        <f t="shared" si="39"/>
        <v>0.02061871723367</v>
      </c>
      <c r="U179" s="34">
        <f t="shared" si="40"/>
        <v>-0.0384621783685806</v>
      </c>
      <c r="V179" s="76" t="str">
        <f t="shared" si="1"/>
        <v> </v>
      </c>
      <c r="W179" s="17" t="str">
        <f t="shared" si="2"/>
        <v> </v>
      </c>
      <c r="X179" s="17" t="str">
        <f t="shared" si="3"/>
        <v> </v>
      </c>
      <c r="Y179" s="17" t="str">
        <f>IF(J179&gt;0,IF(MAX('Channel wise traffic'!G179:J179)='Channel wise traffic'!G179,"Facebook",IF(MAX('Channel wise traffic'!G179:J179)='Channel wise traffic'!H179,"Youtube",IF(MAX('Channel wise traffic'!G179:J179)='Channel wise traffic'!I179,"Twitter",IF(MAX('Channel wise traffic'!G179:J179)='Channel wise traffic'!J179,"Others",IF(AND('Channel wise traffic'!G179='Channel wise traffic'!H179,'Channel wise traffic'!H179='Channel wise traffic'!I179,'Channel wise traffic'!I179='Channel wise traffic'!J179),"Facebook,Youtube,Twitter,Others","No Increase"))))),IF(MIN('Channel wise traffic'!G179:J179)='Channel wise traffic'!G179,"Facebook",IF(MIN('Channel wise traffic'!G179:J179)='Channel wise traffic'!H179,"Youtube",IF(MIN('Channel wise traffic'!G179:J179)='Channel wise traffic'!I179,"Twitter",IF(MIN('Channel wise traffic'!G179:J179)='Channel wise traffic'!J179,"Others",IF(AND('Channel wise traffic'!G179='Channel wise traffic'!H179,'Channel wise traffic'!H179='Channel wise traffic'!I179,'Channel wise traffic'!I179='Channel wise traffic'!J179),"Facebook,Youtube,Twitter,Others","No Decrease"))))))</f>
        <v>Youtube</v>
      </c>
      <c r="Z179" s="17" t="str">
        <f t="shared" si="4"/>
        <v>L2M increase</v>
      </c>
      <c r="AA179" s="80"/>
      <c r="AB179" s="19"/>
      <c r="AC179" s="19"/>
      <c r="AD179" s="80"/>
    </row>
    <row r="180" ht="15.75" customHeight="1" spans="2:30">
      <c r="B180" s="70">
        <v>43643</v>
      </c>
      <c r="C180" s="17">
        <v>22368860</v>
      </c>
      <c r="D180" s="17">
        <v>5759981</v>
      </c>
      <c r="E180" s="17">
        <v>2234872</v>
      </c>
      <c r="F180" s="17">
        <v>1680400</v>
      </c>
      <c r="G180" s="17">
        <v>1322811</v>
      </c>
      <c r="H180" s="34">
        <f t="shared" si="29"/>
        <v>0.0591362724787942</v>
      </c>
      <c r="I180" s="34">
        <f t="shared" si="34"/>
        <v>1.14721828139558</v>
      </c>
      <c r="J180" s="34">
        <f t="shared" si="35"/>
        <v>1.19148929916774</v>
      </c>
      <c r="K180" s="34">
        <f t="shared" si="36"/>
        <v>-0.0202013387831603</v>
      </c>
      <c r="L180" s="34">
        <f t="shared" si="30"/>
        <v>0.257499979882748</v>
      </c>
      <c r="M180" s="34">
        <f t="shared" si="31"/>
        <v>0.387999890971863</v>
      </c>
      <c r="N180" s="34">
        <f t="shared" si="32"/>
        <v>0.75189988509409</v>
      </c>
      <c r="O180" s="34">
        <f t="shared" si="33"/>
        <v>0.787200071411569</v>
      </c>
      <c r="P180" s="34">
        <v>0.0591362724787942</v>
      </c>
      <c r="Q180" s="34">
        <v>-0.02020133878316</v>
      </c>
      <c r="R180" s="34">
        <f t="shared" si="37"/>
        <v>0.0404042165185872</v>
      </c>
      <c r="S180" s="34">
        <f t="shared" si="38"/>
        <v>-0.058252847443227</v>
      </c>
      <c r="T180" s="34">
        <f t="shared" si="39"/>
        <v>0.0729176182647935</v>
      </c>
      <c r="U180" s="34">
        <f t="shared" si="40"/>
        <v>-0.0679610853390915</v>
      </c>
      <c r="V180" s="76" t="str">
        <f t="shared" si="1"/>
        <v>High Order Change</v>
      </c>
      <c r="W180" s="17" t="str">
        <f t="shared" si="2"/>
        <v>High Traffic Change</v>
      </c>
      <c r="X180" s="17" t="str">
        <f t="shared" si="3"/>
        <v> </v>
      </c>
      <c r="Y180" s="17" t="str">
        <f>IF(J180&gt;0,IF(MAX('Channel wise traffic'!G180:J180)='Channel wise traffic'!G180,"Facebook",IF(MAX('Channel wise traffic'!G180:J180)='Channel wise traffic'!H180,"Youtube",IF(MAX('Channel wise traffic'!G180:J180)='Channel wise traffic'!I180,"Twitter",IF(MAX('Channel wise traffic'!G180:J180)='Channel wise traffic'!J180,"Others",IF(AND('Channel wise traffic'!G180='Channel wise traffic'!H180,'Channel wise traffic'!H180='Channel wise traffic'!I180,'Channel wise traffic'!I180='Channel wise traffic'!J180),"Facebook,Youtube,Twitter,Others","No Increase"))))),IF(MIN('Channel wise traffic'!G180:J180)='Channel wise traffic'!G180,"Facebook",IF(MIN('Channel wise traffic'!G180:J180)='Channel wise traffic'!H180,"Youtube",IF(MIN('Channel wise traffic'!G180:J180)='Channel wise traffic'!I180,"Twitter",IF(MIN('Channel wise traffic'!G180:J180)='Channel wise traffic'!J180,"Others",IF(AND('Channel wise traffic'!G180='Channel wise traffic'!H180,'Channel wise traffic'!H180='Channel wise traffic'!I180,'Channel wise traffic'!I180='Channel wise traffic'!J180),"Facebook,Youtube,Twitter,Others","No Decrease"))))))</f>
        <v>Twitter</v>
      </c>
      <c r="Z180" s="17" t="str">
        <f t="shared" si="4"/>
        <v>P2O decrease</v>
      </c>
      <c r="AA180" s="80"/>
      <c r="AB180" s="19"/>
      <c r="AC180" s="80" t="s">
        <v>91</v>
      </c>
      <c r="AD180" s="80" t="s">
        <v>92</v>
      </c>
    </row>
    <row r="181" ht="15.75" customHeight="1" spans="2:30">
      <c r="B181" s="70">
        <v>43644</v>
      </c>
      <c r="C181" s="17">
        <v>21282993</v>
      </c>
      <c r="D181" s="17">
        <v>5373955</v>
      </c>
      <c r="E181" s="17">
        <v>2063599</v>
      </c>
      <c r="F181" s="17">
        <v>1461234</v>
      </c>
      <c r="G181" s="17">
        <v>1234158</v>
      </c>
      <c r="H181" s="34">
        <f t="shared" si="29"/>
        <v>0.0579879906928504</v>
      </c>
      <c r="I181" s="34">
        <f t="shared" si="34"/>
        <v>-0.0762885023868224</v>
      </c>
      <c r="J181" s="34">
        <f t="shared" si="35"/>
        <v>0.0103092592645337</v>
      </c>
      <c r="K181" s="34">
        <f t="shared" si="36"/>
        <v>-0.085714112641506</v>
      </c>
      <c r="L181" s="34">
        <f t="shared" si="30"/>
        <v>0.252499965582848</v>
      </c>
      <c r="M181" s="34">
        <f t="shared" si="31"/>
        <v>0.384000052103153</v>
      </c>
      <c r="N181" s="34">
        <f t="shared" si="32"/>
        <v>0.708099781013656</v>
      </c>
      <c r="O181" s="34">
        <f t="shared" si="33"/>
        <v>0.84459983821893</v>
      </c>
      <c r="P181" s="34">
        <v>0.0579879906928504</v>
      </c>
      <c r="Q181" s="34">
        <v>-0.0857141126415054</v>
      </c>
      <c r="R181" s="34">
        <f t="shared" si="37"/>
        <v>0.0412370428147488</v>
      </c>
      <c r="S181" s="34">
        <f t="shared" si="38"/>
        <v>-0.0679610686976947</v>
      </c>
      <c r="T181" s="34">
        <f t="shared" si="39"/>
        <v>-0.076190292893308</v>
      </c>
      <c r="U181" s="34">
        <f t="shared" si="40"/>
        <v>0.0198019346121023</v>
      </c>
      <c r="V181" s="76" t="str">
        <f t="shared" si="1"/>
        <v> </v>
      </c>
      <c r="W181" s="17" t="str">
        <f t="shared" si="2"/>
        <v> </v>
      </c>
      <c r="X181" s="17" t="str">
        <f t="shared" si="3"/>
        <v> </v>
      </c>
      <c r="Y181" s="17" t="str">
        <f>IF(J181&gt;0,IF(MAX('Channel wise traffic'!G181:J181)='Channel wise traffic'!G181,"Facebook",IF(MAX('Channel wise traffic'!G181:J181)='Channel wise traffic'!H181,"Youtube",IF(MAX('Channel wise traffic'!G181:J181)='Channel wise traffic'!I181,"Twitter",IF(MAX('Channel wise traffic'!G181:J181)='Channel wise traffic'!J181,"Others",IF(AND('Channel wise traffic'!G181='Channel wise traffic'!H181,'Channel wise traffic'!H181='Channel wise traffic'!I181,'Channel wise traffic'!I181='Channel wise traffic'!J181),"Facebook,Youtube,Twitter,Others","No Increase"))))),IF(MIN('Channel wise traffic'!G181:J181)='Channel wise traffic'!G181,"Facebook",IF(MIN('Channel wise traffic'!G181:J181)='Channel wise traffic'!H181,"Youtube",IF(MIN('Channel wise traffic'!G181:J181)='Channel wise traffic'!I181,"Twitter",IF(MIN('Channel wise traffic'!G181:J181)='Channel wise traffic'!J181,"Others",IF(AND('Channel wise traffic'!G181='Channel wise traffic'!H181,'Channel wise traffic'!H181='Channel wise traffic'!I181,'Channel wise traffic'!I181='Channel wise traffic'!J181),"Facebook,Youtube,Twitter,Others","No Decrease"))))))</f>
        <v>Youtube</v>
      </c>
      <c r="Z181" s="17" t="str">
        <f t="shared" si="4"/>
        <v>C2P decrease</v>
      </c>
      <c r="AA181" s="80"/>
      <c r="AB181" s="19"/>
      <c r="AC181" s="19"/>
      <c r="AD181" s="80"/>
    </row>
    <row r="182" ht="15.75" customHeight="1" spans="2:30">
      <c r="B182" s="70">
        <v>43645</v>
      </c>
      <c r="C182" s="17">
        <v>46685340</v>
      </c>
      <c r="D182" s="17">
        <v>9999999</v>
      </c>
      <c r="E182" s="17">
        <v>3502000</v>
      </c>
      <c r="F182" s="17">
        <v>2286105</v>
      </c>
      <c r="G182" s="17">
        <v>1729667</v>
      </c>
      <c r="H182" s="34">
        <f t="shared" si="29"/>
        <v>0.0370494677772508</v>
      </c>
      <c r="I182" s="34">
        <f t="shared" si="34"/>
        <v>0.094959494525098</v>
      </c>
      <c r="J182" s="34">
        <f t="shared" si="35"/>
        <v>0.04</v>
      </c>
      <c r="K182" s="34">
        <f t="shared" si="36"/>
        <v>0.052845667812593</v>
      </c>
      <c r="L182" s="34">
        <f t="shared" si="30"/>
        <v>0.21419998226424</v>
      </c>
      <c r="M182" s="34">
        <f t="shared" si="31"/>
        <v>0.350200035020004</v>
      </c>
      <c r="N182" s="34">
        <f t="shared" si="32"/>
        <v>0.652799828669332</v>
      </c>
      <c r="O182" s="34">
        <f t="shared" si="33"/>
        <v>0.756599981190715</v>
      </c>
      <c r="P182" s="34">
        <v>0.0370494677772508</v>
      </c>
      <c r="Q182" s="34">
        <v>0.0528456678125944</v>
      </c>
      <c r="R182" s="34">
        <f t="shared" si="37"/>
        <v>0.0303029477539025</v>
      </c>
      <c r="S182" s="34">
        <f t="shared" si="38"/>
        <v>0.0842106408513192</v>
      </c>
      <c r="T182" s="34">
        <f t="shared" si="39"/>
        <v>-0.0769233427446783</v>
      </c>
      <c r="U182" s="34">
        <f t="shared" si="40"/>
        <v>0.0210531232942508</v>
      </c>
      <c r="V182" s="76" t="str">
        <f t="shared" si="1"/>
        <v> </v>
      </c>
      <c r="W182" s="17" t="str">
        <f t="shared" si="2"/>
        <v> </v>
      </c>
      <c r="X182" s="17" t="str">
        <f t="shared" si="3"/>
        <v> </v>
      </c>
      <c r="Y182" s="17" t="str">
        <f>IF(J182&gt;0,IF(MAX('Channel wise traffic'!G182:J182)='Channel wise traffic'!G182,"Facebook",IF(MAX('Channel wise traffic'!G182:J182)='Channel wise traffic'!H182,"Youtube",IF(MAX('Channel wise traffic'!G182:J182)='Channel wise traffic'!I182,"Twitter",IF(MAX('Channel wise traffic'!G182:J182)='Channel wise traffic'!J182,"Others",IF(AND('Channel wise traffic'!G182='Channel wise traffic'!H182,'Channel wise traffic'!H182='Channel wise traffic'!I182,'Channel wise traffic'!I182='Channel wise traffic'!J182),"Facebook,Youtube,Twitter,Others","No Increase"))))),IF(MIN('Channel wise traffic'!G182:J182)='Channel wise traffic'!G182,"Facebook",IF(MIN('Channel wise traffic'!G182:J182)='Channel wise traffic'!H182,"Youtube",IF(MIN('Channel wise traffic'!G182:J182)='Channel wise traffic'!I182,"Twitter",IF(MIN('Channel wise traffic'!G182:J182)='Channel wise traffic'!J182,"Others",IF(AND('Channel wise traffic'!G182='Channel wise traffic'!H182,'Channel wise traffic'!H182='Channel wise traffic'!I182,'Channel wise traffic'!I182='Channel wise traffic'!J182),"Facebook,Youtube,Twitter,Others","No Decrease"))))))</f>
        <v>Youtube</v>
      </c>
      <c r="Z182" s="17" t="str">
        <f t="shared" si="4"/>
        <v>M2C increase</v>
      </c>
      <c r="AA182" s="80"/>
      <c r="AB182" s="19"/>
      <c r="AC182" s="19"/>
      <c r="AD182" s="80"/>
    </row>
    <row r="183" ht="15.75" customHeight="1" spans="2:30">
      <c r="B183" s="70">
        <v>43646</v>
      </c>
      <c r="C183" s="17">
        <v>43991955</v>
      </c>
      <c r="D183" s="17">
        <v>8776395</v>
      </c>
      <c r="E183" s="17">
        <v>3133173</v>
      </c>
      <c r="F183" s="17">
        <v>2066640</v>
      </c>
      <c r="G183" s="17">
        <v>1692578</v>
      </c>
      <c r="H183" s="34">
        <f t="shared" si="29"/>
        <v>0.0384747165703366</v>
      </c>
      <c r="I183" s="34">
        <f t="shared" si="34"/>
        <v>0.0183897367892207</v>
      </c>
      <c r="J183" s="34">
        <f t="shared" si="35"/>
        <v>0.0103092667492486</v>
      </c>
      <c r="K183" s="34">
        <f t="shared" si="36"/>
        <v>0.00799801635589659</v>
      </c>
      <c r="L183" s="34">
        <f t="shared" si="30"/>
        <v>0.199499999488543</v>
      </c>
      <c r="M183" s="34">
        <f t="shared" si="31"/>
        <v>0.35699999829087</v>
      </c>
      <c r="N183" s="34">
        <f t="shared" si="32"/>
        <v>0.659599709304274</v>
      </c>
      <c r="O183" s="34">
        <f t="shared" si="33"/>
        <v>0.818999922579646</v>
      </c>
      <c r="P183" s="34">
        <v>0.0384747165703366</v>
      </c>
      <c r="Q183" s="34">
        <v>0.00799801635589437</v>
      </c>
      <c r="R183" s="34">
        <f t="shared" si="37"/>
        <v>-0.0206184582230796</v>
      </c>
      <c r="S183" s="34">
        <f t="shared" si="38"/>
        <v>0.00961537720659633</v>
      </c>
      <c r="T183" s="34">
        <f t="shared" si="39"/>
        <v>-3.21414686532684e-7</v>
      </c>
      <c r="U183" s="34">
        <f t="shared" si="40"/>
        <v>0.019417173885766</v>
      </c>
      <c r="V183" s="76" t="str">
        <f t="shared" si="1"/>
        <v> </v>
      </c>
      <c r="W183" s="17" t="str">
        <f t="shared" si="2"/>
        <v> </v>
      </c>
      <c r="X183" s="17" t="str">
        <f t="shared" si="3"/>
        <v> </v>
      </c>
      <c r="Y183" s="17" t="str">
        <f>IF(J183&gt;0,IF(MAX('Channel wise traffic'!G183:J183)='Channel wise traffic'!G183,"Facebook",IF(MAX('Channel wise traffic'!G183:J183)='Channel wise traffic'!H183,"Youtube",IF(MAX('Channel wise traffic'!G183:J183)='Channel wise traffic'!I183,"Twitter",IF(MAX('Channel wise traffic'!G183:J183)='Channel wise traffic'!J183,"Others",IF(AND('Channel wise traffic'!G183='Channel wise traffic'!H183,'Channel wise traffic'!H183='Channel wise traffic'!I183,'Channel wise traffic'!I183='Channel wise traffic'!J183),"Facebook,Youtube,Twitter,Others","No Increase"))))),IF(MIN('Channel wise traffic'!G183:J183)='Channel wise traffic'!G183,"Facebook",IF(MIN('Channel wise traffic'!G183:J183)='Channel wise traffic'!H183,"Youtube",IF(MIN('Channel wise traffic'!G183:J183)='Channel wise traffic'!I183,"Twitter",IF(MIN('Channel wise traffic'!G183:J183)='Channel wise traffic'!J183,"Others",IF(AND('Channel wise traffic'!G183='Channel wise traffic'!H183,'Channel wise traffic'!H183='Channel wise traffic'!I183,'Channel wise traffic'!I183='Channel wise traffic'!J183),"Facebook,Youtube,Twitter,Others","No Decrease"))))))</f>
        <v>Twitter</v>
      </c>
      <c r="Z183" s="17" t="str">
        <f t="shared" si="4"/>
        <v>P2O increase</v>
      </c>
      <c r="AA183" s="80"/>
      <c r="AB183" s="19"/>
      <c r="AC183" s="19"/>
      <c r="AD183" s="80"/>
    </row>
    <row r="184" ht="15.75" customHeight="1" spans="2:30">
      <c r="B184" s="70">
        <v>43647</v>
      </c>
      <c r="C184" s="17">
        <v>21500167</v>
      </c>
      <c r="D184" s="17">
        <v>5213790</v>
      </c>
      <c r="E184" s="17">
        <v>2189792</v>
      </c>
      <c r="F184" s="17">
        <v>1582562</v>
      </c>
      <c r="G184" s="17">
        <v>1297701</v>
      </c>
      <c r="H184" s="34">
        <f t="shared" si="29"/>
        <v>0.0603577172214523</v>
      </c>
      <c r="I184" s="34">
        <f t="shared" si="34"/>
        <v>0.051712749808938</v>
      </c>
      <c r="J184" s="34">
        <f t="shared" si="35"/>
        <v>0.0102041099200663</v>
      </c>
      <c r="K184" s="34">
        <f t="shared" si="36"/>
        <v>0.0410893595475037</v>
      </c>
      <c r="L184" s="34">
        <f t="shared" si="30"/>
        <v>0.242499976860645</v>
      </c>
      <c r="M184" s="34">
        <f t="shared" si="31"/>
        <v>0.420000038359811</v>
      </c>
      <c r="N184" s="34">
        <f t="shared" si="32"/>
        <v>0.722699690198886</v>
      </c>
      <c r="O184" s="34">
        <f t="shared" si="33"/>
        <v>0.820000101101884</v>
      </c>
      <c r="P184" s="34">
        <v>0.0603577172214523</v>
      </c>
      <c r="Q184" s="34">
        <v>0.0410893595475039</v>
      </c>
      <c r="R184" s="34">
        <f t="shared" si="37"/>
        <v>0.0210527033252672</v>
      </c>
      <c r="S184" s="34">
        <f t="shared" si="38"/>
        <v>0.0396039738924623</v>
      </c>
      <c r="T184" s="34">
        <f t="shared" si="39"/>
        <v>0.0102039847864472</v>
      </c>
      <c r="U184" s="34">
        <f t="shared" si="40"/>
        <v>-0.0291260687095519</v>
      </c>
      <c r="V184" s="76" t="str">
        <f t="shared" si="1"/>
        <v> </v>
      </c>
      <c r="W184" s="17" t="str">
        <f t="shared" si="2"/>
        <v> </v>
      </c>
      <c r="X184" s="17" t="str">
        <f t="shared" si="3"/>
        <v> </v>
      </c>
      <c r="Y184" s="17" t="str">
        <f>IF(J184&gt;0,IF(MAX('Channel wise traffic'!G184:J184)='Channel wise traffic'!G184,"Facebook",IF(MAX('Channel wise traffic'!G184:J184)='Channel wise traffic'!H184,"Youtube",IF(MAX('Channel wise traffic'!G184:J184)='Channel wise traffic'!I184,"Twitter",IF(MAX('Channel wise traffic'!G184:J184)='Channel wise traffic'!J184,"Others",IF(AND('Channel wise traffic'!G184='Channel wise traffic'!H184,'Channel wise traffic'!H184='Channel wise traffic'!I184,'Channel wise traffic'!I184='Channel wise traffic'!J184),"Facebook,Youtube,Twitter,Others","No Increase"))))),IF(MIN('Channel wise traffic'!G184:J184)='Channel wise traffic'!G184,"Facebook",IF(MIN('Channel wise traffic'!G184:J184)='Channel wise traffic'!H184,"Youtube",IF(MIN('Channel wise traffic'!G184:J184)='Channel wise traffic'!I184,"Twitter",IF(MIN('Channel wise traffic'!G184:J184)='Channel wise traffic'!J184,"Others",IF(AND('Channel wise traffic'!G184='Channel wise traffic'!H184,'Channel wise traffic'!H184='Channel wise traffic'!I184,'Channel wise traffic'!I184='Channel wise traffic'!J184),"Facebook,Youtube,Twitter,Others","No Decrease"))))))</f>
        <v>Facebook</v>
      </c>
      <c r="Z184" s="17" t="str">
        <f t="shared" si="4"/>
        <v>M2C increase</v>
      </c>
      <c r="AA184" s="80"/>
      <c r="AB184" s="19"/>
      <c r="AC184" s="19"/>
      <c r="AD184" s="80"/>
    </row>
    <row r="185" ht="15.75" customHeight="1" spans="2:30">
      <c r="B185" s="70">
        <v>43648</v>
      </c>
      <c r="C185" s="17">
        <v>21934513</v>
      </c>
      <c r="D185" s="17">
        <v>5264283</v>
      </c>
      <c r="E185" s="17">
        <v>2105713</v>
      </c>
      <c r="F185" s="17">
        <v>1583285</v>
      </c>
      <c r="G185" s="17">
        <v>1311277</v>
      </c>
      <c r="H185" s="34">
        <f t="shared" si="29"/>
        <v>0.0597814503563403</v>
      </c>
      <c r="I185" s="34">
        <f t="shared" si="34"/>
        <v>0.0312381051247448</v>
      </c>
      <c r="J185" s="34">
        <f t="shared" si="35"/>
        <v>-0.0288461887554052</v>
      </c>
      <c r="K185" s="34">
        <f t="shared" si="36"/>
        <v>0.061868978100543</v>
      </c>
      <c r="L185" s="34">
        <f t="shared" si="30"/>
        <v>0.23999999452917</v>
      </c>
      <c r="M185" s="34">
        <f t="shared" si="31"/>
        <v>0.399999962008122</v>
      </c>
      <c r="N185" s="34">
        <f t="shared" si="32"/>
        <v>0.751899712828861</v>
      </c>
      <c r="O185" s="34">
        <f t="shared" si="33"/>
        <v>0.828200229270157</v>
      </c>
      <c r="P185" s="34">
        <v>0.0597814503563403</v>
      </c>
      <c r="Q185" s="34">
        <v>0.0618689781005424</v>
      </c>
      <c r="R185" s="34">
        <f t="shared" si="37"/>
        <v>-0.0399999368750302</v>
      </c>
      <c r="S185" s="34">
        <f t="shared" si="38"/>
        <v>0.0101009900544389</v>
      </c>
      <c r="T185" s="34">
        <f t="shared" si="39"/>
        <v>0.0299998653307438</v>
      </c>
      <c r="U185" s="34">
        <f t="shared" si="40"/>
        <v>0.0631577442407905</v>
      </c>
      <c r="V185" s="76" t="str">
        <f t="shared" si="1"/>
        <v> </v>
      </c>
      <c r="W185" s="17" t="str">
        <f t="shared" si="2"/>
        <v> </v>
      </c>
      <c r="X185" s="17" t="str">
        <f t="shared" si="3"/>
        <v> </v>
      </c>
      <c r="Y185" s="17" t="str">
        <f>IF(J185&gt;0,IF(MAX('Channel wise traffic'!G185:J185)='Channel wise traffic'!G185,"Facebook",IF(MAX('Channel wise traffic'!G185:J185)='Channel wise traffic'!H185,"Youtube",IF(MAX('Channel wise traffic'!G185:J185)='Channel wise traffic'!I185,"Twitter",IF(MAX('Channel wise traffic'!G185:J185)='Channel wise traffic'!J185,"Others",IF(AND('Channel wise traffic'!G185='Channel wise traffic'!H185,'Channel wise traffic'!H185='Channel wise traffic'!I185,'Channel wise traffic'!I185='Channel wise traffic'!J185),"Facebook,Youtube,Twitter,Others","No Increase"))))),IF(MIN('Channel wise traffic'!G185:J185)='Channel wise traffic'!G185,"Facebook",IF(MIN('Channel wise traffic'!G185:J185)='Channel wise traffic'!H185,"Youtube",IF(MIN('Channel wise traffic'!G185:J185)='Channel wise traffic'!I185,"Twitter",IF(MIN('Channel wise traffic'!G185:J185)='Channel wise traffic'!J185,"Others",IF(AND('Channel wise traffic'!G185='Channel wise traffic'!H185,'Channel wise traffic'!H185='Channel wise traffic'!I185,'Channel wise traffic'!I185='Channel wise traffic'!J185),"Facebook,Youtube,Twitter,Others","No Decrease"))))))</f>
        <v>Facebook</v>
      </c>
      <c r="Z185" s="17" t="str">
        <f t="shared" si="4"/>
        <v>P2O increase</v>
      </c>
      <c r="AA185" s="80"/>
      <c r="AB185" s="19"/>
      <c r="AC185" s="19"/>
      <c r="AD185" s="80"/>
    </row>
    <row r="186" ht="15.75" customHeight="1" spans="2:30">
      <c r="B186" s="70">
        <v>43649</v>
      </c>
      <c r="C186" s="17">
        <v>22151687</v>
      </c>
      <c r="D186" s="17">
        <v>5814817</v>
      </c>
      <c r="E186" s="17">
        <v>2302667</v>
      </c>
      <c r="F186" s="17">
        <v>1731375</v>
      </c>
      <c r="G186" s="17">
        <v>1462320</v>
      </c>
      <c r="H186" s="34">
        <f t="shared" si="29"/>
        <v>0.0660139338371836</v>
      </c>
      <c r="I186" s="34">
        <f t="shared" si="34"/>
        <v>0.104124383879385</v>
      </c>
      <c r="J186" s="34">
        <f t="shared" si="35"/>
        <v>-0.00970872006888146</v>
      </c>
      <c r="K186" s="34">
        <f t="shared" si="36"/>
        <v>0.114949112705693</v>
      </c>
      <c r="L186" s="34">
        <f t="shared" si="30"/>
        <v>0.262499962192496</v>
      </c>
      <c r="M186" s="34">
        <f t="shared" si="31"/>
        <v>0.395999908509589</v>
      </c>
      <c r="N186" s="34">
        <f t="shared" si="32"/>
        <v>0.751899862203263</v>
      </c>
      <c r="O186" s="34">
        <f t="shared" si="33"/>
        <v>0.844600389863548</v>
      </c>
      <c r="P186" s="34">
        <v>0.0660139338371836</v>
      </c>
      <c r="Q186" s="34">
        <v>0.114949112705693</v>
      </c>
      <c r="R186" s="34">
        <f t="shared" si="37"/>
        <v>0.0194174085451375</v>
      </c>
      <c r="S186" s="34">
        <f t="shared" si="38"/>
        <v>0.0206186076951917</v>
      </c>
      <c r="T186" s="34">
        <f t="shared" si="39"/>
        <v>0.040403846127419</v>
      </c>
      <c r="U186" s="34">
        <f t="shared" si="40"/>
        <v>0.0300008176320667</v>
      </c>
      <c r="V186" s="76" t="str">
        <f t="shared" si="1"/>
        <v> </v>
      </c>
      <c r="W186" s="17" t="str">
        <f t="shared" si="2"/>
        <v> </v>
      </c>
      <c r="X186" s="17" t="str">
        <f t="shared" si="3"/>
        <v> </v>
      </c>
      <c r="Y186" s="17" t="str">
        <f>IF(J186&gt;0,IF(MAX('Channel wise traffic'!G186:J186)='Channel wise traffic'!G186,"Facebook",IF(MAX('Channel wise traffic'!G186:J186)='Channel wise traffic'!H186,"Youtube",IF(MAX('Channel wise traffic'!G186:J186)='Channel wise traffic'!I186,"Twitter",IF(MAX('Channel wise traffic'!G186:J186)='Channel wise traffic'!J186,"Others",IF(AND('Channel wise traffic'!G186='Channel wise traffic'!H186,'Channel wise traffic'!H186='Channel wise traffic'!I186,'Channel wise traffic'!I186='Channel wise traffic'!J186),"Facebook,Youtube,Twitter,Others","No Increase"))))),IF(MIN('Channel wise traffic'!G186:J186)='Channel wise traffic'!G186,"Facebook",IF(MIN('Channel wise traffic'!G186:J186)='Channel wise traffic'!H186,"Youtube",IF(MIN('Channel wise traffic'!G186:J186)='Channel wise traffic'!I186,"Twitter",IF(MIN('Channel wise traffic'!G186:J186)='Channel wise traffic'!J186,"Others",IF(AND('Channel wise traffic'!G186='Channel wise traffic'!H186,'Channel wise traffic'!H186='Channel wise traffic'!I186,'Channel wise traffic'!I186='Channel wise traffic'!J186),"Facebook,Youtube,Twitter,Others","No Decrease"))))))</f>
        <v>Youtube</v>
      </c>
      <c r="Z186" s="17" t="str">
        <f t="shared" si="4"/>
        <v>C2P increase</v>
      </c>
      <c r="AA186" s="80"/>
      <c r="AB186" s="19"/>
      <c r="AC186" s="19"/>
      <c r="AD186" s="80"/>
    </row>
    <row r="187" ht="15.75" customHeight="1" spans="2:30">
      <c r="B187" s="70">
        <v>43650</v>
      </c>
      <c r="C187" s="17">
        <v>22368860</v>
      </c>
      <c r="D187" s="17">
        <v>5759981</v>
      </c>
      <c r="E187" s="17">
        <v>2373112</v>
      </c>
      <c r="F187" s="17">
        <v>1645753</v>
      </c>
      <c r="G187" s="17">
        <v>1349517</v>
      </c>
      <c r="H187" s="34">
        <f t="shared" si="29"/>
        <v>0.0603301643445397</v>
      </c>
      <c r="I187" s="34">
        <f t="shared" si="34"/>
        <v>0.0201888251609641</v>
      </c>
      <c r="J187" s="34">
        <f t="shared" si="35"/>
        <v>0</v>
      </c>
      <c r="K187" s="34">
        <f t="shared" si="36"/>
        <v>0.0201888251609639</v>
      </c>
      <c r="L187" s="34">
        <f t="shared" si="30"/>
        <v>0.257499979882748</v>
      </c>
      <c r="M187" s="34">
        <f t="shared" si="31"/>
        <v>0.41199997013879</v>
      </c>
      <c r="N187" s="34">
        <f t="shared" si="32"/>
        <v>0.693499927521331</v>
      </c>
      <c r="O187" s="34">
        <f t="shared" si="33"/>
        <v>0.819999720492686</v>
      </c>
      <c r="P187" s="34">
        <v>0.0603301643445397</v>
      </c>
      <c r="Q187" s="34">
        <v>0.0201888251609641</v>
      </c>
      <c r="R187" s="34">
        <f t="shared" si="37"/>
        <v>0</v>
      </c>
      <c r="S187" s="34">
        <f t="shared" si="38"/>
        <v>0.0618558915230918</v>
      </c>
      <c r="T187" s="34">
        <f t="shared" si="39"/>
        <v>-0.077669858355479</v>
      </c>
      <c r="U187" s="34">
        <f t="shared" si="40"/>
        <v>0.0416662171057762</v>
      </c>
      <c r="V187" s="76" t="str">
        <f t="shared" si="1"/>
        <v> </v>
      </c>
      <c r="W187" s="17" t="str">
        <f t="shared" si="2"/>
        <v> </v>
      </c>
      <c r="X187" s="17" t="str">
        <f t="shared" si="3"/>
        <v> </v>
      </c>
      <c r="Y187" s="17" t="str">
        <f>IF(J187&gt;0,IF(MAX('Channel wise traffic'!G187:J187)='Channel wise traffic'!G187,"Facebook",IF(MAX('Channel wise traffic'!G187:J187)='Channel wise traffic'!H187,"Youtube",IF(MAX('Channel wise traffic'!G187:J187)='Channel wise traffic'!I187,"Twitter",IF(MAX('Channel wise traffic'!G187:J187)='Channel wise traffic'!J187,"Others",IF(AND('Channel wise traffic'!G187='Channel wise traffic'!H187,'Channel wise traffic'!H187='Channel wise traffic'!I187,'Channel wise traffic'!I187='Channel wise traffic'!J187),"Facebook,Youtube,Twitter,Others","No Increase"))))),IF(MIN('Channel wise traffic'!G187:J187)='Channel wise traffic'!G187,"Facebook",IF(MIN('Channel wise traffic'!G187:J187)='Channel wise traffic'!H187,"Youtube",IF(MIN('Channel wise traffic'!G187:J187)='Channel wise traffic'!I187,"Twitter",IF(MIN('Channel wise traffic'!G187:J187)='Channel wise traffic'!J187,"Others",IF(AND('Channel wise traffic'!G187='Channel wise traffic'!H187,'Channel wise traffic'!H187='Channel wise traffic'!I187,'Channel wise traffic'!I187='Channel wise traffic'!J187),"Facebook,Youtube,Twitter,Others","No Decrease"))))))</f>
        <v>Facebook</v>
      </c>
      <c r="Z187" s="17" t="str">
        <f t="shared" si="4"/>
        <v>M2C increase</v>
      </c>
      <c r="AA187" s="80"/>
      <c r="AB187" s="19"/>
      <c r="AC187" s="19"/>
      <c r="AD187" s="80"/>
    </row>
    <row r="188" ht="15.75" customHeight="1" spans="2:30">
      <c r="B188" s="70">
        <v>43651</v>
      </c>
      <c r="C188" s="17">
        <v>20631473</v>
      </c>
      <c r="D188" s="17">
        <v>4899974</v>
      </c>
      <c r="E188" s="17">
        <v>2038389</v>
      </c>
      <c r="F188" s="17">
        <v>1562425</v>
      </c>
      <c r="G188" s="17">
        <v>1255565</v>
      </c>
      <c r="H188" s="34">
        <f t="shared" si="29"/>
        <v>0.0608567793487164</v>
      </c>
      <c r="I188" s="34">
        <f t="shared" si="34"/>
        <v>0.0173454290293462</v>
      </c>
      <c r="J188" s="34">
        <f t="shared" si="35"/>
        <v>-0.0306122357884533</v>
      </c>
      <c r="K188" s="34">
        <f t="shared" si="36"/>
        <v>0.049472116926095</v>
      </c>
      <c r="L188" s="34">
        <f t="shared" si="30"/>
        <v>0.237499959406679</v>
      </c>
      <c r="M188" s="34">
        <f t="shared" si="31"/>
        <v>0.41599996244878</v>
      </c>
      <c r="N188" s="34">
        <f t="shared" si="32"/>
        <v>0.766499917336681</v>
      </c>
      <c r="O188" s="34">
        <f t="shared" si="33"/>
        <v>0.803600172808295</v>
      </c>
      <c r="P188" s="34">
        <v>0.0608567793487164</v>
      </c>
      <c r="Q188" s="34">
        <v>0.0494721169260952</v>
      </c>
      <c r="R188" s="34">
        <f t="shared" si="37"/>
        <v>-0.0594059731514985</v>
      </c>
      <c r="S188" s="34">
        <f t="shared" si="38"/>
        <v>0.083333088551329</v>
      </c>
      <c r="T188" s="34">
        <f t="shared" si="39"/>
        <v>0.0824744448295469</v>
      </c>
      <c r="U188" s="34">
        <f t="shared" si="40"/>
        <v>-0.0485433024674667</v>
      </c>
      <c r="V188" s="76" t="str">
        <f t="shared" si="1"/>
        <v> </v>
      </c>
      <c r="W188" s="17" t="str">
        <f t="shared" si="2"/>
        <v> </v>
      </c>
      <c r="X188" s="17" t="str">
        <f t="shared" si="3"/>
        <v> </v>
      </c>
      <c r="Y188" s="17" t="str">
        <f>IF(J188&gt;0,IF(MAX('Channel wise traffic'!G188:J188)='Channel wise traffic'!G188,"Facebook",IF(MAX('Channel wise traffic'!G188:J188)='Channel wise traffic'!H188,"Youtube",IF(MAX('Channel wise traffic'!G188:J188)='Channel wise traffic'!I188,"Twitter",IF(MAX('Channel wise traffic'!G188:J188)='Channel wise traffic'!J188,"Others",IF(AND('Channel wise traffic'!G188='Channel wise traffic'!H188,'Channel wise traffic'!H188='Channel wise traffic'!I188,'Channel wise traffic'!I188='Channel wise traffic'!J188),"Facebook,Youtube,Twitter,Others","No Increase"))))),IF(MIN('Channel wise traffic'!G188:J188)='Channel wise traffic'!G188,"Facebook",IF(MIN('Channel wise traffic'!G188:J188)='Channel wise traffic'!H188,"Youtube",IF(MIN('Channel wise traffic'!G188:J188)='Channel wise traffic'!I188,"Twitter",IF(MIN('Channel wise traffic'!G188:J188)='Channel wise traffic'!J188,"Others",IF(AND('Channel wise traffic'!G188='Channel wise traffic'!H188,'Channel wise traffic'!H188='Channel wise traffic'!I188,'Channel wise traffic'!I188='Channel wise traffic'!J188),"Facebook,Youtube,Twitter,Others","No Decrease"))))))</f>
        <v>Youtube</v>
      </c>
      <c r="Z188" s="17" t="str">
        <f t="shared" si="4"/>
        <v>M2C increase</v>
      </c>
      <c r="AA188" s="80"/>
      <c r="AB188" s="19"/>
      <c r="AC188" s="19"/>
      <c r="AD188" s="80"/>
    </row>
    <row r="189" ht="15.75" customHeight="1" spans="2:30">
      <c r="B189" s="70">
        <v>43652</v>
      </c>
      <c r="C189" s="17">
        <v>44889750</v>
      </c>
      <c r="D189" s="17">
        <v>9332579</v>
      </c>
      <c r="E189" s="17">
        <v>3204807</v>
      </c>
      <c r="F189" s="17">
        <v>2179269</v>
      </c>
      <c r="G189" s="17">
        <v>1750824</v>
      </c>
      <c r="H189" s="34">
        <f t="shared" si="29"/>
        <v>0.0390027567540474</v>
      </c>
      <c r="I189" s="34">
        <f t="shared" si="34"/>
        <v>0.0122318342201129</v>
      </c>
      <c r="J189" s="34">
        <f t="shared" si="35"/>
        <v>-0.0384615384615384</v>
      </c>
      <c r="K189" s="34">
        <f t="shared" si="36"/>
        <v>0.0527211075889182</v>
      </c>
      <c r="L189" s="34">
        <f t="shared" si="30"/>
        <v>0.20789999944308</v>
      </c>
      <c r="M189" s="34">
        <f t="shared" si="31"/>
        <v>0.343399932644556</v>
      </c>
      <c r="N189" s="34">
        <f t="shared" si="32"/>
        <v>0.680000074887505</v>
      </c>
      <c r="O189" s="34">
        <f t="shared" si="33"/>
        <v>0.80339967209188</v>
      </c>
      <c r="P189" s="34">
        <v>0.0390027567540474</v>
      </c>
      <c r="Q189" s="34">
        <v>0.0527211075889173</v>
      </c>
      <c r="R189" s="34">
        <f t="shared" si="37"/>
        <v>-0.0294116869411701</v>
      </c>
      <c r="S189" s="34">
        <f t="shared" si="38"/>
        <v>-0.0194177661206105</v>
      </c>
      <c r="T189" s="34">
        <f t="shared" si="39"/>
        <v>0.0416670547748428</v>
      </c>
      <c r="U189" s="34">
        <f t="shared" si="40"/>
        <v>0.0618552631041742</v>
      </c>
      <c r="V189" s="76" t="str">
        <f t="shared" si="1"/>
        <v> </v>
      </c>
      <c r="W189" s="17" t="str">
        <f t="shared" si="2"/>
        <v> </v>
      </c>
      <c r="X189" s="17" t="str">
        <f t="shared" si="3"/>
        <v> </v>
      </c>
      <c r="Y189" s="17" t="str">
        <f>IF(J189&gt;0,IF(MAX('Channel wise traffic'!G189:J189)='Channel wise traffic'!G189,"Facebook",IF(MAX('Channel wise traffic'!G189:J189)='Channel wise traffic'!H189,"Youtube",IF(MAX('Channel wise traffic'!G189:J189)='Channel wise traffic'!I189,"Twitter",IF(MAX('Channel wise traffic'!G189:J189)='Channel wise traffic'!J189,"Others",IF(AND('Channel wise traffic'!G189='Channel wise traffic'!H189,'Channel wise traffic'!H189='Channel wise traffic'!I189,'Channel wise traffic'!I189='Channel wise traffic'!J189),"Facebook,Youtube,Twitter,Others","No Increase"))))),IF(MIN('Channel wise traffic'!G189:J189)='Channel wise traffic'!G189,"Facebook",IF(MIN('Channel wise traffic'!G189:J189)='Channel wise traffic'!H189,"Youtube",IF(MIN('Channel wise traffic'!G189:J189)='Channel wise traffic'!I189,"Twitter",IF(MIN('Channel wise traffic'!G189:J189)='Channel wise traffic'!J189,"Others",IF(AND('Channel wise traffic'!G189='Channel wise traffic'!H189,'Channel wise traffic'!H189='Channel wise traffic'!I189,'Channel wise traffic'!I189='Channel wise traffic'!J189),"Facebook,Youtube,Twitter,Others","No Decrease"))))))</f>
        <v>Youtube</v>
      </c>
      <c r="Z189" s="17" t="str">
        <f t="shared" si="4"/>
        <v>P2O increase</v>
      </c>
      <c r="AA189" s="80"/>
      <c r="AB189" s="19"/>
      <c r="AC189" s="19"/>
      <c r="AD189" s="80"/>
    </row>
    <row r="190" ht="15.75" customHeight="1" spans="2:30">
      <c r="B190" s="70">
        <v>43653</v>
      </c>
      <c r="C190" s="17">
        <v>43543058</v>
      </c>
      <c r="D190" s="17">
        <v>9144042</v>
      </c>
      <c r="E190" s="17">
        <v>3140064</v>
      </c>
      <c r="F190" s="17">
        <v>2135243</v>
      </c>
      <c r="G190" s="17">
        <v>1632180</v>
      </c>
      <c r="H190" s="34">
        <f t="shared" si="29"/>
        <v>0.0374842759091472</v>
      </c>
      <c r="I190" s="34">
        <f t="shared" si="34"/>
        <v>-0.0356840275603252</v>
      </c>
      <c r="J190" s="34">
        <f t="shared" si="35"/>
        <v>-0.0102040702669386</v>
      </c>
      <c r="K190" s="34">
        <f t="shared" si="36"/>
        <v>-0.0257426369698852</v>
      </c>
      <c r="L190" s="34">
        <f t="shared" si="30"/>
        <v>0.209999995866161</v>
      </c>
      <c r="M190" s="34">
        <f t="shared" si="31"/>
        <v>0.343399997506573</v>
      </c>
      <c r="N190" s="34">
        <f t="shared" si="32"/>
        <v>0.67999983439828</v>
      </c>
      <c r="O190" s="34">
        <f t="shared" si="33"/>
        <v>0.764400117457357</v>
      </c>
      <c r="P190" s="34">
        <v>0.0374842759091472</v>
      </c>
      <c r="Q190" s="34">
        <v>-0.0257426369698834</v>
      </c>
      <c r="R190" s="34">
        <f t="shared" si="37"/>
        <v>0.0526315609249963</v>
      </c>
      <c r="S190" s="34">
        <f t="shared" si="38"/>
        <v>-0.0380952404745285</v>
      </c>
      <c r="T190" s="34">
        <f t="shared" si="39"/>
        <v>0.030928038333315</v>
      </c>
      <c r="U190" s="34">
        <f t="shared" si="40"/>
        <v>-0.0666664350227448</v>
      </c>
      <c r="V190" s="76" t="str">
        <f t="shared" si="1"/>
        <v> </v>
      </c>
      <c r="W190" s="17" t="str">
        <f t="shared" si="2"/>
        <v> </v>
      </c>
      <c r="X190" s="17" t="str">
        <f t="shared" si="3"/>
        <v> </v>
      </c>
      <c r="Y190" s="17" t="str">
        <f>IF(J190&gt;0,IF(MAX('Channel wise traffic'!G190:J190)='Channel wise traffic'!G190,"Facebook",IF(MAX('Channel wise traffic'!G190:J190)='Channel wise traffic'!H190,"Youtube",IF(MAX('Channel wise traffic'!G190:J190)='Channel wise traffic'!I190,"Twitter",IF(MAX('Channel wise traffic'!G190:J190)='Channel wise traffic'!J190,"Others",IF(AND('Channel wise traffic'!G190='Channel wise traffic'!H190,'Channel wise traffic'!H190='Channel wise traffic'!I190,'Channel wise traffic'!I190='Channel wise traffic'!J190),"Facebook,Youtube,Twitter,Others","No Increase"))))),IF(MIN('Channel wise traffic'!G190:J190)='Channel wise traffic'!G190,"Facebook",IF(MIN('Channel wise traffic'!G190:J190)='Channel wise traffic'!H190,"Youtube",IF(MIN('Channel wise traffic'!G190:J190)='Channel wise traffic'!I190,"Twitter",IF(MIN('Channel wise traffic'!G190:J190)='Channel wise traffic'!J190,"Others",IF(AND('Channel wise traffic'!G190='Channel wise traffic'!H190,'Channel wise traffic'!H190='Channel wise traffic'!I190,'Channel wise traffic'!I190='Channel wise traffic'!J190),"Facebook,Youtube,Twitter,Others","No Decrease"))))))</f>
        <v>Twitter</v>
      </c>
      <c r="Z190" s="17" t="str">
        <f t="shared" si="4"/>
        <v>P2O decrease</v>
      </c>
      <c r="AA190" s="80"/>
      <c r="AB190" s="19"/>
      <c r="AC190" s="19"/>
      <c r="AD190" s="80"/>
    </row>
    <row r="191" ht="15.75" customHeight="1" spans="2:30">
      <c r="B191" s="70">
        <v>43654</v>
      </c>
      <c r="C191" s="17">
        <v>21282993</v>
      </c>
      <c r="D191" s="17">
        <v>5267540</v>
      </c>
      <c r="E191" s="17">
        <v>2022735</v>
      </c>
      <c r="F191" s="17">
        <v>1535660</v>
      </c>
      <c r="G191" s="17">
        <v>1284426</v>
      </c>
      <c r="H191" s="34">
        <f t="shared" si="29"/>
        <v>0.0603498765422702</v>
      </c>
      <c r="I191" s="34">
        <f t="shared" si="34"/>
        <v>-0.0102296291672735</v>
      </c>
      <c r="J191" s="34">
        <f t="shared" si="35"/>
        <v>-0.0101010378198457</v>
      </c>
      <c r="K191" s="34">
        <f t="shared" si="36"/>
        <v>-0.000129903507671392</v>
      </c>
      <c r="L191" s="34">
        <f t="shared" si="30"/>
        <v>0.247499963938343</v>
      </c>
      <c r="M191" s="34">
        <f t="shared" si="31"/>
        <v>0.383999931656902</v>
      </c>
      <c r="N191" s="34">
        <f t="shared" si="32"/>
        <v>0.759199796315385</v>
      </c>
      <c r="O191" s="34">
        <f t="shared" si="33"/>
        <v>0.836399984371541</v>
      </c>
      <c r="P191" s="34">
        <v>0.0603498765422702</v>
      </c>
      <c r="Q191" s="34">
        <v>-0.000129903507671725</v>
      </c>
      <c r="R191" s="34">
        <f t="shared" si="37"/>
        <v>0.0206185053806058</v>
      </c>
      <c r="S191" s="34">
        <f t="shared" si="38"/>
        <v>-0.0857145319402756</v>
      </c>
      <c r="T191" s="34">
        <f t="shared" si="39"/>
        <v>0.050505218988615</v>
      </c>
      <c r="U191" s="34">
        <f t="shared" si="40"/>
        <v>0.0199998551800413</v>
      </c>
      <c r="V191" s="76" t="str">
        <f t="shared" si="1"/>
        <v> </v>
      </c>
      <c r="W191" s="17" t="str">
        <f t="shared" si="2"/>
        <v> </v>
      </c>
      <c r="X191" s="17" t="str">
        <f t="shared" si="3"/>
        <v> </v>
      </c>
      <c r="Y191" s="17" t="str">
        <f>IF(J191&gt;0,IF(MAX('Channel wise traffic'!G191:J191)='Channel wise traffic'!G191,"Facebook",IF(MAX('Channel wise traffic'!G191:J191)='Channel wise traffic'!H191,"Youtube",IF(MAX('Channel wise traffic'!G191:J191)='Channel wise traffic'!I191,"Twitter",IF(MAX('Channel wise traffic'!G191:J191)='Channel wise traffic'!J191,"Others",IF(AND('Channel wise traffic'!G191='Channel wise traffic'!H191,'Channel wise traffic'!H191='Channel wise traffic'!I191,'Channel wise traffic'!I191='Channel wise traffic'!J191),"Facebook,Youtube,Twitter,Others","No Increase"))))),IF(MIN('Channel wise traffic'!G191:J191)='Channel wise traffic'!G191,"Facebook",IF(MIN('Channel wise traffic'!G191:J191)='Channel wise traffic'!H191,"Youtube",IF(MIN('Channel wise traffic'!G191:J191)='Channel wise traffic'!I191,"Twitter",IF(MIN('Channel wise traffic'!G191:J191)='Channel wise traffic'!J191,"Others",IF(AND('Channel wise traffic'!G191='Channel wise traffic'!H191,'Channel wise traffic'!H191='Channel wise traffic'!I191,'Channel wise traffic'!I191='Channel wise traffic'!J191),"Facebook,Youtube,Twitter,Others","No Decrease"))))))</f>
        <v>Facebook</v>
      </c>
      <c r="Z191" s="17" t="str">
        <f t="shared" si="4"/>
        <v>M2C decrease</v>
      </c>
      <c r="AA191" s="80"/>
      <c r="AB191" s="19"/>
      <c r="AC191" s="19"/>
      <c r="AD191" s="80"/>
    </row>
    <row r="192" ht="15.75" customHeight="1" spans="2:30">
      <c r="B192" s="70">
        <v>43655</v>
      </c>
      <c r="C192" s="17">
        <v>22803207</v>
      </c>
      <c r="D192" s="17">
        <v>5643793</v>
      </c>
      <c r="E192" s="17">
        <v>2234942</v>
      </c>
      <c r="F192" s="17">
        <v>1647823</v>
      </c>
      <c r="G192" s="17">
        <v>1351214</v>
      </c>
      <c r="H192" s="34">
        <f t="shared" si="29"/>
        <v>0.0592554371847784</v>
      </c>
      <c r="I192" s="34">
        <f t="shared" si="34"/>
        <v>0.0304565701983639</v>
      </c>
      <c r="J192" s="34">
        <f t="shared" si="35"/>
        <v>0.0396039793543628</v>
      </c>
      <c r="K192" s="34">
        <f t="shared" si="36"/>
        <v>-0.00879893626578943</v>
      </c>
      <c r="L192" s="34">
        <f t="shared" si="30"/>
        <v>0.247499967877325</v>
      </c>
      <c r="M192" s="34">
        <f t="shared" si="31"/>
        <v>0.395999995038798</v>
      </c>
      <c r="N192" s="34">
        <f t="shared" si="32"/>
        <v>0.737300117855407</v>
      </c>
      <c r="O192" s="34">
        <f t="shared" si="33"/>
        <v>0.819999478099286</v>
      </c>
      <c r="P192" s="34">
        <v>0.0592554371847784</v>
      </c>
      <c r="Q192" s="34">
        <v>-0.0087989362657882</v>
      </c>
      <c r="R192" s="34">
        <f t="shared" si="37"/>
        <v>0.0312498896629909</v>
      </c>
      <c r="S192" s="34">
        <f t="shared" si="38"/>
        <v>-0.0099999183730991</v>
      </c>
      <c r="T192" s="34">
        <f t="shared" si="39"/>
        <v>-0.0194169444732546</v>
      </c>
      <c r="U192" s="34">
        <f t="shared" si="40"/>
        <v>-0.00990189434999056</v>
      </c>
      <c r="V192" s="76" t="str">
        <f t="shared" si="1"/>
        <v> </v>
      </c>
      <c r="W192" s="17" t="str">
        <f t="shared" si="2"/>
        <v> </v>
      </c>
      <c r="X192" s="17" t="str">
        <f t="shared" si="3"/>
        <v> </v>
      </c>
      <c r="Y192" s="17" t="str">
        <f>IF(J192&gt;0,IF(MAX('Channel wise traffic'!G192:J192)='Channel wise traffic'!G192,"Facebook",IF(MAX('Channel wise traffic'!G192:J192)='Channel wise traffic'!H192,"Youtube",IF(MAX('Channel wise traffic'!G192:J192)='Channel wise traffic'!I192,"Twitter",IF(MAX('Channel wise traffic'!G192:J192)='Channel wise traffic'!J192,"Others",IF(AND('Channel wise traffic'!G192='Channel wise traffic'!H192,'Channel wise traffic'!H192='Channel wise traffic'!I192,'Channel wise traffic'!I192='Channel wise traffic'!J192),"Facebook,Youtube,Twitter,Others","No Increase"))))),IF(MIN('Channel wise traffic'!G192:J192)='Channel wise traffic'!G192,"Facebook",IF(MIN('Channel wise traffic'!G192:J192)='Channel wise traffic'!H192,"Youtube",IF(MIN('Channel wise traffic'!G192:J192)='Channel wise traffic'!I192,"Twitter",IF(MIN('Channel wise traffic'!G192:J192)='Channel wise traffic'!J192,"Others",IF(AND('Channel wise traffic'!G192='Channel wise traffic'!H192,'Channel wise traffic'!H192='Channel wise traffic'!I192,'Channel wise traffic'!I192='Channel wise traffic'!J192),"Facebook,Youtube,Twitter,Others","No Decrease"))))))</f>
        <v>Youtube</v>
      </c>
      <c r="Z192" s="17" t="str">
        <f t="shared" si="4"/>
        <v>C2P decrease</v>
      </c>
      <c r="AA192" s="80"/>
      <c r="AB192" s="19"/>
      <c r="AC192" s="19"/>
      <c r="AD192" s="80"/>
    </row>
    <row r="193" ht="15.75" customHeight="1" spans="2:30">
      <c r="B193" s="70">
        <v>43656</v>
      </c>
      <c r="C193" s="17">
        <v>22803207</v>
      </c>
      <c r="D193" s="17">
        <v>5814817</v>
      </c>
      <c r="E193" s="17">
        <v>2395704</v>
      </c>
      <c r="F193" s="17">
        <v>1818819</v>
      </c>
      <c r="G193" s="17">
        <v>1506346</v>
      </c>
      <c r="H193" s="34">
        <f t="shared" si="29"/>
        <v>0.0660585153658431</v>
      </c>
      <c r="I193" s="34">
        <f t="shared" si="34"/>
        <v>0.0301069533344276</v>
      </c>
      <c r="J193" s="34">
        <f t="shared" si="35"/>
        <v>0.029411755411676</v>
      </c>
      <c r="K193" s="34">
        <f t="shared" si="36"/>
        <v>0.000675335131056665</v>
      </c>
      <c r="L193" s="34">
        <f t="shared" si="30"/>
        <v>0.254999965575018</v>
      </c>
      <c r="M193" s="34">
        <f t="shared" si="31"/>
        <v>0.411999896127428</v>
      </c>
      <c r="N193" s="34">
        <f t="shared" si="32"/>
        <v>0.75920021839092</v>
      </c>
      <c r="O193" s="34">
        <f t="shared" si="33"/>
        <v>0.828200057289923</v>
      </c>
      <c r="P193" s="34">
        <v>0.0660585153658431</v>
      </c>
      <c r="Q193" s="34">
        <v>0.000675335131056221</v>
      </c>
      <c r="R193" s="34">
        <f t="shared" si="37"/>
        <v>-0.0285714198007317</v>
      </c>
      <c r="S193" s="34">
        <f t="shared" si="38"/>
        <v>0.0404040184707557</v>
      </c>
      <c r="T193" s="34">
        <f t="shared" si="39"/>
        <v>0.00970921336022723</v>
      </c>
      <c r="U193" s="34">
        <f t="shared" si="40"/>
        <v>-0.0194178605296105</v>
      </c>
      <c r="V193" s="76" t="str">
        <f t="shared" si="1"/>
        <v> </v>
      </c>
      <c r="W193" s="17" t="str">
        <f t="shared" si="2"/>
        <v> </v>
      </c>
      <c r="X193" s="17" t="str">
        <f t="shared" si="3"/>
        <v> </v>
      </c>
      <c r="Y193" s="17" t="str">
        <f>IF(J193&gt;0,IF(MAX('Channel wise traffic'!G193:J193)='Channel wise traffic'!G193,"Facebook",IF(MAX('Channel wise traffic'!G193:J193)='Channel wise traffic'!H193,"Youtube",IF(MAX('Channel wise traffic'!G193:J193)='Channel wise traffic'!I193,"Twitter",IF(MAX('Channel wise traffic'!G193:J193)='Channel wise traffic'!J193,"Others",IF(AND('Channel wise traffic'!G193='Channel wise traffic'!H193,'Channel wise traffic'!H193='Channel wise traffic'!I193,'Channel wise traffic'!I193='Channel wise traffic'!J193),"Facebook,Youtube,Twitter,Others","No Increase"))))),IF(MIN('Channel wise traffic'!G193:J193)='Channel wise traffic'!G193,"Facebook",IF(MIN('Channel wise traffic'!G193:J193)='Channel wise traffic'!H193,"Youtube",IF(MIN('Channel wise traffic'!G193:J193)='Channel wise traffic'!I193,"Twitter",IF(MIN('Channel wise traffic'!G193:J193)='Channel wise traffic'!J193,"Others",IF(AND('Channel wise traffic'!G193='Channel wise traffic'!H193,'Channel wise traffic'!H193='Channel wise traffic'!I193,'Channel wise traffic'!I193='Channel wise traffic'!J193),"Facebook,Youtube,Twitter,Others","No Decrease"))))))</f>
        <v>Youtube</v>
      </c>
      <c r="Z193" s="17" t="str">
        <f t="shared" si="4"/>
        <v>M2C increase</v>
      </c>
      <c r="AA193" s="80"/>
      <c r="AB193" s="19"/>
      <c r="AC193" s="19"/>
      <c r="AD193" s="80"/>
    </row>
    <row r="194" ht="15.75" customHeight="1" spans="2:30">
      <c r="B194" s="70">
        <v>43657</v>
      </c>
      <c r="C194" s="17">
        <v>21500167</v>
      </c>
      <c r="D194" s="17">
        <v>5321291</v>
      </c>
      <c r="E194" s="17">
        <v>2149801</v>
      </c>
      <c r="F194" s="17">
        <v>1600742</v>
      </c>
      <c r="G194" s="17">
        <v>1338860</v>
      </c>
      <c r="H194" s="34">
        <f t="shared" si="29"/>
        <v>0.0622720744448171</v>
      </c>
      <c r="I194" s="34">
        <f t="shared" si="34"/>
        <v>-0.00789689940919602</v>
      </c>
      <c r="J194" s="34">
        <f t="shared" si="35"/>
        <v>-0.038834924980531</v>
      </c>
      <c r="K194" s="34">
        <f t="shared" si="36"/>
        <v>0.032188045919904</v>
      </c>
      <c r="L194" s="34">
        <f t="shared" si="30"/>
        <v>0.247499984535004</v>
      </c>
      <c r="M194" s="34">
        <f t="shared" si="31"/>
        <v>0.403999894010683</v>
      </c>
      <c r="N194" s="34">
        <f t="shared" si="32"/>
        <v>0.744600081588947</v>
      </c>
      <c r="O194" s="34">
        <f t="shared" si="33"/>
        <v>0.836399619676375</v>
      </c>
      <c r="P194" s="34">
        <v>0.0622720744448171</v>
      </c>
      <c r="Q194" s="34">
        <v>0.0321880459199042</v>
      </c>
      <c r="R194" s="34">
        <f t="shared" si="37"/>
        <v>-0.0388349364232862</v>
      </c>
      <c r="S194" s="34">
        <f t="shared" si="38"/>
        <v>-0.0194176619124803</v>
      </c>
      <c r="T194" s="34">
        <f t="shared" si="39"/>
        <v>0.073684440386685</v>
      </c>
      <c r="U194" s="34">
        <f t="shared" si="40"/>
        <v>0.0199998838704913</v>
      </c>
      <c r="V194" s="76" t="str">
        <f t="shared" si="1"/>
        <v> </v>
      </c>
      <c r="W194" s="17" t="str">
        <f t="shared" si="2"/>
        <v> </v>
      </c>
      <c r="X194" s="17" t="str">
        <f t="shared" si="3"/>
        <v> </v>
      </c>
      <c r="Y194" s="17" t="str">
        <f>IF(J194&gt;0,IF(MAX('Channel wise traffic'!G194:J194)='Channel wise traffic'!G194,"Facebook",IF(MAX('Channel wise traffic'!G194:J194)='Channel wise traffic'!H194,"Youtube",IF(MAX('Channel wise traffic'!G194:J194)='Channel wise traffic'!I194,"Twitter",IF(MAX('Channel wise traffic'!G194:J194)='Channel wise traffic'!J194,"Others",IF(AND('Channel wise traffic'!G194='Channel wise traffic'!H194,'Channel wise traffic'!H194='Channel wise traffic'!I194,'Channel wise traffic'!I194='Channel wise traffic'!J194),"Facebook,Youtube,Twitter,Others","No Increase"))))),IF(MIN('Channel wise traffic'!G194:J194)='Channel wise traffic'!G194,"Facebook",IF(MIN('Channel wise traffic'!G194:J194)='Channel wise traffic'!H194,"Youtube",IF(MIN('Channel wise traffic'!G194:J194)='Channel wise traffic'!I194,"Twitter",IF(MIN('Channel wise traffic'!G194:J194)='Channel wise traffic'!J194,"Others",IF(AND('Channel wise traffic'!G194='Channel wise traffic'!H194,'Channel wise traffic'!H194='Channel wise traffic'!I194,'Channel wise traffic'!I194='Channel wise traffic'!J194),"Facebook,Youtube,Twitter,Others","No Decrease"))))))</f>
        <v>Youtube</v>
      </c>
      <c r="Z194" s="17" t="str">
        <f t="shared" si="4"/>
        <v>C2P increase</v>
      </c>
      <c r="AA194" s="80"/>
      <c r="AB194" s="19"/>
      <c r="AC194" s="19"/>
      <c r="AD194" s="80"/>
    </row>
    <row r="195" ht="15.75" customHeight="1" spans="2:30">
      <c r="B195" s="70">
        <v>43658</v>
      </c>
      <c r="C195" s="17">
        <v>20848646</v>
      </c>
      <c r="D195" s="17">
        <v>5160040</v>
      </c>
      <c r="E195" s="17">
        <v>2125936</v>
      </c>
      <c r="F195" s="17">
        <v>1598491</v>
      </c>
      <c r="G195" s="17">
        <v>1376301</v>
      </c>
      <c r="H195" s="34">
        <f t="shared" si="29"/>
        <v>0.0660139272353706</v>
      </c>
      <c r="I195" s="34">
        <f t="shared" si="34"/>
        <v>0.0961606925965601</v>
      </c>
      <c r="J195" s="34">
        <f t="shared" si="35"/>
        <v>0.0105262964016191</v>
      </c>
      <c r="K195" s="34">
        <f t="shared" si="36"/>
        <v>0.0847423728604357</v>
      </c>
      <c r="L195" s="34">
        <f t="shared" si="30"/>
        <v>0.247500005515946</v>
      </c>
      <c r="M195" s="34">
        <f t="shared" si="31"/>
        <v>0.411999906977465</v>
      </c>
      <c r="N195" s="34">
        <f t="shared" si="32"/>
        <v>0.751899869045917</v>
      </c>
      <c r="O195" s="34">
        <f t="shared" si="33"/>
        <v>0.861000155771912</v>
      </c>
      <c r="P195" s="34">
        <v>0.0660139272353706</v>
      </c>
      <c r="Q195" s="34">
        <v>0.0847423728604355</v>
      </c>
      <c r="R195" s="34">
        <f t="shared" si="37"/>
        <v>0.042105464498811</v>
      </c>
      <c r="S195" s="34">
        <f t="shared" si="38"/>
        <v>-0.00961551882785927</v>
      </c>
      <c r="T195" s="34">
        <f t="shared" si="39"/>
        <v>-0.0190476841034687</v>
      </c>
      <c r="U195" s="34">
        <f t="shared" si="40"/>
        <v>0.0714285348683097</v>
      </c>
      <c r="V195" s="76" t="str">
        <f t="shared" si="1"/>
        <v> </v>
      </c>
      <c r="W195" s="17" t="str">
        <f t="shared" si="2"/>
        <v> </v>
      </c>
      <c r="X195" s="17" t="str">
        <f t="shared" si="3"/>
        <v> </v>
      </c>
      <c r="Y195" s="17" t="str">
        <f>IF(J195&gt;0,IF(MAX('Channel wise traffic'!G195:J195)='Channel wise traffic'!G195,"Facebook",IF(MAX('Channel wise traffic'!G195:J195)='Channel wise traffic'!H195,"Youtube",IF(MAX('Channel wise traffic'!G195:J195)='Channel wise traffic'!I195,"Twitter",IF(MAX('Channel wise traffic'!G195:J195)='Channel wise traffic'!J195,"Others",IF(AND('Channel wise traffic'!G195='Channel wise traffic'!H195,'Channel wise traffic'!H195='Channel wise traffic'!I195,'Channel wise traffic'!I195='Channel wise traffic'!J195),"Facebook,Youtube,Twitter,Others","No Increase"))))),IF(MIN('Channel wise traffic'!G195:J195)='Channel wise traffic'!G195,"Facebook",IF(MIN('Channel wise traffic'!G195:J195)='Channel wise traffic'!H195,"Youtube",IF(MIN('Channel wise traffic'!G195:J195)='Channel wise traffic'!I195,"Twitter",IF(MIN('Channel wise traffic'!G195:J195)='Channel wise traffic'!J195,"Others",IF(AND('Channel wise traffic'!G195='Channel wise traffic'!H195,'Channel wise traffic'!H195='Channel wise traffic'!I195,'Channel wise traffic'!I195='Channel wise traffic'!J195),"Facebook,Youtube,Twitter,Others","No Decrease"))))))</f>
        <v>Youtube</v>
      </c>
      <c r="Z195" s="17" t="str">
        <f t="shared" si="4"/>
        <v>P2O increase</v>
      </c>
      <c r="AA195" s="80"/>
      <c r="AB195" s="19"/>
      <c r="AC195" s="19"/>
      <c r="AD195" s="80"/>
    </row>
    <row r="196" ht="15.75" customHeight="1" spans="2:30">
      <c r="B196" s="70">
        <v>43659</v>
      </c>
      <c r="C196" s="17">
        <v>44889750</v>
      </c>
      <c r="D196" s="17">
        <v>9898190</v>
      </c>
      <c r="E196" s="17">
        <v>3466346</v>
      </c>
      <c r="F196" s="17">
        <v>2404257</v>
      </c>
      <c r="G196" s="17">
        <v>1912827</v>
      </c>
      <c r="H196" s="34">
        <f t="shared" ref="H196:H259" si="41">G196/C196</f>
        <v>0.0426116652465206</v>
      </c>
      <c r="I196" s="34">
        <f t="shared" si="34"/>
        <v>0.0925295746459953</v>
      </c>
      <c r="J196" s="34">
        <f t="shared" si="35"/>
        <v>0</v>
      </c>
      <c r="K196" s="34">
        <f t="shared" si="36"/>
        <v>0.0925295746459946</v>
      </c>
      <c r="L196" s="34">
        <f t="shared" ref="L196:L259" si="42">D196/C196</f>
        <v>0.2205000027846</v>
      </c>
      <c r="M196" s="34">
        <f t="shared" ref="M196:M259" si="43">E196/D196</f>
        <v>0.350199986058057</v>
      </c>
      <c r="N196" s="34">
        <f t="shared" ref="N196:N259" si="44">F196/E196</f>
        <v>0.693599831061296</v>
      </c>
      <c r="O196" s="34">
        <f t="shared" ref="O196:O259" si="45">G196/F196</f>
        <v>0.795600054403502</v>
      </c>
      <c r="P196" s="34">
        <v>0.0426116652465206</v>
      </c>
      <c r="Q196" s="34">
        <v>0.0925295746459953</v>
      </c>
      <c r="R196" s="34">
        <f t="shared" si="37"/>
        <v>0.0606060768411387</v>
      </c>
      <c r="S196" s="34">
        <f t="shared" si="38"/>
        <v>0.0198021396251686</v>
      </c>
      <c r="T196" s="34">
        <f t="shared" si="39"/>
        <v>0.0199996392295116</v>
      </c>
      <c r="U196" s="34">
        <f t="shared" si="40"/>
        <v>-0.00970826595941898</v>
      </c>
      <c r="V196" s="76" t="str">
        <f t="shared" si="1"/>
        <v> </v>
      </c>
      <c r="W196" s="17" t="str">
        <f t="shared" si="2"/>
        <v> </v>
      </c>
      <c r="X196" s="17" t="str">
        <f t="shared" si="3"/>
        <v> </v>
      </c>
      <c r="Y196" s="17" t="str">
        <f>IF(J196&gt;0,IF(MAX('Channel wise traffic'!G196:J196)='Channel wise traffic'!G196,"Facebook",IF(MAX('Channel wise traffic'!G196:J196)='Channel wise traffic'!H196,"Youtube",IF(MAX('Channel wise traffic'!G196:J196)='Channel wise traffic'!I196,"Twitter",IF(MAX('Channel wise traffic'!G196:J196)='Channel wise traffic'!J196,"Others",IF(AND('Channel wise traffic'!G196='Channel wise traffic'!H196,'Channel wise traffic'!H196='Channel wise traffic'!I196,'Channel wise traffic'!I196='Channel wise traffic'!J196),"Facebook,Youtube,Twitter,Others","No Increase"))))),IF(MIN('Channel wise traffic'!G196:J196)='Channel wise traffic'!G196,"Facebook",IF(MIN('Channel wise traffic'!G196:J196)='Channel wise traffic'!H196,"Youtube",IF(MIN('Channel wise traffic'!G196:J196)='Channel wise traffic'!I196,"Twitter",IF(MIN('Channel wise traffic'!G196:J196)='Channel wise traffic'!J196,"Others",IF(AND('Channel wise traffic'!G196='Channel wise traffic'!H196,'Channel wise traffic'!H196='Channel wise traffic'!I196,'Channel wise traffic'!I196='Channel wise traffic'!J196),"Facebook,Youtube,Twitter,Others","No Decrease"))))))</f>
        <v>Facebook</v>
      </c>
      <c r="Z196" s="17" t="str">
        <f t="shared" si="4"/>
        <v>L2M increase</v>
      </c>
      <c r="AA196" s="80"/>
      <c r="AB196" s="19"/>
      <c r="AC196" s="19"/>
      <c r="AD196" s="80"/>
    </row>
    <row r="197" ht="15.75" customHeight="1" spans="2:30">
      <c r="B197" s="70">
        <v>43660</v>
      </c>
      <c r="C197" s="17">
        <v>43094160</v>
      </c>
      <c r="D197" s="17">
        <v>9230769</v>
      </c>
      <c r="E197" s="17">
        <v>3232615</v>
      </c>
      <c r="F197" s="17">
        <v>2264123</v>
      </c>
      <c r="G197" s="17">
        <v>1801336</v>
      </c>
      <c r="H197" s="34">
        <f t="shared" si="41"/>
        <v>0.04180000259896</v>
      </c>
      <c r="I197" s="34">
        <f t="shared" si="34"/>
        <v>0.103638079133429</v>
      </c>
      <c r="J197" s="34">
        <f t="shared" si="35"/>
        <v>-0.0103092897150219</v>
      </c>
      <c r="K197" s="34">
        <f t="shared" si="36"/>
        <v>0.115134321929363</v>
      </c>
      <c r="L197" s="34">
        <f t="shared" si="42"/>
        <v>0.21419999832924</v>
      </c>
      <c r="M197" s="34">
        <f t="shared" si="43"/>
        <v>0.350199967088333</v>
      </c>
      <c r="N197" s="34">
        <f t="shared" si="44"/>
        <v>0.700399831096496</v>
      </c>
      <c r="O197" s="34">
        <f t="shared" si="45"/>
        <v>0.795599885695256</v>
      </c>
      <c r="P197" s="34">
        <v>0.04180000259896</v>
      </c>
      <c r="Q197" s="34">
        <v>0.115134321929363</v>
      </c>
      <c r="R197" s="34">
        <f t="shared" si="37"/>
        <v>0.0200000121226469</v>
      </c>
      <c r="S197" s="34">
        <f t="shared" si="38"/>
        <v>0.0198018917621856</v>
      </c>
      <c r="T197" s="34">
        <f t="shared" si="39"/>
        <v>0.0300000024503939</v>
      </c>
      <c r="U197" s="34">
        <f t="shared" si="40"/>
        <v>0.0408160170640468</v>
      </c>
      <c r="V197" s="76" t="str">
        <f t="shared" si="1"/>
        <v> </v>
      </c>
      <c r="W197" s="17" t="str">
        <f t="shared" si="2"/>
        <v> </v>
      </c>
      <c r="X197" s="17" t="str">
        <f t="shared" si="3"/>
        <v> </v>
      </c>
      <c r="Y197" s="17" t="str">
        <f>IF(J197&gt;0,IF(MAX('Channel wise traffic'!G197:J197)='Channel wise traffic'!G197,"Facebook",IF(MAX('Channel wise traffic'!G197:J197)='Channel wise traffic'!H197,"Youtube",IF(MAX('Channel wise traffic'!G197:J197)='Channel wise traffic'!I197,"Twitter",IF(MAX('Channel wise traffic'!G197:J197)='Channel wise traffic'!J197,"Others",IF(AND('Channel wise traffic'!G197='Channel wise traffic'!H197,'Channel wise traffic'!H197='Channel wise traffic'!I197,'Channel wise traffic'!I197='Channel wise traffic'!J197),"Facebook,Youtube,Twitter,Others","No Increase"))))),IF(MIN('Channel wise traffic'!G197:J197)='Channel wise traffic'!G197,"Facebook",IF(MIN('Channel wise traffic'!G197:J197)='Channel wise traffic'!H197,"Youtube",IF(MIN('Channel wise traffic'!G197:J197)='Channel wise traffic'!I197,"Twitter",IF(MIN('Channel wise traffic'!G197:J197)='Channel wise traffic'!J197,"Others",IF(AND('Channel wise traffic'!G197='Channel wise traffic'!H197,'Channel wise traffic'!H197='Channel wise traffic'!I197,'Channel wise traffic'!I197='Channel wise traffic'!J197),"Facebook,Youtube,Twitter,Others","No Decrease"))))))</f>
        <v>Twitter</v>
      </c>
      <c r="Z197" s="17" t="str">
        <f t="shared" si="4"/>
        <v>P2O increase</v>
      </c>
      <c r="AA197" s="80"/>
      <c r="AB197" s="19"/>
      <c r="AC197" s="19"/>
      <c r="AD197" s="80"/>
    </row>
    <row r="198" ht="15.75" customHeight="1" spans="2:30">
      <c r="B198" s="70">
        <v>43661</v>
      </c>
      <c r="C198" s="17">
        <v>21500167</v>
      </c>
      <c r="D198" s="17">
        <v>5590043</v>
      </c>
      <c r="E198" s="17">
        <v>2236017</v>
      </c>
      <c r="F198" s="17">
        <v>1599646</v>
      </c>
      <c r="G198" s="17">
        <v>1298593</v>
      </c>
      <c r="H198" s="34">
        <f t="shared" si="41"/>
        <v>0.0603992052712893</v>
      </c>
      <c r="I198" s="34">
        <f t="shared" si="34"/>
        <v>0.0110298296671043</v>
      </c>
      <c r="J198" s="34">
        <f t="shared" si="35"/>
        <v>0.0102041099200663</v>
      </c>
      <c r="K198" s="34">
        <f t="shared" si="36"/>
        <v>0.000817379120644057</v>
      </c>
      <c r="L198" s="34">
        <f t="shared" si="42"/>
        <v>0.259999980465268</v>
      </c>
      <c r="M198" s="34">
        <f t="shared" si="43"/>
        <v>0.3999999642221</v>
      </c>
      <c r="N198" s="34">
        <f t="shared" si="44"/>
        <v>0.715399748749674</v>
      </c>
      <c r="O198" s="34">
        <f t="shared" si="45"/>
        <v>0.811800235802171</v>
      </c>
      <c r="P198" s="34">
        <v>0.0603992052712893</v>
      </c>
      <c r="Q198" s="34">
        <v>0.000817379120644501</v>
      </c>
      <c r="R198" s="34">
        <f t="shared" si="37"/>
        <v>0.0505051246392869</v>
      </c>
      <c r="S198" s="34">
        <f t="shared" si="38"/>
        <v>0.041666758887587</v>
      </c>
      <c r="T198" s="34">
        <f t="shared" si="39"/>
        <v>-0.057692385822922</v>
      </c>
      <c r="U198" s="34">
        <f t="shared" si="40"/>
        <v>-0.0294114646449376</v>
      </c>
      <c r="V198" s="76" t="str">
        <f t="shared" si="1"/>
        <v> </v>
      </c>
      <c r="W198" s="17" t="str">
        <f t="shared" si="2"/>
        <v> </v>
      </c>
      <c r="X198" s="17" t="str">
        <f t="shared" si="3"/>
        <v> </v>
      </c>
      <c r="Y198" s="17" t="str">
        <f>IF(J198&gt;0,IF(MAX('Channel wise traffic'!G198:J198)='Channel wise traffic'!G198,"Facebook",IF(MAX('Channel wise traffic'!G198:J198)='Channel wise traffic'!H198,"Youtube",IF(MAX('Channel wise traffic'!G198:J198)='Channel wise traffic'!I198,"Twitter",IF(MAX('Channel wise traffic'!G198:J198)='Channel wise traffic'!J198,"Others",IF(AND('Channel wise traffic'!G198='Channel wise traffic'!H198,'Channel wise traffic'!H198='Channel wise traffic'!I198,'Channel wise traffic'!I198='Channel wise traffic'!J198),"Facebook,Youtube,Twitter,Others","No Increase"))))),IF(MIN('Channel wise traffic'!G198:J198)='Channel wise traffic'!G198,"Facebook",IF(MIN('Channel wise traffic'!G198:J198)='Channel wise traffic'!H198,"Youtube",IF(MIN('Channel wise traffic'!G198:J198)='Channel wise traffic'!I198,"Twitter",IF(MIN('Channel wise traffic'!G198:J198)='Channel wise traffic'!J198,"Others",IF(AND('Channel wise traffic'!G198='Channel wise traffic'!H198,'Channel wise traffic'!H198='Channel wise traffic'!I198,'Channel wise traffic'!I198='Channel wise traffic'!J198),"Facebook,Youtube,Twitter,Others","No Decrease"))))))</f>
        <v>Facebook</v>
      </c>
      <c r="Z198" s="17" t="str">
        <f t="shared" si="4"/>
        <v>L2M increase</v>
      </c>
      <c r="AA198" s="80"/>
      <c r="AB198" s="19"/>
      <c r="AC198" s="19"/>
      <c r="AD198" s="80"/>
    </row>
    <row r="199" ht="15.75" customHeight="1" spans="2:30">
      <c r="B199" s="70">
        <v>43662</v>
      </c>
      <c r="C199" s="17">
        <v>20631473</v>
      </c>
      <c r="D199" s="17">
        <v>2063147</v>
      </c>
      <c r="E199" s="17">
        <v>817006</v>
      </c>
      <c r="F199" s="17">
        <v>596414</v>
      </c>
      <c r="G199" s="17">
        <v>498841</v>
      </c>
      <c r="H199" s="34">
        <f t="shared" si="41"/>
        <v>0.024178642019404</v>
      </c>
      <c r="I199" s="34">
        <f t="shared" si="34"/>
        <v>-0.63082013655868</v>
      </c>
      <c r="J199" s="34">
        <f t="shared" si="35"/>
        <v>-0.0952380952380952</v>
      </c>
      <c r="K199" s="34">
        <f t="shared" si="36"/>
        <v>-0.591959098301699</v>
      </c>
      <c r="L199" s="34">
        <f t="shared" si="42"/>
        <v>0.099999985459109</v>
      </c>
      <c r="M199" s="34">
        <f t="shared" si="43"/>
        <v>0.395999897244355</v>
      </c>
      <c r="N199" s="34">
        <f t="shared" si="44"/>
        <v>0.729999534887137</v>
      </c>
      <c r="O199" s="34">
        <f t="shared" si="45"/>
        <v>0.836400553977606</v>
      </c>
      <c r="P199" s="34">
        <v>0.024178642019404</v>
      </c>
      <c r="Q199" s="34">
        <v>-0.591959098301699</v>
      </c>
      <c r="R199" s="34">
        <f t="shared" si="37"/>
        <v>-0.595959602270839</v>
      </c>
      <c r="S199" s="34">
        <f t="shared" si="38"/>
        <v>-2.46955667249082e-7</v>
      </c>
      <c r="T199" s="34">
        <f t="shared" si="39"/>
        <v>-0.00990177919610979</v>
      </c>
      <c r="U199" s="34">
        <f t="shared" si="40"/>
        <v>0.0200013247768607</v>
      </c>
      <c r="V199" s="76" t="str">
        <f t="shared" si="1"/>
        <v>Low Order Change</v>
      </c>
      <c r="W199" s="17" t="str">
        <f t="shared" si="2"/>
        <v> </v>
      </c>
      <c r="X199" s="17" t="str">
        <f t="shared" si="3"/>
        <v>Low Conversion rate</v>
      </c>
      <c r="Y199" s="17" t="str">
        <f>IF(J199&gt;0,IF(MAX('Channel wise traffic'!G199:J199)='Channel wise traffic'!G199,"Facebook",IF(MAX('Channel wise traffic'!G199:J199)='Channel wise traffic'!H199,"Youtube",IF(MAX('Channel wise traffic'!G199:J199)='Channel wise traffic'!I199,"Twitter",IF(MAX('Channel wise traffic'!G199:J199)='Channel wise traffic'!J199,"Others",IF(AND('Channel wise traffic'!G199='Channel wise traffic'!H199,'Channel wise traffic'!H199='Channel wise traffic'!I199,'Channel wise traffic'!I199='Channel wise traffic'!J199),"Facebook,Youtube,Twitter,Others","No Increase"))))),IF(MIN('Channel wise traffic'!G199:J199)='Channel wise traffic'!G199,"Facebook",IF(MIN('Channel wise traffic'!G199:J199)='Channel wise traffic'!H199,"Youtube",IF(MIN('Channel wise traffic'!G199:J199)='Channel wise traffic'!I199,"Twitter",IF(MIN('Channel wise traffic'!G199:J199)='Channel wise traffic'!J199,"Others",IF(AND('Channel wise traffic'!G199='Channel wise traffic'!H199,'Channel wise traffic'!H199='Channel wise traffic'!I199,'Channel wise traffic'!I199='Channel wise traffic'!J199),"Facebook,Youtube,Twitter,Others","No Decrease"))))))</f>
        <v>Youtube</v>
      </c>
      <c r="Z199" s="17" t="str">
        <f t="shared" si="4"/>
        <v>L2M decrease</v>
      </c>
      <c r="AA199" s="80" t="s">
        <v>46</v>
      </c>
      <c r="AB199" s="80" t="s">
        <v>93</v>
      </c>
      <c r="AC199" s="80" t="s">
        <v>94</v>
      </c>
      <c r="AD199" s="80"/>
    </row>
    <row r="200" ht="15.75" customHeight="1" spans="2:30">
      <c r="B200" s="70">
        <v>43663</v>
      </c>
      <c r="C200" s="17">
        <v>21500167</v>
      </c>
      <c r="D200" s="17">
        <v>5267540</v>
      </c>
      <c r="E200" s="17">
        <v>2064876</v>
      </c>
      <c r="F200" s="17">
        <v>1552580</v>
      </c>
      <c r="G200" s="17">
        <v>1285847</v>
      </c>
      <c r="H200" s="34">
        <f t="shared" si="41"/>
        <v>0.0598063726667798</v>
      </c>
      <c r="I200" s="34">
        <f t="shared" si="34"/>
        <v>-0.14638004814299</v>
      </c>
      <c r="J200" s="34">
        <f t="shared" si="35"/>
        <v>-0.0571428396014648</v>
      </c>
      <c r="K200" s="34">
        <f t="shared" si="36"/>
        <v>-0.0946455224498748</v>
      </c>
      <c r="L200" s="34">
        <f t="shared" si="42"/>
        <v>0.244999957442191</v>
      </c>
      <c r="M200" s="34">
        <f t="shared" si="43"/>
        <v>0.39200006074942</v>
      </c>
      <c r="N200" s="34">
        <f t="shared" si="44"/>
        <v>0.75189987195357</v>
      </c>
      <c r="O200" s="34">
        <f t="shared" si="45"/>
        <v>0.828200157157763</v>
      </c>
      <c r="P200" s="34">
        <v>0.0598063726667798</v>
      </c>
      <c r="Q200" s="34">
        <v>-0.094645522449875</v>
      </c>
      <c r="R200" s="34">
        <f t="shared" si="37"/>
        <v>-0.0392157234620688</v>
      </c>
      <c r="S200" s="34">
        <f t="shared" si="38"/>
        <v>-0.0485433019910816</v>
      </c>
      <c r="T200" s="34">
        <f t="shared" si="39"/>
        <v>-0.00961583816825373</v>
      </c>
      <c r="U200" s="34">
        <f t="shared" si="40"/>
        <v>1.20584198404217e-7</v>
      </c>
      <c r="V200" s="76" t="str">
        <f t="shared" si="1"/>
        <v> </v>
      </c>
      <c r="W200" s="17" t="str">
        <f t="shared" si="2"/>
        <v> </v>
      </c>
      <c r="X200" s="17" t="str">
        <f t="shared" si="3"/>
        <v> </v>
      </c>
      <c r="Y200" s="17" t="str">
        <f>IF(J200&gt;0,IF(MAX('Channel wise traffic'!G200:J200)='Channel wise traffic'!G200,"Facebook",IF(MAX('Channel wise traffic'!G200:J200)='Channel wise traffic'!H200,"Youtube",IF(MAX('Channel wise traffic'!G200:J200)='Channel wise traffic'!I200,"Twitter",IF(MAX('Channel wise traffic'!G200:J200)='Channel wise traffic'!J200,"Others",IF(AND('Channel wise traffic'!G200='Channel wise traffic'!H200,'Channel wise traffic'!H200='Channel wise traffic'!I200,'Channel wise traffic'!I200='Channel wise traffic'!J200),"Facebook,Youtube,Twitter,Others","No Increase"))))),IF(MIN('Channel wise traffic'!G200:J200)='Channel wise traffic'!G200,"Facebook",IF(MIN('Channel wise traffic'!G200:J200)='Channel wise traffic'!H200,"Youtube",IF(MIN('Channel wise traffic'!G200:J200)='Channel wise traffic'!I200,"Twitter",IF(MIN('Channel wise traffic'!G200:J200)='Channel wise traffic'!J200,"Others",IF(AND('Channel wise traffic'!G200='Channel wise traffic'!H200,'Channel wise traffic'!H200='Channel wise traffic'!I200,'Channel wise traffic'!I200='Channel wise traffic'!J200),"Facebook,Youtube,Twitter,Others","No Decrease"))))))</f>
        <v>Youtube</v>
      </c>
      <c r="Z200" s="17" t="str">
        <f t="shared" si="4"/>
        <v>M2C decrease</v>
      </c>
      <c r="AA200" s="80"/>
      <c r="AB200" s="19"/>
      <c r="AC200" s="19"/>
      <c r="AD200" s="80"/>
    </row>
    <row r="201" ht="15.75" customHeight="1" spans="2:30">
      <c r="B201" s="70">
        <v>43664</v>
      </c>
      <c r="C201" s="17">
        <v>22151687</v>
      </c>
      <c r="D201" s="17">
        <v>5759438</v>
      </c>
      <c r="E201" s="17">
        <v>2211624</v>
      </c>
      <c r="F201" s="17">
        <v>1695210</v>
      </c>
      <c r="G201" s="17">
        <v>1445675</v>
      </c>
      <c r="H201" s="34">
        <f t="shared" si="41"/>
        <v>0.0652625237978489</v>
      </c>
      <c r="I201" s="34">
        <f t="shared" si="34"/>
        <v>0.0797805595805388</v>
      </c>
      <c r="J201" s="34">
        <f t="shared" si="35"/>
        <v>0.0303030204370041</v>
      </c>
      <c r="K201" s="34">
        <f t="shared" si="36"/>
        <v>0.0480223178638735</v>
      </c>
      <c r="L201" s="34">
        <f t="shared" si="42"/>
        <v>0.259999972011161</v>
      </c>
      <c r="M201" s="34">
        <f t="shared" si="43"/>
        <v>0.383999966663414</v>
      </c>
      <c r="N201" s="34">
        <f t="shared" si="44"/>
        <v>0.766500092239911</v>
      </c>
      <c r="O201" s="34">
        <f t="shared" si="45"/>
        <v>0.852799948089027</v>
      </c>
      <c r="P201" s="34">
        <v>0.0652625237978489</v>
      </c>
      <c r="Q201" s="34">
        <v>0.0480223178638735</v>
      </c>
      <c r="R201" s="34">
        <f t="shared" si="37"/>
        <v>0.0505050030594614</v>
      </c>
      <c r="S201" s="34">
        <f t="shared" si="38"/>
        <v>-0.0495047836491267</v>
      </c>
      <c r="T201" s="34">
        <f t="shared" si="39"/>
        <v>0.0294117757873869</v>
      </c>
      <c r="U201" s="34">
        <f t="shared" si="40"/>
        <v>0.0196082447036474</v>
      </c>
      <c r="V201" s="76" t="str">
        <f t="shared" si="1"/>
        <v> </v>
      </c>
      <c r="W201" s="17" t="str">
        <f t="shared" si="2"/>
        <v> </v>
      </c>
      <c r="X201" s="17" t="str">
        <f t="shared" si="3"/>
        <v> </v>
      </c>
      <c r="Y201" s="17" t="str">
        <f>IF(J201&gt;0,IF(MAX('Channel wise traffic'!G201:J201)='Channel wise traffic'!G201,"Facebook",IF(MAX('Channel wise traffic'!G201:J201)='Channel wise traffic'!H201,"Youtube",IF(MAX('Channel wise traffic'!G201:J201)='Channel wise traffic'!I201,"Twitter",IF(MAX('Channel wise traffic'!G201:J201)='Channel wise traffic'!J201,"Others",IF(AND('Channel wise traffic'!G201='Channel wise traffic'!H201,'Channel wise traffic'!H201='Channel wise traffic'!I201,'Channel wise traffic'!I201='Channel wise traffic'!J201),"Facebook,Youtube,Twitter,Others","No Increase"))))),IF(MIN('Channel wise traffic'!G201:J201)='Channel wise traffic'!G201,"Facebook",IF(MIN('Channel wise traffic'!G201:J201)='Channel wise traffic'!H201,"Youtube",IF(MIN('Channel wise traffic'!G201:J201)='Channel wise traffic'!I201,"Twitter",IF(MIN('Channel wise traffic'!G201:J201)='Channel wise traffic'!J201,"Others",IF(AND('Channel wise traffic'!G201='Channel wise traffic'!H201,'Channel wise traffic'!H201='Channel wise traffic'!I201,'Channel wise traffic'!I201='Channel wise traffic'!J201),"Facebook,Youtube,Twitter,Others","No Decrease"))))))</f>
        <v>Facebook</v>
      </c>
      <c r="Z201" s="17" t="str">
        <f t="shared" si="4"/>
        <v>L2M increase</v>
      </c>
      <c r="AA201" s="80"/>
      <c r="AB201" s="19"/>
      <c r="AC201" s="19"/>
      <c r="AD201" s="80"/>
    </row>
    <row r="202" ht="15.75" customHeight="1" spans="2:30">
      <c r="B202" s="70">
        <v>43665</v>
      </c>
      <c r="C202" s="17">
        <v>22586034</v>
      </c>
      <c r="D202" s="17">
        <v>5872368</v>
      </c>
      <c r="E202" s="17">
        <v>2442905</v>
      </c>
      <c r="F202" s="17">
        <v>1783320</v>
      </c>
      <c r="G202" s="17">
        <v>1491569</v>
      </c>
      <c r="H202" s="34">
        <f t="shared" si="41"/>
        <v>0.0660394383538075</v>
      </c>
      <c r="I202" s="34">
        <f t="shared" si="34"/>
        <v>0.0837520280810666</v>
      </c>
      <c r="J202" s="34">
        <f t="shared" si="35"/>
        <v>0.0833333733039545</v>
      </c>
      <c r="K202" s="34">
        <f t="shared" si="36"/>
        <v>0.000386450549229478</v>
      </c>
      <c r="L202" s="34">
        <f t="shared" si="42"/>
        <v>0.259999962808876</v>
      </c>
      <c r="M202" s="34">
        <f t="shared" si="43"/>
        <v>0.415999985014563</v>
      </c>
      <c r="N202" s="34">
        <f t="shared" si="44"/>
        <v>0.729999733923341</v>
      </c>
      <c r="O202" s="34">
        <f t="shared" si="45"/>
        <v>0.836400085234282</v>
      </c>
      <c r="P202" s="34">
        <v>0.0660394383538075</v>
      </c>
      <c r="Q202" s="34">
        <v>0.000386450549229478</v>
      </c>
      <c r="R202" s="34">
        <f t="shared" si="37"/>
        <v>0.0505048768256477</v>
      </c>
      <c r="S202" s="34">
        <f t="shared" si="38"/>
        <v>0.00970892946661928</v>
      </c>
      <c r="T202" s="34">
        <f t="shared" si="39"/>
        <v>-0.0291263983731835</v>
      </c>
      <c r="U202" s="34">
        <f t="shared" si="40"/>
        <v>-0.0285715053275168</v>
      </c>
      <c r="V202" s="76" t="str">
        <f t="shared" si="1"/>
        <v> </v>
      </c>
      <c r="W202" s="17" t="str">
        <f t="shared" si="2"/>
        <v> </v>
      </c>
      <c r="X202" s="17" t="str">
        <f t="shared" si="3"/>
        <v> </v>
      </c>
      <c r="Y202" s="17" t="str">
        <f>IF(J202&gt;0,IF(MAX('Channel wise traffic'!G202:J202)='Channel wise traffic'!G202,"Facebook",IF(MAX('Channel wise traffic'!G202:J202)='Channel wise traffic'!H202,"Youtube",IF(MAX('Channel wise traffic'!G202:J202)='Channel wise traffic'!I202,"Twitter",IF(MAX('Channel wise traffic'!G202:J202)='Channel wise traffic'!J202,"Others",IF(AND('Channel wise traffic'!G202='Channel wise traffic'!H202,'Channel wise traffic'!H202='Channel wise traffic'!I202,'Channel wise traffic'!I202='Channel wise traffic'!J202),"Facebook,Youtube,Twitter,Others","No Increase"))))),IF(MIN('Channel wise traffic'!G202:J202)='Channel wise traffic'!G202,"Facebook",IF(MIN('Channel wise traffic'!G202:J202)='Channel wise traffic'!H202,"Youtube",IF(MIN('Channel wise traffic'!G202:J202)='Channel wise traffic'!I202,"Twitter",IF(MIN('Channel wise traffic'!G202:J202)='Channel wise traffic'!J202,"Others",IF(AND('Channel wise traffic'!G202='Channel wise traffic'!H202,'Channel wise traffic'!H202='Channel wise traffic'!I202,'Channel wise traffic'!I202='Channel wise traffic'!J202),"Facebook,Youtube,Twitter,Others","No Decrease"))))))</f>
        <v>Facebook</v>
      </c>
      <c r="Z202" s="17" t="str">
        <f t="shared" si="4"/>
        <v>L2M increase</v>
      </c>
      <c r="AA202" s="80"/>
      <c r="AB202" s="19"/>
      <c r="AC202" s="19"/>
      <c r="AD202" s="80"/>
    </row>
    <row r="203" ht="15.75" customHeight="1" spans="2:30">
      <c r="B203" s="70">
        <v>43666</v>
      </c>
      <c r="C203" s="17">
        <v>44440853</v>
      </c>
      <c r="D203" s="17">
        <v>9332579</v>
      </c>
      <c r="E203" s="17">
        <v>3331730</v>
      </c>
      <c r="F203" s="17">
        <v>2152298</v>
      </c>
      <c r="G203" s="17">
        <v>1729156</v>
      </c>
      <c r="H203" s="34">
        <f t="shared" si="41"/>
        <v>0.0389091541514741</v>
      </c>
      <c r="I203" s="34">
        <f t="shared" ref="I203:I266" si="46">(G203/VLOOKUP(B203-7,$B:$G,6,FALSE))-1</f>
        <v>-0.0960207065249498</v>
      </c>
      <c r="J203" s="34">
        <f t="shared" ref="J203:J266" si="47">(C203/VLOOKUP(B203-7,$B:$C,2,0))-1</f>
        <v>-0.00999998886159981</v>
      </c>
      <c r="K203" s="34">
        <f t="shared" ref="K203:K266" si="48">(H203/VLOOKUP(B203-7,$B:$H,7,FALSE))-1</f>
        <v>-0.0868896128237755</v>
      </c>
      <c r="L203" s="34">
        <f t="shared" si="42"/>
        <v>0.209999997074764</v>
      </c>
      <c r="M203" s="34">
        <f t="shared" si="43"/>
        <v>0.356999924672483</v>
      </c>
      <c r="N203" s="34">
        <f t="shared" si="44"/>
        <v>0.646000126060635</v>
      </c>
      <c r="O203" s="34">
        <f t="shared" si="45"/>
        <v>0.803399900943085</v>
      </c>
      <c r="P203" s="34">
        <v>0.0389091541514741</v>
      </c>
      <c r="Q203" s="34">
        <v>-0.0868896128237764</v>
      </c>
      <c r="R203" s="34">
        <f t="shared" ref="R203:R266" si="49">(L203/VLOOKUP(B203-7,B:O,11,0))-1</f>
        <v>-0.0476190729126346</v>
      </c>
      <c r="S203" s="34">
        <f t="shared" ref="S203:S266" si="50">(M203/VLOOKUP(B203-7,B:O,12,0))-1</f>
        <v>0.0194173012139944</v>
      </c>
      <c r="T203" s="34">
        <f t="shared" ref="T203:T266" si="51">(N203/VLOOKUP(B203-7,B:O,13,0))-1</f>
        <v>-0.0686270423795049</v>
      </c>
      <c r="U203" s="34">
        <f t="shared" ref="U203:U266" si="52">(O203/VLOOKUP(B203-7,B:O,14,0))-1</f>
        <v>0.00980372801184748</v>
      </c>
      <c r="V203" s="76" t="str">
        <f t="shared" si="1"/>
        <v> </v>
      </c>
      <c r="W203" s="17" t="str">
        <f t="shared" si="2"/>
        <v> </v>
      </c>
      <c r="X203" s="17" t="str">
        <f t="shared" si="3"/>
        <v> </v>
      </c>
      <c r="Y203" s="17" t="str">
        <f>IF(J203&gt;0,IF(MAX('Channel wise traffic'!G203:J203)='Channel wise traffic'!G203,"Facebook",IF(MAX('Channel wise traffic'!G203:J203)='Channel wise traffic'!H203,"Youtube",IF(MAX('Channel wise traffic'!G203:J203)='Channel wise traffic'!I203,"Twitter",IF(MAX('Channel wise traffic'!G203:J203)='Channel wise traffic'!J203,"Others",IF(AND('Channel wise traffic'!G203='Channel wise traffic'!H203,'Channel wise traffic'!H203='Channel wise traffic'!I203,'Channel wise traffic'!I203='Channel wise traffic'!J203),"Facebook,Youtube,Twitter,Others","No Increase"))))),IF(MIN('Channel wise traffic'!G203:J203)='Channel wise traffic'!G203,"Facebook",IF(MIN('Channel wise traffic'!G203:J203)='Channel wise traffic'!H203,"Youtube",IF(MIN('Channel wise traffic'!G203:J203)='Channel wise traffic'!I203,"Twitter",IF(MIN('Channel wise traffic'!G203:J203)='Channel wise traffic'!J203,"Others",IF(AND('Channel wise traffic'!G203='Channel wise traffic'!H203,'Channel wise traffic'!H203='Channel wise traffic'!I203,'Channel wise traffic'!I203='Channel wise traffic'!J203),"Facebook,Youtube,Twitter,Others","No Decrease"))))))</f>
        <v>Twitter</v>
      </c>
      <c r="Z203" s="17" t="str">
        <f t="shared" si="4"/>
        <v>C2P decrease</v>
      </c>
      <c r="AA203" s="80"/>
      <c r="AB203" s="19"/>
      <c r="AC203" s="19"/>
      <c r="AD203" s="80"/>
    </row>
    <row r="204" ht="15.75" customHeight="1" spans="2:30">
      <c r="B204" s="70">
        <v>43667</v>
      </c>
      <c r="C204" s="17">
        <v>42645263</v>
      </c>
      <c r="D204" s="17">
        <v>9134615</v>
      </c>
      <c r="E204" s="17">
        <v>2950480</v>
      </c>
      <c r="F204" s="17">
        <v>1926073</v>
      </c>
      <c r="G204" s="17">
        <v>1547407</v>
      </c>
      <c r="H204" s="34">
        <f t="shared" si="41"/>
        <v>0.0362855541540452</v>
      </c>
      <c r="I204" s="34">
        <f t="shared" si="46"/>
        <v>-0.140967037798612</v>
      </c>
      <c r="J204" s="34">
        <f t="shared" si="47"/>
        <v>-0.0104166550641664</v>
      </c>
      <c r="K204" s="34">
        <f t="shared" si="48"/>
        <v>-0.131924595742776</v>
      </c>
      <c r="L204" s="34">
        <f t="shared" si="42"/>
        <v>0.214199992153877</v>
      </c>
      <c r="M204" s="34">
        <f t="shared" si="43"/>
        <v>0.322999929389471</v>
      </c>
      <c r="N204" s="34">
        <f t="shared" si="44"/>
        <v>0.652799883408801</v>
      </c>
      <c r="O204" s="34">
        <f t="shared" si="45"/>
        <v>0.803399974974988</v>
      </c>
      <c r="P204" s="34">
        <v>0.0362855541540452</v>
      </c>
      <c r="Q204" s="34">
        <v>-0.131924595742777</v>
      </c>
      <c r="R204" s="34">
        <f t="shared" si="49"/>
        <v>-2.88298928063924e-8</v>
      </c>
      <c r="S204" s="34">
        <f t="shared" si="50"/>
        <v>-0.0776700178615414</v>
      </c>
      <c r="T204" s="34">
        <f t="shared" si="51"/>
        <v>-0.0679611067483781</v>
      </c>
      <c r="U204" s="34">
        <f t="shared" si="52"/>
        <v>0.00980403519404205</v>
      </c>
      <c r="V204" s="76" t="str">
        <f t="shared" si="1"/>
        <v> </v>
      </c>
      <c r="W204" s="17" t="str">
        <f t="shared" si="2"/>
        <v> </v>
      </c>
      <c r="X204" s="17" t="str">
        <f t="shared" si="3"/>
        <v> </v>
      </c>
      <c r="Y204" s="17" t="str">
        <f>IF(J204&gt;0,IF(MAX('Channel wise traffic'!G204:J204)='Channel wise traffic'!G204,"Facebook",IF(MAX('Channel wise traffic'!G204:J204)='Channel wise traffic'!H204,"Youtube",IF(MAX('Channel wise traffic'!G204:J204)='Channel wise traffic'!I204,"Twitter",IF(MAX('Channel wise traffic'!G204:J204)='Channel wise traffic'!J204,"Others",IF(AND('Channel wise traffic'!G204='Channel wise traffic'!H204,'Channel wise traffic'!H204='Channel wise traffic'!I204,'Channel wise traffic'!I204='Channel wise traffic'!J204),"Facebook,Youtube,Twitter,Others","No Increase"))))),IF(MIN('Channel wise traffic'!G204:J204)='Channel wise traffic'!G204,"Facebook",IF(MIN('Channel wise traffic'!G204:J204)='Channel wise traffic'!H204,"Youtube",IF(MIN('Channel wise traffic'!G204:J204)='Channel wise traffic'!I204,"Twitter",IF(MIN('Channel wise traffic'!G204:J204)='Channel wise traffic'!J204,"Others",IF(AND('Channel wise traffic'!G204='Channel wise traffic'!H204,'Channel wise traffic'!H204='Channel wise traffic'!I204,'Channel wise traffic'!I204='Channel wise traffic'!J204),"Facebook,Youtube,Twitter,Others","No Decrease"))))))</f>
        <v>Twitter</v>
      </c>
      <c r="Z204" s="17" t="str">
        <f t="shared" si="4"/>
        <v>M2C decrease</v>
      </c>
      <c r="AA204" s="80"/>
      <c r="AB204" s="19"/>
      <c r="AC204" s="19"/>
      <c r="AD204" s="80"/>
    </row>
    <row r="205" ht="15.75" customHeight="1" spans="2:30">
      <c r="B205" s="70">
        <v>43668</v>
      </c>
      <c r="C205" s="17">
        <v>21500167</v>
      </c>
      <c r="D205" s="17">
        <v>5321291</v>
      </c>
      <c r="E205" s="17">
        <v>2128516</v>
      </c>
      <c r="F205" s="17">
        <v>1553817</v>
      </c>
      <c r="G205" s="17">
        <v>1286871</v>
      </c>
      <c r="H205" s="34">
        <f t="shared" si="41"/>
        <v>0.0598540002038124</v>
      </c>
      <c r="I205" s="34">
        <f t="shared" si="46"/>
        <v>-0.00902669273590728</v>
      </c>
      <c r="J205" s="34">
        <f t="shared" si="47"/>
        <v>0</v>
      </c>
      <c r="K205" s="34">
        <f t="shared" si="48"/>
        <v>-0.00902669273590695</v>
      </c>
      <c r="L205" s="34">
        <f t="shared" si="42"/>
        <v>0.247499984535004</v>
      </c>
      <c r="M205" s="34">
        <f t="shared" si="43"/>
        <v>0.399999924830271</v>
      </c>
      <c r="N205" s="34">
        <f t="shared" si="44"/>
        <v>0.730000150339485</v>
      </c>
      <c r="O205" s="34">
        <f t="shared" si="45"/>
        <v>0.828199845927802</v>
      </c>
      <c r="P205" s="34">
        <v>0.0598540002038124</v>
      </c>
      <c r="Q205" s="34">
        <v>-0.00902669273590728</v>
      </c>
      <c r="R205" s="34">
        <f t="shared" si="49"/>
        <v>-0.0480769110362831</v>
      </c>
      <c r="S205" s="34">
        <f t="shared" si="50"/>
        <v>-9.84795812675188e-8</v>
      </c>
      <c r="T205" s="34">
        <f t="shared" si="51"/>
        <v>0.0204087317829347</v>
      </c>
      <c r="U205" s="34">
        <f t="shared" si="52"/>
        <v>0.0202015340749759</v>
      </c>
      <c r="V205" s="76" t="str">
        <f t="shared" si="1"/>
        <v> </v>
      </c>
      <c r="W205" s="17" t="str">
        <f t="shared" si="2"/>
        <v> </v>
      </c>
      <c r="X205" s="17" t="str">
        <f t="shared" si="3"/>
        <v> </v>
      </c>
      <c r="Y205" s="17" t="str">
        <f>IF(J205&gt;0,IF(MAX('Channel wise traffic'!G205:J205)='Channel wise traffic'!G205,"Facebook",IF(MAX('Channel wise traffic'!G205:J205)='Channel wise traffic'!H205,"Youtube",IF(MAX('Channel wise traffic'!G205:J205)='Channel wise traffic'!I205,"Twitter",IF(MAX('Channel wise traffic'!G205:J205)='Channel wise traffic'!J205,"Others",IF(AND('Channel wise traffic'!G205='Channel wise traffic'!H205,'Channel wise traffic'!H205='Channel wise traffic'!I205,'Channel wise traffic'!I205='Channel wise traffic'!J205),"Facebook,Youtube,Twitter,Others","No Increase"))))),IF(MIN('Channel wise traffic'!G205:J205)='Channel wise traffic'!G205,"Facebook",IF(MIN('Channel wise traffic'!G205:J205)='Channel wise traffic'!H205,"Youtube",IF(MIN('Channel wise traffic'!G205:J205)='Channel wise traffic'!I205,"Twitter",IF(MIN('Channel wise traffic'!G205:J205)='Channel wise traffic'!J205,"Others",IF(AND('Channel wise traffic'!G205='Channel wise traffic'!H205,'Channel wise traffic'!H205='Channel wise traffic'!I205,'Channel wise traffic'!I205='Channel wise traffic'!J205),"Facebook,Youtube,Twitter,Others","No Decrease"))))))</f>
        <v>Facebook</v>
      </c>
      <c r="Z205" s="17" t="str">
        <f t="shared" si="4"/>
        <v>L2M decrease</v>
      </c>
      <c r="AA205" s="80"/>
      <c r="AB205" s="19"/>
      <c r="AC205" s="19"/>
      <c r="AD205" s="80"/>
    </row>
    <row r="206" ht="15.75" customHeight="1" spans="2:30">
      <c r="B206" s="70">
        <v>43669</v>
      </c>
      <c r="C206" s="17">
        <v>21282993</v>
      </c>
      <c r="D206" s="17">
        <v>5054710</v>
      </c>
      <c r="E206" s="17">
        <v>2001665</v>
      </c>
      <c r="F206" s="17">
        <v>1505052</v>
      </c>
      <c r="G206" s="17">
        <v>1172435</v>
      </c>
      <c r="H206" s="34">
        <f t="shared" si="41"/>
        <v>0.0550878816715299</v>
      </c>
      <c r="I206" s="34">
        <f t="shared" si="46"/>
        <v>1.35031803721025</v>
      </c>
      <c r="J206" s="34">
        <f t="shared" si="47"/>
        <v>0.0315789376744937</v>
      </c>
      <c r="K206" s="34">
        <f t="shared" si="48"/>
        <v>1.27836954727732</v>
      </c>
      <c r="L206" s="34">
        <f t="shared" si="42"/>
        <v>0.237499960649332</v>
      </c>
      <c r="M206" s="34">
        <f t="shared" si="43"/>
        <v>0.395999968346354</v>
      </c>
      <c r="N206" s="34">
        <f t="shared" si="44"/>
        <v>0.751900043214024</v>
      </c>
      <c r="O206" s="34">
        <f t="shared" si="45"/>
        <v>0.778999662470134</v>
      </c>
      <c r="P206" s="34">
        <v>0.0550878816715299</v>
      </c>
      <c r="Q206" s="34">
        <v>1.27836954727732</v>
      </c>
      <c r="R206" s="34">
        <f t="shared" si="49"/>
        <v>1.37499995183947</v>
      </c>
      <c r="S206" s="34">
        <f t="shared" si="50"/>
        <v>1.79550549095353e-7</v>
      </c>
      <c r="T206" s="34">
        <f t="shared" si="51"/>
        <v>0.0300007154528845</v>
      </c>
      <c r="U206" s="34">
        <f t="shared" si="52"/>
        <v>-0.0686284714118075</v>
      </c>
      <c r="V206" s="76" t="str">
        <f t="shared" si="1"/>
        <v>High Order Change</v>
      </c>
      <c r="W206" s="17" t="str">
        <f t="shared" si="2"/>
        <v> </v>
      </c>
      <c r="X206" s="17" t="str">
        <f t="shared" si="3"/>
        <v>High Conversion Rate</v>
      </c>
      <c r="Y206" s="17" t="str">
        <f>IF(J206&gt;0,IF(MAX('Channel wise traffic'!G206:J206)='Channel wise traffic'!G206,"Facebook",IF(MAX('Channel wise traffic'!G206:J206)='Channel wise traffic'!H206,"Youtube",IF(MAX('Channel wise traffic'!G206:J206)='Channel wise traffic'!I206,"Twitter",IF(MAX('Channel wise traffic'!G206:J206)='Channel wise traffic'!J206,"Others",IF(AND('Channel wise traffic'!G206='Channel wise traffic'!H206,'Channel wise traffic'!H206='Channel wise traffic'!I206,'Channel wise traffic'!I206='Channel wise traffic'!J206),"Facebook,Youtube,Twitter,Others","No Increase"))))),IF(MIN('Channel wise traffic'!G206:J206)='Channel wise traffic'!G206,"Facebook",IF(MIN('Channel wise traffic'!G206:J206)='Channel wise traffic'!H206,"Youtube",IF(MIN('Channel wise traffic'!G206:J206)='Channel wise traffic'!I206,"Twitter",IF(MIN('Channel wise traffic'!G206:J206)='Channel wise traffic'!J206,"Others",IF(AND('Channel wise traffic'!G206='Channel wise traffic'!H206,'Channel wise traffic'!H206='Channel wise traffic'!I206,'Channel wise traffic'!I206='Channel wise traffic'!J206),"Facebook,Youtube,Twitter,Others","No Decrease"))))))</f>
        <v>Youtube</v>
      </c>
      <c r="Z206" s="17" t="str">
        <f t="shared" si="4"/>
        <v>L2M increase</v>
      </c>
      <c r="AA206" s="80" t="s">
        <v>41</v>
      </c>
      <c r="AB206" s="80" t="s">
        <v>95</v>
      </c>
      <c r="AC206" s="80" t="s">
        <v>96</v>
      </c>
      <c r="AD206" s="80"/>
    </row>
    <row r="207" ht="15.75" customHeight="1" spans="2:30">
      <c r="B207" s="70">
        <v>43670</v>
      </c>
      <c r="C207" s="17">
        <v>21934513</v>
      </c>
      <c r="D207" s="17">
        <v>5593301</v>
      </c>
      <c r="E207" s="17">
        <v>2192574</v>
      </c>
      <c r="F207" s="17">
        <v>1536555</v>
      </c>
      <c r="G207" s="17">
        <v>1297775</v>
      </c>
      <c r="H207" s="34">
        <f t="shared" si="41"/>
        <v>0.0591658907585502</v>
      </c>
      <c r="I207" s="34">
        <f t="shared" si="46"/>
        <v>0.00927637580520857</v>
      </c>
      <c r="J207" s="34">
        <f t="shared" si="47"/>
        <v>0.0202019826171582</v>
      </c>
      <c r="K207" s="34">
        <f t="shared" si="48"/>
        <v>-0.0107092585567452</v>
      </c>
      <c r="L207" s="34">
        <f t="shared" si="42"/>
        <v>0.255000008434197</v>
      </c>
      <c r="M207" s="34">
        <f t="shared" si="43"/>
        <v>0.392000001430282</v>
      </c>
      <c r="N207" s="34">
        <f t="shared" si="44"/>
        <v>0.700799608131812</v>
      </c>
      <c r="O207" s="34">
        <f t="shared" si="45"/>
        <v>0.844600421071813</v>
      </c>
      <c r="P207" s="34">
        <v>0.0591658907585502</v>
      </c>
      <c r="Q207" s="34">
        <v>-0.0107092585567438</v>
      </c>
      <c r="R207" s="34">
        <f t="shared" si="49"/>
        <v>0.0408165417513005</v>
      </c>
      <c r="S207" s="34">
        <f t="shared" si="50"/>
        <v>-1.513243081952e-7</v>
      </c>
      <c r="T207" s="34">
        <f t="shared" si="51"/>
        <v>-0.067961527495663</v>
      </c>
      <c r="U207" s="34">
        <f t="shared" si="52"/>
        <v>0.0198022951001759</v>
      </c>
      <c r="V207" s="76" t="str">
        <f t="shared" si="1"/>
        <v> </v>
      </c>
      <c r="W207" s="17" t="str">
        <f t="shared" si="2"/>
        <v> </v>
      </c>
      <c r="X207" s="17" t="str">
        <f t="shared" si="3"/>
        <v> </v>
      </c>
      <c r="Y207" s="17" t="str">
        <f>IF(J207&gt;0,IF(MAX('Channel wise traffic'!G207:J207)='Channel wise traffic'!G207,"Facebook",IF(MAX('Channel wise traffic'!G207:J207)='Channel wise traffic'!H207,"Youtube",IF(MAX('Channel wise traffic'!G207:J207)='Channel wise traffic'!I207,"Twitter",IF(MAX('Channel wise traffic'!G207:J207)='Channel wise traffic'!J207,"Others",IF(AND('Channel wise traffic'!G207='Channel wise traffic'!H207,'Channel wise traffic'!H207='Channel wise traffic'!I207,'Channel wise traffic'!I207='Channel wise traffic'!J207),"Facebook,Youtube,Twitter,Others","No Increase"))))),IF(MIN('Channel wise traffic'!G207:J207)='Channel wise traffic'!G207,"Facebook",IF(MIN('Channel wise traffic'!G207:J207)='Channel wise traffic'!H207,"Youtube",IF(MIN('Channel wise traffic'!G207:J207)='Channel wise traffic'!I207,"Twitter",IF(MIN('Channel wise traffic'!G207:J207)='Channel wise traffic'!J207,"Others",IF(AND('Channel wise traffic'!G207='Channel wise traffic'!H207,'Channel wise traffic'!H207='Channel wise traffic'!I207,'Channel wise traffic'!I207='Channel wise traffic'!J207),"Facebook,Youtube,Twitter,Others","No Decrease"))))))</f>
        <v>Others</v>
      </c>
      <c r="Z207" s="17" t="str">
        <f t="shared" si="4"/>
        <v>C2P decrease</v>
      </c>
      <c r="AA207" s="80"/>
      <c r="AB207" s="19"/>
      <c r="AC207" s="19"/>
      <c r="AD207" s="80"/>
    </row>
    <row r="208" ht="15.75" customHeight="1" spans="2:30">
      <c r="B208" s="70">
        <v>43671</v>
      </c>
      <c r="C208" s="17">
        <v>20631473</v>
      </c>
      <c r="D208" s="17">
        <v>5415761</v>
      </c>
      <c r="E208" s="17">
        <v>2122978</v>
      </c>
      <c r="F208" s="17">
        <v>1580769</v>
      </c>
      <c r="G208" s="17">
        <v>1296231</v>
      </c>
      <c r="H208" s="34">
        <f t="shared" si="41"/>
        <v>0.0628278455929928</v>
      </c>
      <c r="I208" s="34">
        <f t="shared" si="46"/>
        <v>-0.103373164784616</v>
      </c>
      <c r="J208" s="34">
        <f t="shared" si="47"/>
        <v>-0.0686274593894362</v>
      </c>
      <c r="K208" s="34">
        <f t="shared" si="48"/>
        <v>-0.0373059156032263</v>
      </c>
      <c r="L208" s="34">
        <f t="shared" si="42"/>
        <v>0.262499967888866</v>
      </c>
      <c r="M208" s="34">
        <f t="shared" si="43"/>
        <v>0.391999942390368</v>
      </c>
      <c r="N208" s="34">
        <f t="shared" si="44"/>
        <v>0.744599802729939</v>
      </c>
      <c r="O208" s="34">
        <f t="shared" si="45"/>
        <v>0.820000265693469</v>
      </c>
      <c r="P208" s="34">
        <v>0.0628278455929928</v>
      </c>
      <c r="Q208" s="34">
        <v>-0.0373059156032263</v>
      </c>
      <c r="R208" s="34">
        <f t="shared" si="49"/>
        <v>0.00961536979549238</v>
      </c>
      <c r="S208" s="34">
        <f t="shared" si="50"/>
        <v>0.0208332719308961</v>
      </c>
      <c r="T208" s="34">
        <f t="shared" si="51"/>
        <v>-0.0285718028369361</v>
      </c>
      <c r="U208" s="34">
        <f t="shared" si="52"/>
        <v>-0.0384611683772452</v>
      </c>
      <c r="V208" s="76" t="str">
        <f t="shared" si="1"/>
        <v> </v>
      </c>
      <c r="W208" s="17" t="str">
        <f t="shared" si="2"/>
        <v> </v>
      </c>
      <c r="X208" s="17" t="str">
        <f t="shared" si="3"/>
        <v> </v>
      </c>
      <c r="Y208" s="17" t="str">
        <f>IF(J208&gt;0,IF(MAX('Channel wise traffic'!G208:J208)='Channel wise traffic'!G208,"Facebook",IF(MAX('Channel wise traffic'!G208:J208)='Channel wise traffic'!H208,"Youtube",IF(MAX('Channel wise traffic'!G208:J208)='Channel wise traffic'!I208,"Twitter",IF(MAX('Channel wise traffic'!G208:J208)='Channel wise traffic'!J208,"Others",IF(AND('Channel wise traffic'!G208='Channel wise traffic'!H208,'Channel wise traffic'!H208='Channel wise traffic'!I208,'Channel wise traffic'!I208='Channel wise traffic'!J208),"Facebook,Youtube,Twitter,Others","No Increase"))))),IF(MIN('Channel wise traffic'!G208:J208)='Channel wise traffic'!G208,"Facebook",IF(MIN('Channel wise traffic'!G208:J208)='Channel wise traffic'!H208,"Youtube",IF(MIN('Channel wise traffic'!G208:J208)='Channel wise traffic'!I208,"Twitter",IF(MIN('Channel wise traffic'!G208:J208)='Channel wise traffic'!J208,"Others",IF(AND('Channel wise traffic'!G208='Channel wise traffic'!H208,'Channel wise traffic'!H208='Channel wise traffic'!I208,'Channel wise traffic'!I208='Channel wise traffic'!J208),"Facebook,Youtube,Twitter,Others","No Decrease"))))))</f>
        <v>Youtube</v>
      </c>
      <c r="Z208" s="17" t="str">
        <f t="shared" si="4"/>
        <v>P2O decrease</v>
      </c>
      <c r="AA208" s="80"/>
      <c r="AB208" s="19"/>
      <c r="AC208" s="19"/>
      <c r="AD208" s="80"/>
    </row>
    <row r="209" ht="15.75" customHeight="1" spans="2:30">
      <c r="B209" s="70">
        <v>43672</v>
      </c>
      <c r="C209" s="17">
        <v>21065820</v>
      </c>
      <c r="D209" s="17">
        <v>5319119</v>
      </c>
      <c r="E209" s="17">
        <v>2063818</v>
      </c>
      <c r="F209" s="17">
        <v>1566850</v>
      </c>
      <c r="G209" s="17">
        <v>1246273</v>
      </c>
      <c r="H209" s="34">
        <f t="shared" si="41"/>
        <v>0.0591609061503421</v>
      </c>
      <c r="I209" s="34">
        <f t="shared" si="46"/>
        <v>-0.164455013479095</v>
      </c>
      <c r="J209" s="34">
        <f t="shared" si="47"/>
        <v>-0.0673076999706987</v>
      </c>
      <c r="K209" s="34">
        <f t="shared" si="48"/>
        <v>-0.104157945235899</v>
      </c>
      <c r="L209" s="34">
        <f t="shared" si="42"/>
        <v>0.252499973891356</v>
      </c>
      <c r="M209" s="34">
        <f t="shared" si="43"/>
        <v>0.387999967663818</v>
      </c>
      <c r="N209" s="34">
        <f t="shared" si="44"/>
        <v>0.759199696872496</v>
      </c>
      <c r="O209" s="34">
        <f t="shared" si="45"/>
        <v>0.795400325493825</v>
      </c>
      <c r="P209" s="34">
        <v>0.0591609061503421</v>
      </c>
      <c r="Q209" s="34">
        <v>-0.104157945235898</v>
      </c>
      <c r="R209" s="34">
        <f t="shared" si="49"/>
        <v>-0.0288461153474595</v>
      </c>
      <c r="S209" s="34">
        <f t="shared" si="50"/>
        <v>-0.0673077364408193</v>
      </c>
      <c r="T209" s="34">
        <f t="shared" si="51"/>
        <v>0.0399999638249475</v>
      </c>
      <c r="U209" s="34">
        <f t="shared" si="52"/>
        <v>-0.0490193155934132</v>
      </c>
      <c r="V209" s="76" t="str">
        <f t="shared" si="1"/>
        <v> </v>
      </c>
      <c r="W209" s="17" t="str">
        <f t="shared" si="2"/>
        <v> </v>
      </c>
      <c r="X209" s="17" t="str">
        <f t="shared" si="3"/>
        <v> </v>
      </c>
      <c r="Y209" s="17" t="str">
        <f>IF(J209&gt;0,IF(MAX('Channel wise traffic'!G209:J209)='Channel wise traffic'!G209,"Facebook",IF(MAX('Channel wise traffic'!G209:J209)='Channel wise traffic'!H209,"Youtube",IF(MAX('Channel wise traffic'!G209:J209)='Channel wise traffic'!I209,"Twitter",IF(MAX('Channel wise traffic'!G209:J209)='Channel wise traffic'!J209,"Others",IF(AND('Channel wise traffic'!G209='Channel wise traffic'!H209,'Channel wise traffic'!H209='Channel wise traffic'!I209,'Channel wise traffic'!I209='Channel wise traffic'!J209),"Facebook,Youtube,Twitter,Others","No Increase"))))),IF(MIN('Channel wise traffic'!G209:J209)='Channel wise traffic'!G209,"Facebook",IF(MIN('Channel wise traffic'!G209:J209)='Channel wise traffic'!H209,"Youtube",IF(MIN('Channel wise traffic'!G209:J209)='Channel wise traffic'!I209,"Twitter",IF(MIN('Channel wise traffic'!G209:J209)='Channel wise traffic'!J209,"Others",IF(AND('Channel wise traffic'!G209='Channel wise traffic'!H209,'Channel wise traffic'!H209='Channel wise traffic'!I209,'Channel wise traffic'!I209='Channel wise traffic'!J209),"Facebook,Youtube,Twitter,Others","No Decrease"))))))</f>
        <v>Youtube</v>
      </c>
      <c r="Z209" s="17" t="str">
        <f t="shared" si="4"/>
        <v>M2C decrease</v>
      </c>
      <c r="AA209" s="80"/>
      <c r="AB209" s="19"/>
      <c r="AC209" s="19"/>
      <c r="AD209" s="80"/>
    </row>
    <row r="210" ht="15.75" customHeight="1" spans="2:30">
      <c r="B210" s="70">
        <v>43673</v>
      </c>
      <c r="C210" s="17">
        <v>44889750</v>
      </c>
      <c r="D210" s="17">
        <v>9615384</v>
      </c>
      <c r="E210" s="17">
        <v>3171153</v>
      </c>
      <c r="F210" s="17">
        <v>2156384</v>
      </c>
      <c r="G210" s="17">
        <v>1698799</v>
      </c>
      <c r="H210" s="34">
        <f t="shared" si="41"/>
        <v>0.0378438062141135</v>
      </c>
      <c r="I210" s="34">
        <f t="shared" si="46"/>
        <v>-0.0175559637187159</v>
      </c>
      <c r="J210" s="34">
        <f t="shared" si="47"/>
        <v>0.0101009987364553</v>
      </c>
      <c r="K210" s="34">
        <f t="shared" si="48"/>
        <v>-0.0273803931386732</v>
      </c>
      <c r="L210" s="34">
        <f t="shared" si="42"/>
        <v>0.21419998997544</v>
      </c>
      <c r="M210" s="34">
        <f t="shared" si="43"/>
        <v>0.329799933107196</v>
      </c>
      <c r="N210" s="34">
        <f t="shared" si="44"/>
        <v>0.679999987386291</v>
      </c>
      <c r="O210" s="34">
        <f t="shared" si="45"/>
        <v>0.787799853829374</v>
      </c>
      <c r="P210" s="34">
        <v>0.0378438062141135</v>
      </c>
      <c r="Q210" s="34">
        <v>-0.0273803931386741</v>
      </c>
      <c r="R210" s="34">
        <f t="shared" si="49"/>
        <v>0.0199999664722887</v>
      </c>
      <c r="S210" s="34">
        <f t="shared" si="50"/>
        <v>-0.0761904686401282</v>
      </c>
      <c r="T210" s="34">
        <f t="shared" si="51"/>
        <v>0.0526313540107031</v>
      </c>
      <c r="U210" s="34">
        <f t="shared" si="52"/>
        <v>-0.0194175367651883</v>
      </c>
      <c r="V210" s="76" t="str">
        <f t="shared" si="1"/>
        <v> </v>
      </c>
      <c r="W210" s="17" t="str">
        <f t="shared" si="2"/>
        <v> </v>
      </c>
      <c r="X210" s="17" t="str">
        <f t="shared" si="3"/>
        <v> </v>
      </c>
      <c r="Y210" s="17" t="str">
        <f>IF(J210&gt;0,IF(MAX('Channel wise traffic'!G210:J210)='Channel wise traffic'!G210,"Facebook",IF(MAX('Channel wise traffic'!G210:J210)='Channel wise traffic'!H210,"Youtube",IF(MAX('Channel wise traffic'!G210:J210)='Channel wise traffic'!I210,"Twitter",IF(MAX('Channel wise traffic'!G210:J210)='Channel wise traffic'!J210,"Others",IF(AND('Channel wise traffic'!G210='Channel wise traffic'!H210,'Channel wise traffic'!H210='Channel wise traffic'!I210,'Channel wise traffic'!I210='Channel wise traffic'!J210),"Facebook,Youtube,Twitter,Others","No Increase"))))),IF(MIN('Channel wise traffic'!G210:J210)='Channel wise traffic'!G210,"Facebook",IF(MIN('Channel wise traffic'!G210:J210)='Channel wise traffic'!H210,"Youtube",IF(MIN('Channel wise traffic'!G210:J210)='Channel wise traffic'!I210,"Twitter",IF(MIN('Channel wise traffic'!G210:J210)='Channel wise traffic'!J210,"Others",IF(AND('Channel wise traffic'!G210='Channel wise traffic'!H210,'Channel wise traffic'!H210='Channel wise traffic'!I210,'Channel wise traffic'!I210='Channel wise traffic'!J210),"Facebook,Youtube,Twitter,Others","No Decrease"))))))</f>
        <v>Twitter</v>
      </c>
      <c r="Z210" s="17" t="str">
        <f t="shared" si="4"/>
        <v>M2C decrease</v>
      </c>
      <c r="AA210" s="80"/>
      <c r="AB210" s="19"/>
      <c r="AC210" s="19"/>
      <c r="AD210" s="80"/>
    </row>
    <row r="211" ht="15.75" customHeight="1" spans="2:30">
      <c r="B211" s="70">
        <v>43674</v>
      </c>
      <c r="C211" s="17">
        <v>43543058</v>
      </c>
      <c r="D211" s="17">
        <v>8778280</v>
      </c>
      <c r="E211" s="17">
        <v>3074153</v>
      </c>
      <c r="F211" s="17">
        <v>2027711</v>
      </c>
      <c r="G211" s="17">
        <v>1660696</v>
      </c>
      <c r="H211" s="34">
        <f t="shared" si="41"/>
        <v>0.0381391679013449</v>
      </c>
      <c r="I211" s="34">
        <f t="shared" si="46"/>
        <v>0.0732121542683988</v>
      </c>
      <c r="J211" s="34">
        <f t="shared" si="47"/>
        <v>0.0210526313321131</v>
      </c>
      <c r="K211" s="34">
        <f t="shared" si="48"/>
        <v>0.0510840688674741</v>
      </c>
      <c r="L211" s="34">
        <f t="shared" si="42"/>
        <v>0.201599988682467</v>
      </c>
      <c r="M211" s="34">
        <f t="shared" si="43"/>
        <v>0.350199925270098</v>
      </c>
      <c r="N211" s="34">
        <f t="shared" si="44"/>
        <v>0.659599896296639</v>
      </c>
      <c r="O211" s="34">
        <f t="shared" si="45"/>
        <v>0.819000340778346</v>
      </c>
      <c r="P211" s="34">
        <v>0.0381391679013449</v>
      </c>
      <c r="Q211" s="34">
        <v>0.0510840688674745</v>
      </c>
      <c r="R211" s="34">
        <f t="shared" si="49"/>
        <v>-0.0588235477728608</v>
      </c>
      <c r="S211" s="34">
        <f t="shared" si="50"/>
        <v>0.0842105319714466</v>
      </c>
      <c r="T211" s="34">
        <f t="shared" si="51"/>
        <v>0.0104166882695038</v>
      </c>
      <c r="U211" s="34">
        <f t="shared" si="52"/>
        <v>0.0194179316520935</v>
      </c>
      <c r="V211" s="76" t="str">
        <f t="shared" si="1"/>
        <v> </v>
      </c>
      <c r="W211" s="17" t="str">
        <f t="shared" si="2"/>
        <v> </v>
      </c>
      <c r="X211" s="17" t="str">
        <f t="shared" si="3"/>
        <v> </v>
      </c>
      <c r="Y211" s="17" t="str">
        <f>IF(J211&gt;0,IF(MAX('Channel wise traffic'!G211:J211)='Channel wise traffic'!G211,"Facebook",IF(MAX('Channel wise traffic'!G211:J211)='Channel wise traffic'!H211,"Youtube",IF(MAX('Channel wise traffic'!G211:J211)='Channel wise traffic'!I211,"Twitter",IF(MAX('Channel wise traffic'!G211:J211)='Channel wise traffic'!J211,"Others",IF(AND('Channel wise traffic'!G211='Channel wise traffic'!H211,'Channel wise traffic'!H211='Channel wise traffic'!I211,'Channel wise traffic'!I211='Channel wise traffic'!J211),"Facebook,Youtube,Twitter,Others","No Increase"))))),IF(MIN('Channel wise traffic'!G211:J211)='Channel wise traffic'!G211,"Facebook",IF(MIN('Channel wise traffic'!G211:J211)='Channel wise traffic'!H211,"Youtube",IF(MIN('Channel wise traffic'!G211:J211)='Channel wise traffic'!I211,"Twitter",IF(MIN('Channel wise traffic'!G211:J211)='Channel wise traffic'!J211,"Others",IF(AND('Channel wise traffic'!G211='Channel wise traffic'!H211,'Channel wise traffic'!H211='Channel wise traffic'!I211,'Channel wise traffic'!I211='Channel wise traffic'!J211),"Facebook,Youtube,Twitter,Others","No Decrease"))))))</f>
        <v>Twitter</v>
      </c>
      <c r="Z211" s="17" t="str">
        <f t="shared" si="4"/>
        <v>M2C increase</v>
      </c>
      <c r="AA211" s="80"/>
      <c r="AB211" s="19"/>
      <c r="AC211" s="19"/>
      <c r="AD211" s="80"/>
    </row>
    <row r="212" ht="15.75" customHeight="1" spans="2:30">
      <c r="B212" s="70">
        <v>43675</v>
      </c>
      <c r="C212" s="17">
        <v>21500167</v>
      </c>
      <c r="D212" s="17">
        <v>5536293</v>
      </c>
      <c r="E212" s="17">
        <v>2214517</v>
      </c>
      <c r="F212" s="17">
        <v>1551933</v>
      </c>
      <c r="G212" s="17">
        <v>1298037</v>
      </c>
      <c r="H212" s="34">
        <f t="shared" si="41"/>
        <v>0.0603733450070411</v>
      </c>
      <c r="I212" s="34">
        <f t="shared" si="46"/>
        <v>0.00867686038460724</v>
      </c>
      <c r="J212" s="34">
        <f t="shared" si="47"/>
        <v>0</v>
      </c>
      <c r="K212" s="34">
        <f t="shared" si="48"/>
        <v>0.00867686038460658</v>
      </c>
      <c r="L212" s="34">
        <f t="shared" si="42"/>
        <v>0.257499999883722</v>
      </c>
      <c r="M212" s="34">
        <f t="shared" si="43"/>
        <v>0.399999963874744</v>
      </c>
      <c r="N212" s="34">
        <f t="shared" si="44"/>
        <v>0.700799768075838</v>
      </c>
      <c r="O212" s="34">
        <f t="shared" si="45"/>
        <v>0.836400153872622</v>
      </c>
      <c r="P212" s="34">
        <v>0.0603733450070411</v>
      </c>
      <c r="Q212" s="34">
        <v>0.00867686038460724</v>
      </c>
      <c r="R212" s="34">
        <f t="shared" si="49"/>
        <v>0.0404041049437065</v>
      </c>
      <c r="S212" s="34">
        <f t="shared" si="50"/>
        <v>9.76112008999053e-8</v>
      </c>
      <c r="T212" s="34">
        <f t="shared" si="51"/>
        <v>-0.0400005154109453</v>
      </c>
      <c r="U212" s="34">
        <f t="shared" si="52"/>
        <v>0.00990136376520745</v>
      </c>
      <c r="V212" s="76" t="str">
        <f t="shared" si="1"/>
        <v> </v>
      </c>
      <c r="W212" s="17" t="str">
        <f t="shared" si="2"/>
        <v> </v>
      </c>
      <c r="X212" s="17" t="str">
        <f t="shared" si="3"/>
        <v> </v>
      </c>
      <c r="Y212" s="17" t="str">
        <f>IF(J212&gt;0,IF(MAX('Channel wise traffic'!G212:J212)='Channel wise traffic'!G212,"Facebook",IF(MAX('Channel wise traffic'!G212:J212)='Channel wise traffic'!H212,"Youtube",IF(MAX('Channel wise traffic'!G212:J212)='Channel wise traffic'!I212,"Twitter",IF(MAX('Channel wise traffic'!G212:J212)='Channel wise traffic'!J212,"Others",IF(AND('Channel wise traffic'!G212='Channel wise traffic'!H212,'Channel wise traffic'!H212='Channel wise traffic'!I212,'Channel wise traffic'!I212='Channel wise traffic'!J212),"Facebook,Youtube,Twitter,Others","No Increase"))))),IF(MIN('Channel wise traffic'!G212:J212)='Channel wise traffic'!G212,"Facebook",IF(MIN('Channel wise traffic'!G212:J212)='Channel wise traffic'!H212,"Youtube",IF(MIN('Channel wise traffic'!G212:J212)='Channel wise traffic'!I212,"Twitter",IF(MIN('Channel wise traffic'!G212:J212)='Channel wise traffic'!J212,"Others",IF(AND('Channel wise traffic'!G212='Channel wise traffic'!H212,'Channel wise traffic'!H212='Channel wise traffic'!I212,'Channel wise traffic'!I212='Channel wise traffic'!J212),"Facebook,Youtube,Twitter,Others","No Decrease"))))))</f>
        <v>Facebook</v>
      </c>
      <c r="Z212" s="17" t="str">
        <f t="shared" si="4"/>
        <v>L2M increase</v>
      </c>
      <c r="AA212" s="80"/>
      <c r="AB212" s="19"/>
      <c r="AC212" s="19"/>
      <c r="AD212" s="80"/>
    </row>
    <row r="213" ht="15.75" customHeight="1" spans="2:30">
      <c r="B213" s="70">
        <v>43676</v>
      </c>
      <c r="C213" s="17">
        <v>20848646</v>
      </c>
      <c r="D213" s="17">
        <v>5212161</v>
      </c>
      <c r="E213" s="17">
        <v>2043167</v>
      </c>
      <c r="F213" s="17">
        <v>1416936</v>
      </c>
      <c r="G213" s="17">
        <v>1208363</v>
      </c>
      <c r="H213" s="34">
        <f t="shared" si="41"/>
        <v>0.0579588238008358</v>
      </c>
      <c r="I213" s="34">
        <f t="shared" si="46"/>
        <v>0.030643916293867</v>
      </c>
      <c r="J213" s="34">
        <f t="shared" si="47"/>
        <v>-0.0204081728542598</v>
      </c>
      <c r="K213" s="34">
        <f t="shared" si="48"/>
        <v>0.0521156748488596</v>
      </c>
      <c r="L213" s="34">
        <f t="shared" si="42"/>
        <v>0.249999976017627</v>
      </c>
      <c r="M213" s="34">
        <f t="shared" si="43"/>
        <v>0.391999978511792</v>
      </c>
      <c r="N213" s="34">
        <f t="shared" si="44"/>
        <v>0.693499846072299</v>
      </c>
      <c r="O213" s="34">
        <f t="shared" si="45"/>
        <v>0.852799985320438</v>
      </c>
      <c r="P213" s="34">
        <v>0.0579588238008358</v>
      </c>
      <c r="Q213" s="34">
        <v>0.0521156748488587</v>
      </c>
      <c r="R213" s="34">
        <f t="shared" si="49"/>
        <v>0.0526316523763608</v>
      </c>
      <c r="S213" s="34">
        <f t="shared" si="50"/>
        <v>-0.0101009852381186</v>
      </c>
      <c r="T213" s="34">
        <f t="shared" si="51"/>
        <v>-0.0776701606400916</v>
      </c>
      <c r="U213" s="34">
        <f t="shared" si="52"/>
        <v>0.0947372975955987</v>
      </c>
      <c r="V213" s="76" t="str">
        <f t="shared" si="1"/>
        <v> </v>
      </c>
      <c r="W213" s="17" t="str">
        <f t="shared" si="2"/>
        <v> </v>
      </c>
      <c r="X213" s="17" t="str">
        <f t="shared" si="3"/>
        <v> </v>
      </c>
      <c r="Y213" s="17" t="str">
        <f>IF(J213&gt;0,IF(MAX('Channel wise traffic'!G213:J213)='Channel wise traffic'!G213,"Facebook",IF(MAX('Channel wise traffic'!G213:J213)='Channel wise traffic'!H213,"Youtube",IF(MAX('Channel wise traffic'!G213:J213)='Channel wise traffic'!I213,"Twitter",IF(MAX('Channel wise traffic'!G213:J213)='Channel wise traffic'!J213,"Others",IF(AND('Channel wise traffic'!G213='Channel wise traffic'!H213,'Channel wise traffic'!H213='Channel wise traffic'!I213,'Channel wise traffic'!I213='Channel wise traffic'!J213),"Facebook,Youtube,Twitter,Others","No Increase"))))),IF(MIN('Channel wise traffic'!G213:J213)='Channel wise traffic'!G213,"Facebook",IF(MIN('Channel wise traffic'!G213:J213)='Channel wise traffic'!H213,"Youtube",IF(MIN('Channel wise traffic'!G213:J213)='Channel wise traffic'!I213,"Twitter",IF(MIN('Channel wise traffic'!G213:J213)='Channel wise traffic'!J213,"Others",IF(AND('Channel wise traffic'!G213='Channel wise traffic'!H213,'Channel wise traffic'!H213='Channel wise traffic'!I213,'Channel wise traffic'!I213='Channel wise traffic'!J213),"Facebook,Youtube,Twitter,Others","No Decrease"))))))</f>
        <v>Youtube</v>
      </c>
      <c r="Z213" s="17" t="str">
        <f t="shared" si="4"/>
        <v>P2O increase</v>
      </c>
      <c r="AA213" s="80"/>
      <c r="AB213" s="19"/>
      <c r="AC213" s="19"/>
      <c r="AD213" s="80"/>
    </row>
    <row r="214" ht="15.75" customHeight="1" spans="2:30">
      <c r="B214" s="70">
        <v>43677</v>
      </c>
      <c r="C214" s="17">
        <v>22368860</v>
      </c>
      <c r="D214" s="17">
        <v>5592215</v>
      </c>
      <c r="E214" s="17">
        <v>2214517</v>
      </c>
      <c r="F214" s="17">
        <v>1535767</v>
      </c>
      <c r="G214" s="17">
        <v>1322295</v>
      </c>
      <c r="H214" s="34">
        <f t="shared" si="41"/>
        <v>0.0591132046961714</v>
      </c>
      <c r="I214" s="34">
        <f t="shared" si="46"/>
        <v>0.0188938760570978</v>
      </c>
      <c r="J214" s="34">
        <f t="shared" si="47"/>
        <v>0.0198019896771813</v>
      </c>
      <c r="K214" s="34">
        <f t="shared" si="48"/>
        <v>-0.000890480337629063</v>
      </c>
      <c r="L214" s="34">
        <f t="shared" si="42"/>
        <v>0.25</v>
      </c>
      <c r="M214" s="34">
        <f t="shared" si="43"/>
        <v>0.395999974965197</v>
      </c>
      <c r="N214" s="34">
        <f t="shared" si="44"/>
        <v>0.693499756380285</v>
      </c>
      <c r="O214" s="34">
        <f t="shared" si="45"/>
        <v>0.86099974800865</v>
      </c>
      <c r="P214" s="34">
        <v>0.0591132046961714</v>
      </c>
      <c r="Q214" s="34">
        <v>-0.000890480337630173</v>
      </c>
      <c r="R214" s="34">
        <f t="shared" si="49"/>
        <v>-0.0196078755640012</v>
      </c>
      <c r="S214" s="34">
        <f t="shared" si="50"/>
        <v>0.01020401408245</v>
      </c>
      <c r="T214" s="34">
        <f t="shared" si="51"/>
        <v>-0.0104164609494957</v>
      </c>
      <c r="U214" s="34">
        <f t="shared" si="52"/>
        <v>0.0194166691463709</v>
      </c>
      <c r="V214" s="76" t="str">
        <f t="shared" si="1"/>
        <v> </v>
      </c>
      <c r="W214" s="17" t="str">
        <f t="shared" si="2"/>
        <v> </v>
      </c>
      <c r="X214" s="17" t="str">
        <f t="shared" si="3"/>
        <v> </v>
      </c>
      <c r="Y214" s="17" t="str">
        <f>IF(J214&gt;0,IF(MAX('Channel wise traffic'!G214:J214)='Channel wise traffic'!G214,"Facebook",IF(MAX('Channel wise traffic'!G214:J214)='Channel wise traffic'!H214,"Youtube",IF(MAX('Channel wise traffic'!G214:J214)='Channel wise traffic'!I214,"Twitter",IF(MAX('Channel wise traffic'!G214:J214)='Channel wise traffic'!J214,"Others",IF(AND('Channel wise traffic'!G214='Channel wise traffic'!H214,'Channel wise traffic'!H214='Channel wise traffic'!I214,'Channel wise traffic'!I214='Channel wise traffic'!J214),"Facebook,Youtube,Twitter,Others","No Increase"))))),IF(MIN('Channel wise traffic'!G214:J214)='Channel wise traffic'!G214,"Facebook",IF(MIN('Channel wise traffic'!G214:J214)='Channel wise traffic'!H214,"Youtube",IF(MIN('Channel wise traffic'!G214:J214)='Channel wise traffic'!I214,"Twitter",IF(MIN('Channel wise traffic'!G214:J214)='Channel wise traffic'!J214,"Others",IF(AND('Channel wise traffic'!G214='Channel wise traffic'!H214,'Channel wise traffic'!H214='Channel wise traffic'!I214,'Channel wise traffic'!I214='Channel wise traffic'!J214),"Facebook,Youtube,Twitter,Others","No Decrease"))))))</f>
        <v>Youtube</v>
      </c>
      <c r="Z214" s="17" t="str">
        <f t="shared" si="4"/>
        <v>L2M decrease</v>
      </c>
      <c r="AA214" s="80"/>
      <c r="AB214" s="19"/>
      <c r="AC214" s="19"/>
      <c r="AD214" s="80"/>
    </row>
    <row r="215" ht="15.75" customHeight="1" spans="2:30">
      <c r="B215" s="70">
        <v>43678</v>
      </c>
      <c r="C215" s="17">
        <v>22151687</v>
      </c>
      <c r="D215" s="17">
        <v>5704059</v>
      </c>
      <c r="E215" s="17">
        <v>2327256</v>
      </c>
      <c r="F215" s="17">
        <v>1749863</v>
      </c>
      <c r="G215" s="17">
        <v>1506632</v>
      </c>
      <c r="H215" s="34">
        <f t="shared" si="41"/>
        <v>0.0680143232431914</v>
      </c>
      <c r="I215" s="34">
        <f t="shared" si="46"/>
        <v>0.162317519022458</v>
      </c>
      <c r="J215" s="34">
        <f t="shared" si="47"/>
        <v>0.073684220220243</v>
      </c>
      <c r="K215" s="34">
        <f t="shared" si="48"/>
        <v>0.0825506206881148</v>
      </c>
      <c r="L215" s="34">
        <f t="shared" si="42"/>
        <v>0.257499981829826</v>
      </c>
      <c r="M215" s="34">
        <f t="shared" si="43"/>
        <v>0.40799998737741</v>
      </c>
      <c r="N215" s="34">
        <f t="shared" si="44"/>
        <v>0.751899662091321</v>
      </c>
      <c r="O215" s="34">
        <f t="shared" si="45"/>
        <v>0.860999975426648</v>
      </c>
      <c r="P215" s="34">
        <v>0.0680143232431914</v>
      </c>
      <c r="Q215" s="34">
        <v>0.0825506206881144</v>
      </c>
      <c r="R215" s="34">
        <f t="shared" si="49"/>
        <v>-0.0190475682692535</v>
      </c>
      <c r="S215" s="34">
        <f t="shared" si="50"/>
        <v>0.0408164472919961</v>
      </c>
      <c r="T215" s="34">
        <f t="shared" si="51"/>
        <v>0.00980373528789347</v>
      </c>
      <c r="U215" s="34">
        <f t="shared" si="52"/>
        <v>0.0499996298153706</v>
      </c>
      <c r="V215" s="76" t="str">
        <f t="shared" si="1"/>
        <v> </v>
      </c>
      <c r="W215" s="17" t="str">
        <f t="shared" si="2"/>
        <v> </v>
      </c>
      <c r="X215" s="17" t="str">
        <f t="shared" si="3"/>
        <v> </v>
      </c>
      <c r="Y215" s="17" t="str">
        <f>IF(J215&gt;0,IF(MAX('Channel wise traffic'!G215:J215)='Channel wise traffic'!G215,"Facebook",IF(MAX('Channel wise traffic'!G215:J215)='Channel wise traffic'!H215,"Youtube",IF(MAX('Channel wise traffic'!G215:J215)='Channel wise traffic'!I215,"Twitter",IF(MAX('Channel wise traffic'!G215:J215)='Channel wise traffic'!J215,"Others",IF(AND('Channel wise traffic'!G215='Channel wise traffic'!H215,'Channel wise traffic'!H215='Channel wise traffic'!I215,'Channel wise traffic'!I215='Channel wise traffic'!J215),"Facebook,Youtube,Twitter,Others","No Increase"))))),IF(MIN('Channel wise traffic'!G215:J215)='Channel wise traffic'!G215,"Facebook",IF(MIN('Channel wise traffic'!G215:J215)='Channel wise traffic'!H215,"Youtube",IF(MIN('Channel wise traffic'!G215:J215)='Channel wise traffic'!I215,"Twitter",IF(MIN('Channel wise traffic'!G215:J215)='Channel wise traffic'!J215,"Others",IF(AND('Channel wise traffic'!G215='Channel wise traffic'!H215,'Channel wise traffic'!H215='Channel wise traffic'!I215,'Channel wise traffic'!I215='Channel wise traffic'!J215),"Facebook,Youtube,Twitter,Others","No Decrease"))))))</f>
        <v>Youtube</v>
      </c>
      <c r="Z215" s="17" t="str">
        <f t="shared" si="4"/>
        <v>P2O increase</v>
      </c>
      <c r="AA215" s="80"/>
      <c r="AB215" s="19"/>
      <c r="AC215" s="19"/>
      <c r="AD215" s="80"/>
    </row>
    <row r="216" ht="15.75" customHeight="1" spans="2:30">
      <c r="B216" s="70">
        <v>43679</v>
      </c>
      <c r="C216" s="17">
        <v>22803207</v>
      </c>
      <c r="D216" s="17">
        <v>5814817</v>
      </c>
      <c r="E216" s="17">
        <v>2256149</v>
      </c>
      <c r="F216" s="17">
        <v>1581109</v>
      </c>
      <c r="G216" s="17">
        <v>1322439</v>
      </c>
      <c r="H216" s="34">
        <f t="shared" si="41"/>
        <v>0.0579935532752038</v>
      </c>
      <c r="I216" s="34">
        <f t="shared" si="46"/>
        <v>0.0611150205452577</v>
      </c>
      <c r="J216" s="34">
        <f t="shared" si="47"/>
        <v>0.0824742165270567</v>
      </c>
      <c r="K216" s="34">
        <f t="shared" si="48"/>
        <v>-0.0197318288562345</v>
      </c>
      <c r="L216" s="34">
        <f t="shared" si="42"/>
        <v>0.254999965575018</v>
      </c>
      <c r="M216" s="34">
        <f t="shared" si="43"/>
        <v>0.388000000687898</v>
      </c>
      <c r="N216" s="34">
        <f t="shared" si="44"/>
        <v>0.700799902843296</v>
      </c>
      <c r="O216" s="34">
        <f t="shared" si="45"/>
        <v>0.836399641011467</v>
      </c>
      <c r="P216" s="34">
        <v>0.0579935532752038</v>
      </c>
      <c r="Q216" s="34">
        <v>-0.0197318288562349</v>
      </c>
      <c r="R216" s="34">
        <f t="shared" si="49"/>
        <v>0.0099009581867826</v>
      </c>
      <c r="S216" s="34">
        <f t="shared" si="50"/>
        <v>8.5113615266863e-8</v>
      </c>
      <c r="T216" s="34">
        <f t="shared" si="51"/>
        <v>-0.0769228363364428</v>
      </c>
      <c r="U216" s="34">
        <f t="shared" si="52"/>
        <v>0.051545510107992</v>
      </c>
      <c r="V216" s="76" t="str">
        <f t="shared" si="1"/>
        <v> </v>
      </c>
      <c r="W216" s="17" t="str">
        <f t="shared" si="2"/>
        <v> </v>
      </c>
      <c r="X216" s="17" t="str">
        <f t="shared" si="3"/>
        <v> </v>
      </c>
      <c r="Y216" s="17" t="str">
        <f>IF(J216&gt;0,IF(MAX('Channel wise traffic'!G216:J216)='Channel wise traffic'!G216,"Facebook",IF(MAX('Channel wise traffic'!G216:J216)='Channel wise traffic'!H216,"Youtube",IF(MAX('Channel wise traffic'!G216:J216)='Channel wise traffic'!I216,"Twitter",IF(MAX('Channel wise traffic'!G216:J216)='Channel wise traffic'!J216,"Others",IF(AND('Channel wise traffic'!G216='Channel wise traffic'!H216,'Channel wise traffic'!H216='Channel wise traffic'!I216,'Channel wise traffic'!I216='Channel wise traffic'!J216),"Facebook,Youtube,Twitter,Others","No Increase"))))),IF(MIN('Channel wise traffic'!G216:J216)='Channel wise traffic'!G216,"Facebook",IF(MIN('Channel wise traffic'!G216:J216)='Channel wise traffic'!H216,"Youtube",IF(MIN('Channel wise traffic'!G216:J216)='Channel wise traffic'!I216,"Twitter",IF(MIN('Channel wise traffic'!G216:J216)='Channel wise traffic'!J216,"Others",IF(AND('Channel wise traffic'!G216='Channel wise traffic'!H216,'Channel wise traffic'!H216='Channel wise traffic'!I216,'Channel wise traffic'!I216='Channel wise traffic'!J216),"Facebook,Youtube,Twitter,Others","No Decrease"))))))</f>
        <v>Youtube</v>
      </c>
      <c r="Z216" s="17" t="str">
        <f t="shared" si="4"/>
        <v>C2P decrease</v>
      </c>
      <c r="AA216" s="80"/>
      <c r="AB216" s="19"/>
      <c r="AC216" s="19"/>
      <c r="AD216" s="80"/>
    </row>
    <row r="217" ht="15.75" customHeight="1" spans="2:30">
      <c r="B217" s="70">
        <v>43680</v>
      </c>
      <c r="C217" s="17">
        <v>45338648</v>
      </c>
      <c r="D217" s="17">
        <v>9045060</v>
      </c>
      <c r="E217" s="17">
        <v>3167580</v>
      </c>
      <c r="F217" s="17">
        <v>2240112</v>
      </c>
      <c r="G217" s="17">
        <v>1782233</v>
      </c>
      <c r="H217" s="34">
        <f t="shared" si="41"/>
        <v>0.0393093547915236</v>
      </c>
      <c r="I217" s="34">
        <f t="shared" si="46"/>
        <v>0.0491135207873328</v>
      </c>
      <c r="J217" s="34">
        <f t="shared" si="47"/>
        <v>0.0100000111384002</v>
      </c>
      <c r="K217" s="34">
        <f t="shared" si="48"/>
        <v>0.0387262467500835</v>
      </c>
      <c r="L217" s="34">
        <f t="shared" si="42"/>
        <v>0.199499993912478</v>
      </c>
      <c r="M217" s="34">
        <f t="shared" si="43"/>
        <v>0.350199998673309</v>
      </c>
      <c r="N217" s="34">
        <f t="shared" si="44"/>
        <v>0.70719981815771</v>
      </c>
      <c r="O217" s="34">
        <f t="shared" si="45"/>
        <v>0.79559995214525</v>
      </c>
      <c r="P217" s="34">
        <v>0.0393093547915236</v>
      </c>
      <c r="Q217" s="34">
        <v>0.0387262467500833</v>
      </c>
      <c r="R217" s="34">
        <f t="shared" si="49"/>
        <v>-0.0686274358119602</v>
      </c>
      <c r="S217" s="34">
        <f t="shared" si="50"/>
        <v>0.0618558814549008</v>
      </c>
      <c r="T217" s="34">
        <f t="shared" si="51"/>
        <v>0.0399997518764181</v>
      </c>
      <c r="U217" s="34">
        <f t="shared" si="52"/>
        <v>0.00990111673410565</v>
      </c>
      <c r="V217" s="76" t="str">
        <f t="shared" si="1"/>
        <v> </v>
      </c>
      <c r="W217" s="17" t="str">
        <f t="shared" si="2"/>
        <v> </v>
      </c>
      <c r="X217" s="17" t="str">
        <f t="shared" si="3"/>
        <v> </v>
      </c>
      <c r="Y217" s="17" t="str">
        <f>IF(J217&gt;0,IF(MAX('Channel wise traffic'!G217:J217)='Channel wise traffic'!G217,"Facebook",IF(MAX('Channel wise traffic'!G217:J217)='Channel wise traffic'!H217,"Youtube",IF(MAX('Channel wise traffic'!G217:J217)='Channel wise traffic'!I217,"Twitter",IF(MAX('Channel wise traffic'!G217:J217)='Channel wise traffic'!J217,"Others",IF(AND('Channel wise traffic'!G217='Channel wise traffic'!H217,'Channel wise traffic'!H217='Channel wise traffic'!I217,'Channel wise traffic'!I217='Channel wise traffic'!J217),"Facebook,Youtube,Twitter,Others","No Increase"))))),IF(MIN('Channel wise traffic'!G217:J217)='Channel wise traffic'!G217,"Facebook",IF(MIN('Channel wise traffic'!G217:J217)='Channel wise traffic'!H217,"Youtube",IF(MIN('Channel wise traffic'!G217:J217)='Channel wise traffic'!I217,"Twitter",IF(MIN('Channel wise traffic'!G217:J217)='Channel wise traffic'!J217,"Others",IF(AND('Channel wise traffic'!G217='Channel wise traffic'!H217,'Channel wise traffic'!H217='Channel wise traffic'!I217,'Channel wise traffic'!I217='Channel wise traffic'!J217),"Facebook,Youtube,Twitter,Others","No Decrease"))))))</f>
        <v>Twitter</v>
      </c>
      <c r="Z217" s="17" t="str">
        <f t="shared" si="4"/>
        <v>M2C increase</v>
      </c>
      <c r="AA217" s="80"/>
      <c r="AB217" s="19"/>
      <c r="AC217" s="19"/>
      <c r="AD217" s="80"/>
    </row>
    <row r="218" ht="15.75" customHeight="1" spans="2:30">
      <c r="B218" s="70">
        <v>43681</v>
      </c>
      <c r="C218" s="17">
        <v>43991955</v>
      </c>
      <c r="D218" s="17">
        <v>9053544</v>
      </c>
      <c r="E218" s="17">
        <v>2924294</v>
      </c>
      <c r="F218" s="17">
        <v>2068061</v>
      </c>
      <c r="G218" s="17">
        <v>1677611</v>
      </c>
      <c r="H218" s="34">
        <f t="shared" si="41"/>
        <v>0.0381344952730562</v>
      </c>
      <c r="I218" s="34">
        <f t="shared" si="46"/>
        <v>0.0101854884939809</v>
      </c>
      <c r="J218" s="34">
        <f t="shared" si="47"/>
        <v>0.0103092667492486</v>
      </c>
      <c r="K218" s="34">
        <f t="shared" si="48"/>
        <v>-0.000122515213252461</v>
      </c>
      <c r="L218" s="34">
        <f t="shared" si="42"/>
        <v>0.205799992294046</v>
      </c>
      <c r="M218" s="34">
        <f t="shared" si="43"/>
        <v>0.322999921356764</v>
      </c>
      <c r="N218" s="34">
        <f t="shared" si="44"/>
        <v>0.707200096843888</v>
      </c>
      <c r="O218" s="34">
        <f t="shared" si="45"/>
        <v>0.811199959769078</v>
      </c>
      <c r="P218" s="34">
        <v>0.0381344952730562</v>
      </c>
      <c r="Q218" s="34">
        <v>-0.000122515213253349</v>
      </c>
      <c r="R218" s="34">
        <f t="shared" si="49"/>
        <v>0.020833352417466</v>
      </c>
      <c r="S218" s="34">
        <f t="shared" si="50"/>
        <v>-0.0776699306613374</v>
      </c>
      <c r="T218" s="34">
        <f t="shared" si="51"/>
        <v>0.072165263843283</v>
      </c>
      <c r="U218" s="34">
        <f t="shared" si="52"/>
        <v>-0.00952427077362983</v>
      </c>
      <c r="V218" s="76" t="str">
        <f t="shared" si="1"/>
        <v> </v>
      </c>
      <c r="W218" s="17" t="str">
        <f t="shared" si="2"/>
        <v> </v>
      </c>
      <c r="X218" s="17" t="str">
        <f t="shared" si="3"/>
        <v> </v>
      </c>
      <c r="Y218" s="17" t="str">
        <f>IF(J218&gt;0,IF(MAX('Channel wise traffic'!G218:J218)='Channel wise traffic'!G218,"Facebook",IF(MAX('Channel wise traffic'!G218:J218)='Channel wise traffic'!H218,"Youtube",IF(MAX('Channel wise traffic'!G218:J218)='Channel wise traffic'!I218,"Twitter",IF(MAX('Channel wise traffic'!G218:J218)='Channel wise traffic'!J218,"Others",IF(AND('Channel wise traffic'!G218='Channel wise traffic'!H218,'Channel wise traffic'!H218='Channel wise traffic'!I218,'Channel wise traffic'!I218='Channel wise traffic'!J218),"Facebook,Youtube,Twitter,Others","No Increase"))))),IF(MIN('Channel wise traffic'!G218:J218)='Channel wise traffic'!G218,"Facebook",IF(MIN('Channel wise traffic'!G218:J218)='Channel wise traffic'!H218,"Youtube",IF(MIN('Channel wise traffic'!G218:J218)='Channel wise traffic'!I218,"Twitter",IF(MIN('Channel wise traffic'!G218:J218)='Channel wise traffic'!J218,"Others",IF(AND('Channel wise traffic'!G218='Channel wise traffic'!H218,'Channel wise traffic'!H218='Channel wise traffic'!I218,'Channel wise traffic'!I218='Channel wise traffic'!J218),"Facebook,Youtube,Twitter,Others","No Decrease"))))))</f>
        <v>Twitter</v>
      </c>
      <c r="Z218" s="17" t="str">
        <f t="shared" si="4"/>
        <v>M2C decrease</v>
      </c>
      <c r="AA218" s="80"/>
      <c r="AB218" s="19"/>
      <c r="AC218" s="19"/>
      <c r="AD218" s="80"/>
    </row>
    <row r="219" ht="15.75" customHeight="1" spans="2:30">
      <c r="B219" s="70">
        <v>43682</v>
      </c>
      <c r="C219" s="17">
        <v>22368860</v>
      </c>
      <c r="D219" s="17">
        <v>5592215</v>
      </c>
      <c r="E219" s="17">
        <v>2214517</v>
      </c>
      <c r="F219" s="17">
        <v>1551933</v>
      </c>
      <c r="G219" s="17">
        <v>1208956</v>
      </c>
      <c r="H219" s="34">
        <f t="shared" si="41"/>
        <v>0.0540463841250739</v>
      </c>
      <c r="I219" s="34">
        <f t="shared" si="46"/>
        <v>-0.0686274736390411</v>
      </c>
      <c r="J219" s="34">
        <f t="shared" si="47"/>
        <v>0.0404040117455833</v>
      </c>
      <c r="K219" s="34">
        <f t="shared" si="48"/>
        <v>-0.104797255829196</v>
      </c>
      <c r="L219" s="34">
        <f t="shared" si="42"/>
        <v>0.25</v>
      </c>
      <c r="M219" s="34">
        <f t="shared" si="43"/>
        <v>0.395999974965197</v>
      </c>
      <c r="N219" s="34">
        <f t="shared" si="44"/>
        <v>0.700799768075838</v>
      </c>
      <c r="O219" s="34">
        <f t="shared" si="45"/>
        <v>0.779000124361039</v>
      </c>
      <c r="P219" s="34">
        <v>0.0540463841250739</v>
      </c>
      <c r="Q219" s="34">
        <v>-0.104797255829196</v>
      </c>
      <c r="R219" s="34">
        <f t="shared" si="49"/>
        <v>-0.0291262131538205</v>
      </c>
      <c r="S219" s="34">
        <f t="shared" si="50"/>
        <v>-0.00999997317699652</v>
      </c>
      <c r="T219" s="34">
        <f t="shared" si="51"/>
        <v>0</v>
      </c>
      <c r="U219" s="34">
        <f t="shared" si="52"/>
        <v>-0.0686274736390408</v>
      </c>
      <c r="V219" s="76" t="str">
        <f t="shared" si="1"/>
        <v> </v>
      </c>
      <c r="W219" s="17" t="str">
        <f t="shared" si="2"/>
        <v> </v>
      </c>
      <c r="X219" s="17" t="str">
        <f t="shared" si="3"/>
        <v> </v>
      </c>
      <c r="Y219" s="17" t="str">
        <f>IF(J219&gt;0,IF(MAX('Channel wise traffic'!G219:J219)='Channel wise traffic'!G219,"Facebook",IF(MAX('Channel wise traffic'!G219:J219)='Channel wise traffic'!H219,"Youtube",IF(MAX('Channel wise traffic'!G219:J219)='Channel wise traffic'!I219,"Twitter",IF(MAX('Channel wise traffic'!G219:J219)='Channel wise traffic'!J219,"Others",IF(AND('Channel wise traffic'!G219='Channel wise traffic'!H219,'Channel wise traffic'!H219='Channel wise traffic'!I219,'Channel wise traffic'!I219='Channel wise traffic'!J219),"Facebook,Youtube,Twitter,Others","No Increase"))))),IF(MIN('Channel wise traffic'!G219:J219)='Channel wise traffic'!G219,"Facebook",IF(MIN('Channel wise traffic'!G219:J219)='Channel wise traffic'!H219,"Youtube",IF(MIN('Channel wise traffic'!G219:J219)='Channel wise traffic'!I219,"Twitter",IF(MIN('Channel wise traffic'!G219:J219)='Channel wise traffic'!J219,"Others",IF(AND('Channel wise traffic'!G219='Channel wise traffic'!H219,'Channel wise traffic'!H219='Channel wise traffic'!I219,'Channel wise traffic'!I219='Channel wise traffic'!J219),"Facebook,Youtube,Twitter,Others","No Decrease"))))))</f>
        <v>Youtube</v>
      </c>
      <c r="Z219" s="17" t="str">
        <f t="shared" si="4"/>
        <v>P2O decrease</v>
      </c>
      <c r="AA219" s="80"/>
      <c r="AB219" s="19"/>
      <c r="AC219" s="19"/>
      <c r="AD219" s="80"/>
    </row>
    <row r="220" ht="15.75" customHeight="1" spans="2:30">
      <c r="B220" s="70">
        <v>43683</v>
      </c>
      <c r="C220" s="17">
        <v>22586034</v>
      </c>
      <c r="D220" s="17">
        <v>5420648</v>
      </c>
      <c r="E220" s="17">
        <v>2124894</v>
      </c>
      <c r="F220" s="17">
        <v>1535660</v>
      </c>
      <c r="G220" s="17">
        <v>1221464</v>
      </c>
      <c r="H220" s="34">
        <f t="shared" si="41"/>
        <v>0.0540804994803426</v>
      </c>
      <c r="I220" s="34">
        <f t="shared" si="46"/>
        <v>0.0108419407082143</v>
      </c>
      <c r="J220" s="34">
        <f t="shared" si="47"/>
        <v>0.0833333733039545</v>
      </c>
      <c r="K220" s="34">
        <f t="shared" si="48"/>
        <v>-0.0669151660810148</v>
      </c>
      <c r="L220" s="34">
        <f t="shared" si="42"/>
        <v>0.239999992915976</v>
      </c>
      <c r="M220" s="34">
        <f t="shared" si="43"/>
        <v>0.391999997048323</v>
      </c>
      <c r="N220" s="34">
        <f t="shared" si="44"/>
        <v>0.722699579367253</v>
      </c>
      <c r="O220" s="34">
        <f t="shared" si="45"/>
        <v>0.795400023442689</v>
      </c>
      <c r="P220" s="34">
        <v>0.0540804994803426</v>
      </c>
      <c r="Q220" s="34">
        <v>-0.0669151660810149</v>
      </c>
      <c r="R220" s="34">
        <f t="shared" si="49"/>
        <v>-0.0399999362437775</v>
      </c>
      <c r="S220" s="34">
        <f t="shared" si="50"/>
        <v>4.72870713696949e-8</v>
      </c>
      <c r="T220" s="34">
        <f t="shared" si="51"/>
        <v>0.0421048879251085</v>
      </c>
      <c r="U220" s="34">
        <f t="shared" si="52"/>
        <v>-0.0673076487638319</v>
      </c>
      <c r="V220" s="76" t="str">
        <f t="shared" si="1"/>
        <v> </v>
      </c>
      <c r="W220" s="17" t="str">
        <f t="shared" si="2"/>
        <v> </v>
      </c>
      <c r="X220" s="17" t="str">
        <f t="shared" si="3"/>
        <v> </v>
      </c>
      <c r="Y220" s="17" t="str">
        <f>IF(J220&gt;0,IF(MAX('Channel wise traffic'!G220:J220)='Channel wise traffic'!G220,"Facebook",IF(MAX('Channel wise traffic'!G220:J220)='Channel wise traffic'!H220,"Youtube",IF(MAX('Channel wise traffic'!G220:J220)='Channel wise traffic'!I220,"Twitter",IF(MAX('Channel wise traffic'!G220:J220)='Channel wise traffic'!J220,"Others",IF(AND('Channel wise traffic'!G220='Channel wise traffic'!H220,'Channel wise traffic'!H220='Channel wise traffic'!I220,'Channel wise traffic'!I220='Channel wise traffic'!J220),"Facebook,Youtube,Twitter,Others","No Increase"))))),IF(MIN('Channel wise traffic'!G220:J220)='Channel wise traffic'!G220,"Facebook",IF(MIN('Channel wise traffic'!G220:J220)='Channel wise traffic'!H220,"Youtube",IF(MIN('Channel wise traffic'!G220:J220)='Channel wise traffic'!I220,"Twitter",IF(MIN('Channel wise traffic'!G220:J220)='Channel wise traffic'!J220,"Others",IF(AND('Channel wise traffic'!G220='Channel wise traffic'!H220,'Channel wise traffic'!H220='Channel wise traffic'!I220,'Channel wise traffic'!I220='Channel wise traffic'!J220),"Facebook,Youtube,Twitter,Others","No Decrease"))))))</f>
        <v>Facebook</v>
      </c>
      <c r="Z220" s="17" t="str">
        <f t="shared" si="4"/>
        <v>P2O decrease</v>
      </c>
      <c r="AA220" s="80"/>
      <c r="AB220" s="19"/>
      <c r="AC220" s="19"/>
      <c r="AD220" s="80"/>
    </row>
    <row r="221" ht="15.75" customHeight="1" spans="2:30">
      <c r="B221" s="70">
        <v>43684</v>
      </c>
      <c r="C221" s="17">
        <v>22586034</v>
      </c>
      <c r="D221" s="17">
        <v>5364183</v>
      </c>
      <c r="E221" s="17">
        <v>2124216</v>
      </c>
      <c r="F221" s="17">
        <v>1488650</v>
      </c>
      <c r="G221" s="17">
        <v>1184072</v>
      </c>
      <c r="H221" s="34">
        <f t="shared" si="41"/>
        <v>0.052424963143153</v>
      </c>
      <c r="I221" s="34">
        <f t="shared" si="46"/>
        <v>-0.104532649673484</v>
      </c>
      <c r="J221" s="34">
        <f t="shared" si="47"/>
        <v>0.00970876477388649</v>
      </c>
      <c r="K221" s="34">
        <f t="shared" si="48"/>
        <v>-0.113142936293075</v>
      </c>
      <c r="L221" s="34">
        <f t="shared" si="42"/>
        <v>0.237499996679364</v>
      </c>
      <c r="M221" s="34">
        <f t="shared" si="43"/>
        <v>0.395999912754654</v>
      </c>
      <c r="N221" s="34">
        <f t="shared" si="44"/>
        <v>0.700799730347573</v>
      </c>
      <c r="O221" s="34">
        <f t="shared" si="45"/>
        <v>0.79539985893259</v>
      </c>
      <c r="P221" s="34">
        <v>0.052424963143153</v>
      </c>
      <c r="Q221" s="34">
        <v>-0.113142936293075</v>
      </c>
      <c r="R221" s="34">
        <f t="shared" si="49"/>
        <v>-0.050000013282544</v>
      </c>
      <c r="S221" s="34">
        <f t="shared" si="50"/>
        <v>-1.57097340691692e-7</v>
      </c>
      <c r="T221" s="34">
        <f t="shared" si="51"/>
        <v>0.0105262819490957</v>
      </c>
      <c r="U221" s="34">
        <f t="shared" si="52"/>
        <v>-0.0761903696578096</v>
      </c>
      <c r="V221" s="76" t="str">
        <f t="shared" si="1"/>
        <v> </v>
      </c>
      <c r="W221" s="17" t="str">
        <f t="shared" si="2"/>
        <v> </v>
      </c>
      <c r="X221" s="17" t="str">
        <f t="shared" si="3"/>
        <v> </v>
      </c>
      <c r="Y221" s="17" t="str">
        <f>IF(J221&gt;0,IF(MAX('Channel wise traffic'!G221:J221)='Channel wise traffic'!G221,"Facebook",IF(MAX('Channel wise traffic'!G221:J221)='Channel wise traffic'!H221,"Youtube",IF(MAX('Channel wise traffic'!G221:J221)='Channel wise traffic'!I221,"Twitter",IF(MAX('Channel wise traffic'!G221:J221)='Channel wise traffic'!J221,"Others",IF(AND('Channel wise traffic'!G221='Channel wise traffic'!H221,'Channel wise traffic'!H221='Channel wise traffic'!I221,'Channel wise traffic'!I221='Channel wise traffic'!J221),"Facebook,Youtube,Twitter,Others","No Increase"))))),IF(MIN('Channel wise traffic'!G221:J221)='Channel wise traffic'!G221,"Facebook",IF(MIN('Channel wise traffic'!G221:J221)='Channel wise traffic'!H221,"Youtube",IF(MIN('Channel wise traffic'!G221:J221)='Channel wise traffic'!I221,"Twitter",IF(MIN('Channel wise traffic'!G221:J221)='Channel wise traffic'!J221,"Others",IF(AND('Channel wise traffic'!G221='Channel wise traffic'!H221,'Channel wise traffic'!H221='Channel wise traffic'!I221,'Channel wise traffic'!I221='Channel wise traffic'!J221),"Facebook,Youtube,Twitter,Others","No Decrease"))))))</f>
        <v>Facebook</v>
      </c>
      <c r="Z221" s="17" t="str">
        <f t="shared" si="4"/>
        <v>P2O decrease</v>
      </c>
      <c r="AA221" s="80"/>
      <c r="AB221" s="19"/>
      <c r="AC221" s="19"/>
      <c r="AD221" s="80"/>
    </row>
    <row r="222" ht="15.75" customHeight="1" spans="2:30">
      <c r="B222" s="70">
        <v>43685</v>
      </c>
      <c r="C222" s="17">
        <v>20848646</v>
      </c>
      <c r="D222" s="17">
        <v>5264283</v>
      </c>
      <c r="E222" s="17">
        <v>2168884</v>
      </c>
      <c r="F222" s="17">
        <v>1519954</v>
      </c>
      <c r="G222" s="17">
        <v>1233898</v>
      </c>
      <c r="H222" s="34">
        <f t="shared" si="41"/>
        <v>0.0591836035779014</v>
      </c>
      <c r="I222" s="34">
        <f t="shared" si="46"/>
        <v>-0.181022306707942</v>
      </c>
      <c r="J222" s="34">
        <f t="shared" si="47"/>
        <v>-0.0588235559666404</v>
      </c>
      <c r="K222" s="34">
        <f t="shared" si="48"/>
        <v>-0.129836176325903</v>
      </c>
      <c r="L222" s="34">
        <f t="shared" si="42"/>
        <v>0.252499994484054</v>
      </c>
      <c r="M222" s="34">
        <f t="shared" si="43"/>
        <v>0.411999886784202</v>
      </c>
      <c r="N222" s="34">
        <f t="shared" si="44"/>
        <v>0.700800042786982</v>
      </c>
      <c r="O222" s="34">
        <f t="shared" si="45"/>
        <v>0.811799567618494</v>
      </c>
      <c r="P222" s="34">
        <v>0.0591836035779014</v>
      </c>
      <c r="Q222" s="34">
        <v>-0.129836176325903</v>
      </c>
      <c r="R222" s="34">
        <f t="shared" si="49"/>
        <v>-0.0194174279556893</v>
      </c>
      <c r="S222" s="34">
        <f t="shared" si="50"/>
        <v>0.00980367531995041</v>
      </c>
      <c r="T222" s="34">
        <f t="shared" si="51"/>
        <v>-0.0679606892789542</v>
      </c>
      <c r="U222" s="34">
        <f t="shared" si="52"/>
        <v>-0.0571433324185333</v>
      </c>
      <c r="V222" s="76" t="str">
        <f t="shared" si="1"/>
        <v> </v>
      </c>
      <c r="W222" s="17" t="str">
        <f t="shared" si="2"/>
        <v> </v>
      </c>
      <c r="X222" s="17" t="str">
        <f t="shared" si="3"/>
        <v> </v>
      </c>
      <c r="Y222" s="17" t="str">
        <f>IF(J222&gt;0,IF(MAX('Channel wise traffic'!G222:J222)='Channel wise traffic'!G222,"Facebook",IF(MAX('Channel wise traffic'!G222:J222)='Channel wise traffic'!H222,"Youtube",IF(MAX('Channel wise traffic'!G222:J222)='Channel wise traffic'!I222,"Twitter",IF(MAX('Channel wise traffic'!G222:J222)='Channel wise traffic'!J222,"Others",IF(AND('Channel wise traffic'!G222='Channel wise traffic'!H222,'Channel wise traffic'!H222='Channel wise traffic'!I222,'Channel wise traffic'!I222='Channel wise traffic'!J222),"Facebook,Youtube,Twitter,Others","No Increase"))))),IF(MIN('Channel wise traffic'!G222:J222)='Channel wise traffic'!G222,"Facebook",IF(MIN('Channel wise traffic'!G222:J222)='Channel wise traffic'!H222,"Youtube",IF(MIN('Channel wise traffic'!G222:J222)='Channel wise traffic'!I222,"Twitter",IF(MIN('Channel wise traffic'!G222:J222)='Channel wise traffic'!J222,"Others",IF(AND('Channel wise traffic'!G222='Channel wise traffic'!H222,'Channel wise traffic'!H222='Channel wise traffic'!I222,'Channel wise traffic'!I222='Channel wise traffic'!J222),"Facebook,Youtube,Twitter,Others","No Decrease"))))))</f>
        <v>Facebook</v>
      </c>
      <c r="Z222" s="17" t="str">
        <f t="shared" si="4"/>
        <v>C2P decrease</v>
      </c>
      <c r="AA222" s="80"/>
      <c r="AB222" s="19"/>
      <c r="AC222" s="19"/>
      <c r="AD222" s="80"/>
    </row>
    <row r="223" ht="15.75" customHeight="1" spans="2:30">
      <c r="B223" s="70">
        <v>43686</v>
      </c>
      <c r="C223" s="17">
        <v>22586034</v>
      </c>
      <c r="D223" s="17">
        <v>5590043</v>
      </c>
      <c r="E223" s="17">
        <v>2124216</v>
      </c>
      <c r="F223" s="17">
        <v>1566184</v>
      </c>
      <c r="G223" s="17">
        <v>1322799</v>
      </c>
      <c r="H223" s="34">
        <f t="shared" si="41"/>
        <v>0.0585671216115233</v>
      </c>
      <c r="I223" s="34">
        <f t="shared" si="46"/>
        <v>0.000272224276507194</v>
      </c>
      <c r="J223" s="34">
        <f t="shared" si="47"/>
        <v>-0.00952379198241726</v>
      </c>
      <c r="K223" s="34">
        <f t="shared" si="48"/>
        <v>0.00989020854779632</v>
      </c>
      <c r="L223" s="34">
        <f t="shared" si="42"/>
        <v>0.247499981625814</v>
      </c>
      <c r="M223" s="34">
        <f t="shared" si="43"/>
        <v>0.37999993917757</v>
      </c>
      <c r="N223" s="34">
        <f t="shared" si="44"/>
        <v>0.737299784955955</v>
      </c>
      <c r="O223" s="34">
        <f t="shared" si="45"/>
        <v>0.844599995913635</v>
      </c>
      <c r="P223" s="34">
        <v>0.0585671216115233</v>
      </c>
      <c r="Q223" s="34">
        <v>0.00989020854779632</v>
      </c>
      <c r="R223" s="34">
        <f t="shared" si="49"/>
        <v>-0.0294117057321625</v>
      </c>
      <c r="S223" s="34">
        <f t="shared" si="50"/>
        <v>-0.0206187151962484</v>
      </c>
      <c r="T223" s="34">
        <f t="shared" si="51"/>
        <v>0.0520831723357427</v>
      </c>
      <c r="U223" s="34">
        <f t="shared" si="52"/>
        <v>0.00980435009782066</v>
      </c>
      <c r="V223" s="76" t="str">
        <f t="shared" si="1"/>
        <v> </v>
      </c>
      <c r="W223" s="17" t="str">
        <f t="shared" si="2"/>
        <v> </v>
      </c>
      <c r="X223" s="17" t="str">
        <f t="shared" si="3"/>
        <v> </v>
      </c>
      <c r="Y223" s="17" t="str">
        <f>IF(J223&gt;0,IF(MAX('Channel wise traffic'!G223:J223)='Channel wise traffic'!G223,"Facebook",IF(MAX('Channel wise traffic'!G223:J223)='Channel wise traffic'!H223,"Youtube",IF(MAX('Channel wise traffic'!G223:J223)='Channel wise traffic'!I223,"Twitter",IF(MAX('Channel wise traffic'!G223:J223)='Channel wise traffic'!J223,"Others",IF(AND('Channel wise traffic'!G223='Channel wise traffic'!H223,'Channel wise traffic'!H223='Channel wise traffic'!I223,'Channel wise traffic'!I223='Channel wise traffic'!J223),"Facebook,Youtube,Twitter,Others","No Increase"))))),IF(MIN('Channel wise traffic'!G223:J223)='Channel wise traffic'!G223,"Facebook",IF(MIN('Channel wise traffic'!G223:J223)='Channel wise traffic'!H223,"Youtube",IF(MIN('Channel wise traffic'!G223:J223)='Channel wise traffic'!I223,"Twitter",IF(MIN('Channel wise traffic'!G223:J223)='Channel wise traffic'!J223,"Others",IF(AND('Channel wise traffic'!G223='Channel wise traffic'!H223,'Channel wise traffic'!H223='Channel wise traffic'!I223,'Channel wise traffic'!I223='Channel wise traffic'!J223),"Facebook,Youtube,Twitter,Others","No Decrease"))))))</f>
        <v>Youtube</v>
      </c>
      <c r="Z223" s="17" t="str">
        <f t="shared" si="4"/>
        <v>C2P increase</v>
      </c>
      <c r="AA223" s="80"/>
      <c r="AB223" s="19"/>
      <c r="AC223" s="19"/>
      <c r="AD223" s="80"/>
    </row>
    <row r="224" ht="15.75" customHeight="1" spans="2:30">
      <c r="B224" s="70">
        <v>43687</v>
      </c>
      <c r="C224" s="17">
        <v>46685340</v>
      </c>
      <c r="D224" s="17">
        <v>9411764</v>
      </c>
      <c r="E224" s="17">
        <v>3328000</v>
      </c>
      <c r="F224" s="17">
        <v>2330931</v>
      </c>
      <c r="G224" s="17">
        <v>1890851</v>
      </c>
      <c r="H224" s="34">
        <f t="shared" si="41"/>
        <v>0.0405020291166349</v>
      </c>
      <c r="I224" s="34">
        <f t="shared" si="46"/>
        <v>0.0609448932883636</v>
      </c>
      <c r="J224" s="34">
        <f t="shared" si="47"/>
        <v>0.0297029589413429</v>
      </c>
      <c r="K224" s="34">
        <f t="shared" si="48"/>
        <v>0.0303407250369949</v>
      </c>
      <c r="L224" s="34">
        <f t="shared" si="42"/>
        <v>0.20159998834752</v>
      </c>
      <c r="M224" s="34">
        <f t="shared" si="43"/>
        <v>0.353600026520002</v>
      </c>
      <c r="N224" s="34">
        <f t="shared" si="44"/>
        <v>0.700399939903846</v>
      </c>
      <c r="O224" s="34">
        <f t="shared" si="45"/>
        <v>0.811199902528217</v>
      </c>
      <c r="P224" s="34">
        <v>0.0405020291166349</v>
      </c>
      <c r="Q224" s="34">
        <v>0.030340725036996</v>
      </c>
      <c r="R224" s="34">
        <f t="shared" si="49"/>
        <v>0.0105262882161454</v>
      </c>
      <c r="S224" s="34">
        <f t="shared" si="50"/>
        <v>0.00970881741740048</v>
      </c>
      <c r="T224" s="34">
        <f t="shared" si="51"/>
        <v>-0.00961521493540274</v>
      </c>
      <c r="U224" s="34">
        <f t="shared" si="52"/>
        <v>0.0196077819523537</v>
      </c>
      <c r="V224" s="76" t="str">
        <f t="shared" si="1"/>
        <v> </v>
      </c>
      <c r="W224" s="17" t="str">
        <f t="shared" si="2"/>
        <v> </v>
      </c>
      <c r="X224" s="17" t="str">
        <f t="shared" si="3"/>
        <v> </v>
      </c>
      <c r="Y224" s="17" t="str">
        <f>IF(J224&gt;0,IF(MAX('Channel wise traffic'!G224:J224)='Channel wise traffic'!G224,"Facebook",IF(MAX('Channel wise traffic'!G224:J224)='Channel wise traffic'!H224,"Youtube",IF(MAX('Channel wise traffic'!G224:J224)='Channel wise traffic'!I224,"Twitter",IF(MAX('Channel wise traffic'!G224:J224)='Channel wise traffic'!J224,"Others",IF(AND('Channel wise traffic'!G224='Channel wise traffic'!H224,'Channel wise traffic'!H224='Channel wise traffic'!I224,'Channel wise traffic'!I224='Channel wise traffic'!J224),"Facebook,Youtube,Twitter,Others","No Increase"))))),IF(MIN('Channel wise traffic'!G224:J224)='Channel wise traffic'!G224,"Facebook",IF(MIN('Channel wise traffic'!G224:J224)='Channel wise traffic'!H224,"Youtube",IF(MIN('Channel wise traffic'!G224:J224)='Channel wise traffic'!I224,"Twitter",IF(MIN('Channel wise traffic'!G224:J224)='Channel wise traffic'!J224,"Others",IF(AND('Channel wise traffic'!G224='Channel wise traffic'!H224,'Channel wise traffic'!H224='Channel wise traffic'!I224,'Channel wise traffic'!I224='Channel wise traffic'!J224),"Facebook,Youtube,Twitter,Others","No Decrease"))))))</f>
        <v>Youtube</v>
      </c>
      <c r="Z224" s="17" t="str">
        <f t="shared" si="4"/>
        <v>P2O increase</v>
      </c>
      <c r="AA224" s="80"/>
      <c r="AB224" s="19"/>
      <c r="AC224" s="19"/>
      <c r="AD224" s="80"/>
    </row>
    <row r="225" ht="15.75" customHeight="1" spans="2:30">
      <c r="B225" s="70">
        <v>43688</v>
      </c>
      <c r="C225" s="17">
        <v>43991955</v>
      </c>
      <c r="D225" s="17">
        <v>9700226</v>
      </c>
      <c r="E225" s="17">
        <v>3166153</v>
      </c>
      <c r="F225" s="17">
        <v>1033432</v>
      </c>
      <c r="G225" s="17">
        <v>765773</v>
      </c>
      <c r="H225" s="34">
        <f t="shared" si="41"/>
        <v>0.0174071145508309</v>
      </c>
      <c r="I225" s="34">
        <f t="shared" si="46"/>
        <v>-0.543533632051769</v>
      </c>
      <c r="J225" s="34">
        <f t="shared" si="47"/>
        <v>0</v>
      </c>
      <c r="K225" s="34">
        <f t="shared" si="48"/>
        <v>-0.54353363205177</v>
      </c>
      <c r="L225" s="34">
        <f t="shared" si="42"/>
        <v>0.220499998238314</v>
      </c>
      <c r="M225" s="34">
        <f t="shared" si="43"/>
        <v>0.326399920991532</v>
      </c>
      <c r="N225" s="34">
        <f t="shared" si="44"/>
        <v>0.326399892866832</v>
      </c>
      <c r="O225" s="34">
        <f t="shared" si="45"/>
        <v>0.740999891623251</v>
      </c>
      <c r="P225" s="34">
        <v>0.0174071145508309</v>
      </c>
      <c r="Q225" s="34">
        <v>-0.543533632051769</v>
      </c>
      <c r="R225" s="34">
        <f t="shared" si="49"/>
        <v>0.0714286029868492</v>
      </c>
      <c r="S225" s="34">
        <f t="shared" si="50"/>
        <v>0.0105263172216459</v>
      </c>
      <c r="T225" s="34">
        <f t="shared" si="51"/>
        <v>-0.538461753153742</v>
      </c>
      <c r="U225" s="34">
        <f t="shared" si="52"/>
        <v>-0.0865385498364801</v>
      </c>
      <c r="V225" s="76" t="str">
        <f t="shared" si="1"/>
        <v>Low Order Change</v>
      </c>
      <c r="W225" s="17" t="str">
        <f t="shared" si="2"/>
        <v> </v>
      </c>
      <c r="X225" s="17" t="str">
        <f t="shared" si="3"/>
        <v>Low Conversion rate</v>
      </c>
      <c r="Y225" s="17" t="str">
        <f>IF(J225&gt;0,IF(MAX('Channel wise traffic'!G225:J225)='Channel wise traffic'!G225,"Facebook",IF(MAX('Channel wise traffic'!G225:J225)='Channel wise traffic'!H225,"Youtube",IF(MAX('Channel wise traffic'!G225:J225)='Channel wise traffic'!I225,"Twitter",IF(MAX('Channel wise traffic'!G225:J225)='Channel wise traffic'!J225,"Others",IF(AND('Channel wise traffic'!G225='Channel wise traffic'!H225,'Channel wise traffic'!H225='Channel wise traffic'!I225,'Channel wise traffic'!I225='Channel wise traffic'!J225),"Facebook,Youtube,Twitter,Others","No Increase"))))),IF(MIN('Channel wise traffic'!G225:J225)='Channel wise traffic'!G225,"Facebook",IF(MIN('Channel wise traffic'!G225:J225)='Channel wise traffic'!H225,"Youtube",IF(MIN('Channel wise traffic'!G225:J225)='Channel wise traffic'!I225,"Twitter",IF(MIN('Channel wise traffic'!G225:J225)='Channel wise traffic'!J225,"Others",IF(AND('Channel wise traffic'!G225='Channel wise traffic'!H225,'Channel wise traffic'!H225='Channel wise traffic'!I225,'Channel wise traffic'!I225='Channel wise traffic'!J225),"Facebook,Youtube,Twitter,Others","No Decrease"))))))</f>
        <v>Facebook</v>
      </c>
      <c r="Z225" s="17" t="str">
        <f t="shared" si="4"/>
        <v>C2P decrease</v>
      </c>
      <c r="AA225" s="80" t="s">
        <v>46</v>
      </c>
      <c r="AB225" s="80" t="s">
        <v>97</v>
      </c>
      <c r="AC225" s="80" t="s">
        <v>98</v>
      </c>
      <c r="AD225" s="80"/>
    </row>
    <row r="226" ht="15.75" customHeight="1" spans="2:30">
      <c r="B226" s="70">
        <v>43689</v>
      </c>
      <c r="C226" s="17">
        <v>20631473</v>
      </c>
      <c r="D226" s="17">
        <v>5157868</v>
      </c>
      <c r="E226" s="17">
        <v>2063147</v>
      </c>
      <c r="F226" s="17">
        <v>1445853</v>
      </c>
      <c r="G226" s="17">
        <v>1244880</v>
      </c>
      <c r="H226" s="34">
        <f t="shared" si="41"/>
        <v>0.0603388812810409</v>
      </c>
      <c r="I226" s="34">
        <f t="shared" si="46"/>
        <v>0.0297148945040184</v>
      </c>
      <c r="J226" s="34">
        <f t="shared" si="47"/>
        <v>-0.077669894666067</v>
      </c>
      <c r="K226" s="34">
        <f t="shared" si="48"/>
        <v>0.116427717743428</v>
      </c>
      <c r="L226" s="34">
        <f t="shared" si="42"/>
        <v>0.249999987882591</v>
      </c>
      <c r="M226" s="34">
        <f t="shared" si="43"/>
        <v>0.399999961224289</v>
      </c>
      <c r="N226" s="34">
        <f t="shared" si="44"/>
        <v>0.700799797590768</v>
      </c>
      <c r="O226" s="34">
        <f t="shared" si="45"/>
        <v>0.861000392156049</v>
      </c>
      <c r="P226" s="34">
        <v>0.0603388812810409</v>
      </c>
      <c r="Q226" s="34">
        <v>0.116427717743428</v>
      </c>
      <c r="R226" s="34">
        <f t="shared" si="49"/>
        <v>-4.84696359714931e-8</v>
      </c>
      <c r="S226" s="34">
        <f t="shared" si="50"/>
        <v>0.010100976040323</v>
      </c>
      <c r="T226" s="34">
        <f t="shared" si="51"/>
        <v>4.21160670782683e-8</v>
      </c>
      <c r="U226" s="34">
        <f t="shared" si="52"/>
        <v>0.105263484857938</v>
      </c>
      <c r="V226" s="76" t="str">
        <f t="shared" si="1"/>
        <v> </v>
      </c>
      <c r="W226" s="17" t="str">
        <f t="shared" si="2"/>
        <v> </v>
      </c>
      <c r="X226" s="17" t="str">
        <f t="shared" si="3"/>
        <v> </v>
      </c>
      <c r="Y226" s="17" t="str">
        <f>IF(J226&gt;0,IF(MAX('Channel wise traffic'!G226:J226)='Channel wise traffic'!G226,"Facebook",IF(MAX('Channel wise traffic'!G226:J226)='Channel wise traffic'!H226,"Youtube",IF(MAX('Channel wise traffic'!G226:J226)='Channel wise traffic'!I226,"Twitter",IF(MAX('Channel wise traffic'!G226:J226)='Channel wise traffic'!J226,"Others",IF(AND('Channel wise traffic'!G226='Channel wise traffic'!H226,'Channel wise traffic'!H226='Channel wise traffic'!I226,'Channel wise traffic'!I226='Channel wise traffic'!J226),"Facebook,Youtube,Twitter,Others","No Increase"))))),IF(MIN('Channel wise traffic'!G226:J226)='Channel wise traffic'!G226,"Facebook",IF(MIN('Channel wise traffic'!G226:J226)='Channel wise traffic'!H226,"Youtube",IF(MIN('Channel wise traffic'!G226:J226)='Channel wise traffic'!I226,"Twitter",IF(MIN('Channel wise traffic'!G226:J226)='Channel wise traffic'!J226,"Others",IF(AND('Channel wise traffic'!G226='Channel wise traffic'!H226,'Channel wise traffic'!H226='Channel wise traffic'!I226,'Channel wise traffic'!I226='Channel wise traffic'!J226),"Facebook,Youtube,Twitter,Others","No Decrease"))))))</f>
        <v>Youtube</v>
      </c>
      <c r="Z226" s="17" t="str">
        <f t="shared" si="4"/>
        <v>P2O increase</v>
      </c>
      <c r="AA226" s="80"/>
      <c r="AB226" s="19"/>
      <c r="AC226" s="19"/>
      <c r="AD226" s="80"/>
    </row>
    <row r="227" ht="15.75" customHeight="1" spans="2:30">
      <c r="B227" s="70">
        <v>43690</v>
      </c>
      <c r="C227" s="17">
        <v>20848646</v>
      </c>
      <c r="D227" s="17">
        <v>5316404</v>
      </c>
      <c r="E227" s="17">
        <v>2211624</v>
      </c>
      <c r="F227" s="17">
        <v>1549906</v>
      </c>
      <c r="G227" s="17">
        <v>1334469</v>
      </c>
      <c r="H227" s="34">
        <f t="shared" si="41"/>
        <v>0.06400746600043</v>
      </c>
      <c r="I227" s="34">
        <f t="shared" si="46"/>
        <v>0.0925160299443946</v>
      </c>
      <c r="J227" s="34">
        <f t="shared" si="47"/>
        <v>-0.0769231109808831</v>
      </c>
      <c r="K227" s="34">
        <f t="shared" si="48"/>
        <v>0.183559076108306</v>
      </c>
      <c r="L227" s="34">
        <f t="shared" si="42"/>
        <v>0.254999964985736</v>
      </c>
      <c r="M227" s="34">
        <f t="shared" si="43"/>
        <v>0.415999987961788</v>
      </c>
      <c r="N227" s="34">
        <f t="shared" si="44"/>
        <v>0.700799955146083</v>
      </c>
      <c r="O227" s="34">
        <f t="shared" si="45"/>
        <v>0.860999957416772</v>
      </c>
      <c r="P227" s="34">
        <v>0.06400746600043</v>
      </c>
      <c r="Q227" s="34">
        <v>0.183559076108305</v>
      </c>
      <c r="R227" s="34">
        <f t="shared" si="49"/>
        <v>0.0624998854687946</v>
      </c>
      <c r="S227" s="34">
        <f t="shared" si="50"/>
        <v>0.0612244670769895</v>
      </c>
      <c r="T227" s="34">
        <f t="shared" si="51"/>
        <v>-0.0303025279748245</v>
      </c>
      <c r="U227" s="34">
        <f t="shared" si="52"/>
        <v>0.0824741413636754</v>
      </c>
      <c r="V227" s="76" t="str">
        <f t="shared" si="1"/>
        <v> </v>
      </c>
      <c r="W227" s="17" t="str">
        <f t="shared" si="2"/>
        <v> </v>
      </c>
      <c r="X227" s="17" t="str">
        <f t="shared" si="3"/>
        <v> </v>
      </c>
      <c r="Y227" s="17" t="str">
        <f>IF(J227&gt;0,IF(MAX('Channel wise traffic'!G227:J227)='Channel wise traffic'!G227,"Facebook",IF(MAX('Channel wise traffic'!G227:J227)='Channel wise traffic'!H227,"Youtube",IF(MAX('Channel wise traffic'!G227:J227)='Channel wise traffic'!I227,"Twitter",IF(MAX('Channel wise traffic'!G227:J227)='Channel wise traffic'!J227,"Others",IF(AND('Channel wise traffic'!G227='Channel wise traffic'!H227,'Channel wise traffic'!H227='Channel wise traffic'!I227,'Channel wise traffic'!I227='Channel wise traffic'!J227),"Facebook,Youtube,Twitter,Others","No Increase"))))),IF(MIN('Channel wise traffic'!G227:J227)='Channel wise traffic'!G227,"Facebook",IF(MIN('Channel wise traffic'!G227:J227)='Channel wise traffic'!H227,"Youtube",IF(MIN('Channel wise traffic'!G227:J227)='Channel wise traffic'!I227,"Twitter",IF(MIN('Channel wise traffic'!G227:J227)='Channel wise traffic'!J227,"Others",IF(AND('Channel wise traffic'!G227='Channel wise traffic'!H227,'Channel wise traffic'!H227='Channel wise traffic'!I227,'Channel wise traffic'!I227='Channel wise traffic'!J227),"Facebook,Youtube,Twitter,Others","No Decrease"))))))</f>
        <v>Facebook</v>
      </c>
      <c r="Z227" s="17" t="str">
        <f t="shared" si="4"/>
        <v>P2O increase</v>
      </c>
      <c r="AA227" s="80"/>
      <c r="AB227" s="19"/>
      <c r="AC227" s="19"/>
      <c r="AD227" s="80"/>
    </row>
    <row r="228" ht="15.75" customHeight="1" spans="2:30">
      <c r="B228" s="70">
        <v>43691</v>
      </c>
      <c r="C228" s="17">
        <v>22586034</v>
      </c>
      <c r="D228" s="17">
        <v>5477113</v>
      </c>
      <c r="E228" s="17">
        <v>2147028</v>
      </c>
      <c r="F228" s="17">
        <v>1551657</v>
      </c>
      <c r="G228" s="17">
        <v>1335977</v>
      </c>
      <c r="H228" s="34">
        <f t="shared" si="41"/>
        <v>0.0591505795129858</v>
      </c>
      <c r="I228" s="34">
        <f t="shared" si="46"/>
        <v>0.12829034045227</v>
      </c>
      <c r="J228" s="34">
        <f t="shared" si="47"/>
        <v>0</v>
      </c>
      <c r="K228" s="34">
        <f t="shared" si="48"/>
        <v>0.12829034045227</v>
      </c>
      <c r="L228" s="34">
        <f t="shared" si="42"/>
        <v>0.242499989152589</v>
      </c>
      <c r="M228" s="34">
        <f t="shared" si="43"/>
        <v>0.39199994595693</v>
      </c>
      <c r="N228" s="34">
        <f t="shared" si="44"/>
        <v>0.722699936842929</v>
      </c>
      <c r="O228" s="34">
        <f t="shared" si="45"/>
        <v>0.861000208164562</v>
      </c>
      <c r="P228" s="34">
        <v>0.0591505795129858</v>
      </c>
      <c r="Q228" s="34">
        <v>0.12829034045227</v>
      </c>
      <c r="R228" s="34">
        <f t="shared" si="49"/>
        <v>0.0210526001816127</v>
      </c>
      <c r="S228" s="34">
        <f t="shared" si="50"/>
        <v>-0.0101009284822804</v>
      </c>
      <c r="T228" s="34">
        <f t="shared" si="51"/>
        <v>0.0312503066810459</v>
      </c>
      <c r="U228" s="34">
        <f t="shared" si="52"/>
        <v>0.0824746804959287</v>
      </c>
      <c r="V228" s="76" t="str">
        <f t="shared" si="1"/>
        <v> </v>
      </c>
      <c r="W228" s="17" t="str">
        <f t="shared" si="2"/>
        <v> </v>
      </c>
      <c r="X228" s="17" t="str">
        <f t="shared" si="3"/>
        <v> </v>
      </c>
      <c r="Y228" s="17" t="str">
        <f>IF(J228&gt;0,IF(MAX('Channel wise traffic'!G228:J228)='Channel wise traffic'!G228,"Facebook",IF(MAX('Channel wise traffic'!G228:J228)='Channel wise traffic'!H228,"Youtube",IF(MAX('Channel wise traffic'!G228:J228)='Channel wise traffic'!I228,"Twitter",IF(MAX('Channel wise traffic'!G228:J228)='Channel wise traffic'!J228,"Others",IF(AND('Channel wise traffic'!G228='Channel wise traffic'!H228,'Channel wise traffic'!H228='Channel wise traffic'!I228,'Channel wise traffic'!I228='Channel wise traffic'!J228),"Facebook,Youtube,Twitter,Others","No Increase"))))),IF(MIN('Channel wise traffic'!G228:J228)='Channel wise traffic'!G228,"Facebook",IF(MIN('Channel wise traffic'!G228:J228)='Channel wise traffic'!H228,"Youtube",IF(MIN('Channel wise traffic'!G228:J228)='Channel wise traffic'!I228,"Twitter",IF(MIN('Channel wise traffic'!G228:J228)='Channel wise traffic'!J228,"Others",IF(AND('Channel wise traffic'!G228='Channel wise traffic'!H228,'Channel wise traffic'!H228='Channel wise traffic'!I228,'Channel wise traffic'!I228='Channel wise traffic'!J228),"Facebook,Youtube,Twitter,Others","No Decrease"))))))</f>
        <v>Facebook</v>
      </c>
      <c r="Z228" s="17" t="str">
        <f t="shared" si="4"/>
        <v>P2O increase</v>
      </c>
      <c r="AA228" s="80"/>
      <c r="AB228" s="19"/>
      <c r="AC228" s="19"/>
      <c r="AD228" s="80"/>
    </row>
    <row r="229" ht="15.75" customHeight="1" spans="2:30">
      <c r="B229" s="70">
        <v>43692</v>
      </c>
      <c r="C229" s="17">
        <v>21934513</v>
      </c>
      <c r="D229" s="17">
        <v>5702973</v>
      </c>
      <c r="E229" s="17">
        <v>2235565</v>
      </c>
      <c r="F229" s="17">
        <v>1615643</v>
      </c>
      <c r="G229" s="17">
        <v>1298330</v>
      </c>
      <c r="H229" s="34">
        <f t="shared" si="41"/>
        <v>0.0591911933490386</v>
      </c>
      <c r="I229" s="34">
        <f t="shared" si="46"/>
        <v>0.0522182546693486</v>
      </c>
      <c r="J229" s="34">
        <f t="shared" si="47"/>
        <v>0.0520833343325988</v>
      </c>
      <c r="K229" s="34">
        <f t="shared" si="48"/>
        <v>0.000128241112037131</v>
      </c>
      <c r="L229" s="34">
        <f t="shared" si="42"/>
        <v>0.259999982675704</v>
      </c>
      <c r="M229" s="34">
        <f t="shared" si="43"/>
        <v>0.39199992705559</v>
      </c>
      <c r="N229" s="34">
        <f t="shared" si="44"/>
        <v>0.72270007805633</v>
      </c>
      <c r="O229" s="34">
        <f t="shared" si="45"/>
        <v>0.803599557575529</v>
      </c>
      <c r="P229" s="34">
        <v>0.0591911933490386</v>
      </c>
      <c r="Q229" s="34">
        <v>0.000128241112036465</v>
      </c>
      <c r="R229" s="34">
        <f t="shared" si="49"/>
        <v>0.0297029241801572</v>
      </c>
      <c r="S229" s="34">
        <f t="shared" si="50"/>
        <v>-0.0485436049138713</v>
      </c>
      <c r="T229" s="34">
        <f t="shared" si="51"/>
        <v>0.0312500484193103</v>
      </c>
      <c r="U229" s="34">
        <f t="shared" si="52"/>
        <v>-0.0101010278522575</v>
      </c>
      <c r="V229" s="76" t="str">
        <f t="shared" si="1"/>
        <v> </v>
      </c>
      <c r="W229" s="17" t="str">
        <f t="shared" si="2"/>
        <v> </v>
      </c>
      <c r="X229" s="17" t="str">
        <f t="shared" si="3"/>
        <v> </v>
      </c>
      <c r="Y229" s="17" t="str">
        <f>IF(J229&gt;0,IF(MAX('Channel wise traffic'!G229:J229)='Channel wise traffic'!G229,"Facebook",IF(MAX('Channel wise traffic'!G229:J229)='Channel wise traffic'!H229,"Youtube",IF(MAX('Channel wise traffic'!G229:J229)='Channel wise traffic'!I229,"Twitter",IF(MAX('Channel wise traffic'!G229:J229)='Channel wise traffic'!J229,"Others",IF(AND('Channel wise traffic'!G229='Channel wise traffic'!H229,'Channel wise traffic'!H229='Channel wise traffic'!I229,'Channel wise traffic'!I229='Channel wise traffic'!J229),"Facebook,Youtube,Twitter,Others","No Increase"))))),IF(MIN('Channel wise traffic'!G229:J229)='Channel wise traffic'!G229,"Facebook",IF(MIN('Channel wise traffic'!G229:J229)='Channel wise traffic'!H229,"Youtube",IF(MIN('Channel wise traffic'!G229:J229)='Channel wise traffic'!I229,"Twitter",IF(MIN('Channel wise traffic'!G229:J229)='Channel wise traffic'!J229,"Others",IF(AND('Channel wise traffic'!G229='Channel wise traffic'!H229,'Channel wise traffic'!H229='Channel wise traffic'!I229,'Channel wise traffic'!I229='Channel wise traffic'!J229),"Facebook,Youtube,Twitter,Others","No Decrease"))))))</f>
        <v>Facebook</v>
      </c>
      <c r="Z229" s="17" t="str">
        <f t="shared" si="4"/>
        <v>C2P increase</v>
      </c>
      <c r="AA229" s="80"/>
      <c r="AB229" s="19"/>
      <c r="AC229" s="19"/>
      <c r="AD229" s="80"/>
    </row>
    <row r="230" ht="15.75" customHeight="1" spans="2:30">
      <c r="B230" s="70">
        <v>43693</v>
      </c>
      <c r="C230" s="17">
        <v>21282993</v>
      </c>
      <c r="D230" s="17">
        <v>5480370</v>
      </c>
      <c r="E230" s="17">
        <v>2279834</v>
      </c>
      <c r="F230" s="17">
        <v>1581065</v>
      </c>
      <c r="G230" s="17">
        <v>1257579</v>
      </c>
      <c r="H230" s="34">
        <f t="shared" si="41"/>
        <v>0.0590884468176069</v>
      </c>
      <c r="I230" s="34">
        <f t="shared" si="46"/>
        <v>-0.0493045428670569</v>
      </c>
      <c r="J230" s="34">
        <f t="shared" si="47"/>
        <v>-0.0576923332356624</v>
      </c>
      <c r="K230" s="34">
        <f t="shared" si="48"/>
        <v>0.00890132879572891</v>
      </c>
      <c r="L230" s="34">
        <f t="shared" si="42"/>
        <v>0.257499967227354</v>
      </c>
      <c r="M230" s="34">
        <f t="shared" si="43"/>
        <v>0.416000014597555</v>
      </c>
      <c r="N230" s="34">
        <f t="shared" si="44"/>
        <v>0.69350005307404</v>
      </c>
      <c r="O230" s="34">
        <f t="shared" si="45"/>
        <v>0.795399936119008</v>
      </c>
      <c r="P230" s="34">
        <v>0.0590884468176069</v>
      </c>
      <c r="Q230" s="34">
        <v>0.00890132879572891</v>
      </c>
      <c r="R230" s="34">
        <f t="shared" si="49"/>
        <v>0.0404039852280016</v>
      </c>
      <c r="S230" s="34">
        <f t="shared" si="50"/>
        <v>0.0947370557424287</v>
      </c>
      <c r="T230" s="34">
        <f t="shared" si="51"/>
        <v>-0.0594055942719848</v>
      </c>
      <c r="U230" s="34">
        <f t="shared" si="52"/>
        <v>-0.05825249826269</v>
      </c>
      <c r="V230" s="76" t="str">
        <f t="shared" si="1"/>
        <v> </v>
      </c>
      <c r="W230" s="17" t="str">
        <f t="shared" si="2"/>
        <v> </v>
      </c>
      <c r="X230" s="17" t="str">
        <f t="shared" si="3"/>
        <v> </v>
      </c>
      <c r="Y230" s="17" t="str">
        <f>IF(J230&gt;0,IF(MAX('Channel wise traffic'!G230:J230)='Channel wise traffic'!G230,"Facebook",IF(MAX('Channel wise traffic'!G230:J230)='Channel wise traffic'!H230,"Youtube",IF(MAX('Channel wise traffic'!G230:J230)='Channel wise traffic'!I230,"Twitter",IF(MAX('Channel wise traffic'!G230:J230)='Channel wise traffic'!J230,"Others",IF(AND('Channel wise traffic'!G230='Channel wise traffic'!H230,'Channel wise traffic'!H230='Channel wise traffic'!I230,'Channel wise traffic'!I230='Channel wise traffic'!J230),"Facebook,Youtube,Twitter,Others","No Increase"))))),IF(MIN('Channel wise traffic'!G230:J230)='Channel wise traffic'!G230,"Facebook",IF(MIN('Channel wise traffic'!G230:J230)='Channel wise traffic'!H230,"Youtube",IF(MIN('Channel wise traffic'!G230:J230)='Channel wise traffic'!I230,"Twitter",IF(MIN('Channel wise traffic'!G230:J230)='Channel wise traffic'!J230,"Others",IF(AND('Channel wise traffic'!G230='Channel wise traffic'!H230,'Channel wise traffic'!H230='Channel wise traffic'!I230,'Channel wise traffic'!I230='Channel wise traffic'!J230),"Facebook,Youtube,Twitter,Others","No Decrease"))))))</f>
        <v>Facebook</v>
      </c>
      <c r="Z230" s="17" t="str">
        <f t="shared" si="4"/>
        <v>M2C increase</v>
      </c>
      <c r="AA230" s="80"/>
      <c r="AB230" s="19"/>
      <c r="AC230" s="19"/>
      <c r="AD230" s="80"/>
    </row>
    <row r="231" ht="15.75" customHeight="1" spans="2:30">
      <c r="B231" s="70">
        <v>43694</v>
      </c>
      <c r="C231" s="17">
        <v>46685340</v>
      </c>
      <c r="D231" s="17">
        <v>10098039</v>
      </c>
      <c r="E231" s="17">
        <v>3399000</v>
      </c>
      <c r="F231" s="17">
        <v>2357546</v>
      </c>
      <c r="G231" s="17">
        <v>1857275</v>
      </c>
      <c r="H231" s="34">
        <f t="shared" si="41"/>
        <v>0.0397828311842647</v>
      </c>
      <c r="I231" s="34">
        <f t="shared" si="46"/>
        <v>-0.0177570839796473</v>
      </c>
      <c r="J231" s="34">
        <f t="shared" si="47"/>
        <v>0</v>
      </c>
      <c r="K231" s="34">
        <f t="shared" si="48"/>
        <v>-0.0177570839796471</v>
      </c>
      <c r="L231" s="34">
        <f t="shared" si="42"/>
        <v>0.21629999910036</v>
      </c>
      <c r="M231" s="34">
        <f t="shared" si="43"/>
        <v>0.336600007189515</v>
      </c>
      <c r="N231" s="34">
        <f t="shared" si="44"/>
        <v>0.693599882318329</v>
      </c>
      <c r="O231" s="34">
        <f t="shared" si="45"/>
        <v>0.787800110793172</v>
      </c>
      <c r="P231" s="34">
        <v>0.0397828311842647</v>
      </c>
      <c r="Q231" s="34">
        <v>-0.0177570839796471</v>
      </c>
      <c r="R231" s="34">
        <f t="shared" si="49"/>
        <v>0.0729167242187534</v>
      </c>
      <c r="S231" s="34">
        <f t="shared" si="50"/>
        <v>-0.0480769741388166</v>
      </c>
      <c r="T231" s="34">
        <f t="shared" si="51"/>
        <v>-0.00970882091516234</v>
      </c>
      <c r="U231" s="34">
        <f t="shared" si="52"/>
        <v>-0.0288459005753284</v>
      </c>
      <c r="V231" s="76" t="str">
        <f t="shared" si="1"/>
        <v> </v>
      </c>
      <c r="W231" s="17" t="str">
        <f t="shared" si="2"/>
        <v> </v>
      </c>
      <c r="X231" s="17" t="str">
        <f t="shared" si="3"/>
        <v> </v>
      </c>
      <c r="Y231" s="17" t="str">
        <f>IF(J231&gt;0,IF(MAX('Channel wise traffic'!G231:J231)='Channel wise traffic'!G231,"Facebook",IF(MAX('Channel wise traffic'!G231:J231)='Channel wise traffic'!H231,"Youtube",IF(MAX('Channel wise traffic'!G231:J231)='Channel wise traffic'!I231,"Twitter",IF(MAX('Channel wise traffic'!G231:J231)='Channel wise traffic'!J231,"Others",IF(AND('Channel wise traffic'!G231='Channel wise traffic'!H231,'Channel wise traffic'!H231='Channel wise traffic'!I231,'Channel wise traffic'!I231='Channel wise traffic'!J231),"Facebook,Youtube,Twitter,Others","No Increase"))))),IF(MIN('Channel wise traffic'!G231:J231)='Channel wise traffic'!G231,"Facebook",IF(MIN('Channel wise traffic'!G231:J231)='Channel wise traffic'!H231,"Youtube",IF(MIN('Channel wise traffic'!G231:J231)='Channel wise traffic'!I231,"Twitter",IF(MIN('Channel wise traffic'!G231:J231)='Channel wise traffic'!J231,"Others",IF(AND('Channel wise traffic'!G231='Channel wise traffic'!H231,'Channel wise traffic'!H231='Channel wise traffic'!I231,'Channel wise traffic'!I231='Channel wise traffic'!J231),"Facebook,Youtube,Twitter,Others","No Decrease"))))))</f>
        <v>Facebook</v>
      </c>
      <c r="Z231" s="17" t="str">
        <f t="shared" si="4"/>
        <v>M2C decrease</v>
      </c>
      <c r="AA231" s="80"/>
      <c r="AB231" s="19"/>
      <c r="AC231" s="19"/>
      <c r="AD231" s="80"/>
    </row>
    <row r="232" ht="15.75" customHeight="1" spans="2:30">
      <c r="B232" s="70">
        <v>43695</v>
      </c>
      <c r="C232" s="17">
        <v>45338648</v>
      </c>
      <c r="D232" s="17">
        <v>9521116</v>
      </c>
      <c r="E232" s="17">
        <v>3140064</v>
      </c>
      <c r="F232" s="17">
        <v>2028481</v>
      </c>
      <c r="G232" s="17">
        <v>1582215</v>
      </c>
      <c r="H232" s="34">
        <f t="shared" si="41"/>
        <v>0.0348977102272657</v>
      </c>
      <c r="I232" s="34">
        <f t="shared" si="46"/>
        <v>1.06616712785643</v>
      </c>
      <c r="J232" s="34">
        <f t="shared" si="47"/>
        <v>0.0306122562636737</v>
      </c>
      <c r="K232" s="34">
        <f t="shared" si="48"/>
        <v>1.00479580491989</v>
      </c>
      <c r="L232" s="34">
        <f t="shared" si="42"/>
        <v>0.209999998235501</v>
      </c>
      <c r="M232" s="34">
        <f t="shared" si="43"/>
        <v>0.329799994034313</v>
      </c>
      <c r="N232" s="34">
        <f t="shared" si="44"/>
        <v>0.645999890448093</v>
      </c>
      <c r="O232" s="34">
        <f t="shared" si="45"/>
        <v>0.77999991126365</v>
      </c>
      <c r="P232" s="34">
        <v>0.0348977102272657</v>
      </c>
      <c r="Q232" s="34">
        <v>1.00479580491988</v>
      </c>
      <c r="R232" s="34">
        <f t="shared" si="49"/>
        <v>-0.0476190480122577</v>
      </c>
      <c r="S232" s="34">
        <f t="shared" si="50"/>
        <v>0.0104168929712125</v>
      </c>
      <c r="T232" s="34">
        <f t="shared" si="51"/>
        <v>0.979166980644981</v>
      </c>
      <c r="U232" s="34">
        <f t="shared" si="52"/>
        <v>0.0526316131503943</v>
      </c>
      <c r="V232" s="76" t="str">
        <f t="shared" si="1"/>
        <v>High Order Change</v>
      </c>
      <c r="W232" s="17" t="str">
        <f t="shared" si="2"/>
        <v> </v>
      </c>
      <c r="X232" s="17" t="str">
        <f t="shared" si="3"/>
        <v>High Conversion Rate</v>
      </c>
      <c r="Y232" s="17" t="str">
        <f>IF(J232&gt;0,IF(MAX('Channel wise traffic'!G232:J232)='Channel wise traffic'!G232,"Facebook",IF(MAX('Channel wise traffic'!G232:J232)='Channel wise traffic'!H232,"Youtube",IF(MAX('Channel wise traffic'!G232:J232)='Channel wise traffic'!I232,"Twitter",IF(MAX('Channel wise traffic'!G232:J232)='Channel wise traffic'!J232,"Others",IF(AND('Channel wise traffic'!G232='Channel wise traffic'!H232,'Channel wise traffic'!H232='Channel wise traffic'!I232,'Channel wise traffic'!I232='Channel wise traffic'!J232),"Facebook,Youtube,Twitter,Others","No Increase"))))),IF(MIN('Channel wise traffic'!G232:J232)='Channel wise traffic'!G232,"Facebook",IF(MIN('Channel wise traffic'!G232:J232)='Channel wise traffic'!H232,"Youtube",IF(MIN('Channel wise traffic'!G232:J232)='Channel wise traffic'!I232,"Twitter",IF(MIN('Channel wise traffic'!G232:J232)='Channel wise traffic'!J232,"Others",IF(AND('Channel wise traffic'!G232='Channel wise traffic'!H232,'Channel wise traffic'!H232='Channel wise traffic'!I232,'Channel wise traffic'!I232='Channel wise traffic'!J232),"Facebook,Youtube,Twitter,Others","No Decrease"))))))</f>
        <v>Youtube</v>
      </c>
      <c r="Z232" s="17" t="str">
        <f t="shared" si="4"/>
        <v>C2P increase</v>
      </c>
      <c r="AA232" s="80" t="s">
        <v>41</v>
      </c>
      <c r="AB232" s="80" t="s">
        <v>99</v>
      </c>
      <c r="AC232" s="80" t="s">
        <v>100</v>
      </c>
      <c r="AD232" s="80"/>
    </row>
    <row r="233" ht="15.75" customHeight="1" spans="2:30">
      <c r="B233" s="70">
        <v>43696</v>
      </c>
      <c r="C233" s="17">
        <v>21065820</v>
      </c>
      <c r="D233" s="17">
        <v>5003132</v>
      </c>
      <c r="E233" s="17">
        <v>2041277</v>
      </c>
      <c r="F233" s="17">
        <v>1534836</v>
      </c>
      <c r="G233" s="17">
        <v>1233394</v>
      </c>
      <c r="H233" s="34">
        <f t="shared" si="41"/>
        <v>0.0585495366427701</v>
      </c>
      <c r="I233" s="34">
        <f t="shared" si="46"/>
        <v>-0.00922659212132892</v>
      </c>
      <c r="J233" s="34">
        <f t="shared" si="47"/>
        <v>0.0210526412728747</v>
      </c>
      <c r="K233" s="34">
        <f t="shared" si="48"/>
        <v>-0.0296549190220574</v>
      </c>
      <c r="L233" s="34">
        <f t="shared" si="42"/>
        <v>0.237499988132434</v>
      </c>
      <c r="M233" s="34">
        <f t="shared" si="43"/>
        <v>0.407999828907173</v>
      </c>
      <c r="N233" s="34">
        <f t="shared" si="44"/>
        <v>0.751899913632496</v>
      </c>
      <c r="O233" s="34">
        <f t="shared" si="45"/>
        <v>0.803599863438178</v>
      </c>
      <c r="P233" s="34">
        <v>0.0585495366427701</v>
      </c>
      <c r="Q233" s="34">
        <v>-0.0296549190220562</v>
      </c>
      <c r="R233" s="34">
        <f t="shared" si="49"/>
        <v>-0.0500000014241099</v>
      </c>
      <c r="S233" s="34">
        <f t="shared" si="50"/>
        <v>0.0199996711459638</v>
      </c>
      <c r="T233" s="34">
        <f t="shared" si="51"/>
        <v>0.0729168533116042</v>
      </c>
      <c r="U233" s="34">
        <f t="shared" si="52"/>
        <v>-0.0666672503761968</v>
      </c>
      <c r="V233" s="76" t="str">
        <f t="shared" si="1"/>
        <v> </v>
      </c>
      <c r="W233" s="17" t="str">
        <f t="shared" si="2"/>
        <v> </v>
      </c>
      <c r="X233" s="17" t="str">
        <f t="shared" si="3"/>
        <v> </v>
      </c>
      <c r="Y233" s="17" t="str">
        <f>IF(J233&gt;0,IF(MAX('Channel wise traffic'!G233:J233)='Channel wise traffic'!G233,"Facebook",IF(MAX('Channel wise traffic'!G233:J233)='Channel wise traffic'!H233,"Youtube",IF(MAX('Channel wise traffic'!G233:J233)='Channel wise traffic'!I233,"Twitter",IF(MAX('Channel wise traffic'!G233:J233)='Channel wise traffic'!J233,"Others",IF(AND('Channel wise traffic'!G233='Channel wise traffic'!H233,'Channel wise traffic'!H233='Channel wise traffic'!I233,'Channel wise traffic'!I233='Channel wise traffic'!J233),"Facebook,Youtube,Twitter,Others","No Increase"))))),IF(MIN('Channel wise traffic'!G233:J233)='Channel wise traffic'!G233,"Facebook",IF(MIN('Channel wise traffic'!G233:J233)='Channel wise traffic'!H233,"Youtube",IF(MIN('Channel wise traffic'!G233:J233)='Channel wise traffic'!I233,"Twitter",IF(MIN('Channel wise traffic'!G233:J233)='Channel wise traffic'!J233,"Others",IF(AND('Channel wise traffic'!G233='Channel wise traffic'!H233,'Channel wise traffic'!H233='Channel wise traffic'!I233,'Channel wise traffic'!I233='Channel wise traffic'!J233),"Facebook,Youtube,Twitter,Others","No Decrease"))))))</f>
        <v>Youtube</v>
      </c>
      <c r="Z233" s="17" t="str">
        <f t="shared" si="4"/>
        <v>P2O decrease</v>
      </c>
      <c r="AA233" s="80"/>
      <c r="AB233" s="19"/>
      <c r="AC233" s="19"/>
      <c r="AD233" s="80"/>
    </row>
    <row r="234" ht="15.75" customHeight="1" spans="2:30">
      <c r="B234" s="70">
        <v>43697</v>
      </c>
      <c r="C234" s="17">
        <v>21934513</v>
      </c>
      <c r="D234" s="17">
        <v>5757809</v>
      </c>
      <c r="E234" s="17">
        <v>2303123</v>
      </c>
      <c r="F234" s="17">
        <v>1714906</v>
      </c>
      <c r="G234" s="17">
        <v>1392160</v>
      </c>
      <c r="H234" s="34">
        <f t="shared" si="41"/>
        <v>0.0634689268004263</v>
      </c>
      <c r="I234" s="34">
        <f t="shared" si="46"/>
        <v>0.0432314276315149</v>
      </c>
      <c r="J234" s="34">
        <f t="shared" si="47"/>
        <v>0.0520833343325988</v>
      </c>
      <c r="K234" s="34">
        <f t="shared" si="48"/>
        <v>-0.00841369349007004</v>
      </c>
      <c r="L234" s="34">
        <f t="shared" si="42"/>
        <v>0.262499969796457</v>
      </c>
      <c r="M234" s="34">
        <f t="shared" si="43"/>
        <v>0.399999895793695</v>
      </c>
      <c r="N234" s="34">
        <f t="shared" si="44"/>
        <v>0.744600266681371</v>
      </c>
      <c r="O234" s="34">
        <f t="shared" si="45"/>
        <v>0.811799597179087</v>
      </c>
      <c r="P234" s="34">
        <v>0.0634689268004263</v>
      </c>
      <c r="Q234" s="34">
        <v>-0.00841369349006882</v>
      </c>
      <c r="R234" s="34">
        <f t="shared" si="49"/>
        <v>0.0294117876100122</v>
      </c>
      <c r="S234" s="34">
        <f t="shared" si="50"/>
        <v>-0.0384617611324611</v>
      </c>
      <c r="T234" s="34">
        <f t="shared" si="51"/>
        <v>0.0625004485426341</v>
      </c>
      <c r="U234" s="34">
        <f t="shared" si="52"/>
        <v>-0.0571432783635659</v>
      </c>
      <c r="V234" s="76" t="str">
        <f t="shared" si="1"/>
        <v> </v>
      </c>
      <c r="W234" s="17" t="str">
        <f t="shared" si="2"/>
        <v> </v>
      </c>
      <c r="X234" s="17" t="str">
        <f t="shared" si="3"/>
        <v> </v>
      </c>
      <c r="Y234" s="17" t="str">
        <f>IF(J234&gt;0,IF(MAX('Channel wise traffic'!G234:J234)='Channel wise traffic'!G234,"Facebook",IF(MAX('Channel wise traffic'!G234:J234)='Channel wise traffic'!H234,"Youtube",IF(MAX('Channel wise traffic'!G234:J234)='Channel wise traffic'!I234,"Twitter",IF(MAX('Channel wise traffic'!G234:J234)='Channel wise traffic'!J234,"Others",IF(AND('Channel wise traffic'!G234='Channel wise traffic'!H234,'Channel wise traffic'!H234='Channel wise traffic'!I234,'Channel wise traffic'!I234='Channel wise traffic'!J234),"Facebook,Youtube,Twitter,Others","No Increase"))))),IF(MIN('Channel wise traffic'!G234:J234)='Channel wise traffic'!G234,"Facebook",IF(MIN('Channel wise traffic'!G234:J234)='Channel wise traffic'!H234,"Youtube",IF(MIN('Channel wise traffic'!G234:J234)='Channel wise traffic'!I234,"Twitter",IF(MIN('Channel wise traffic'!G234:J234)='Channel wise traffic'!J234,"Others",IF(AND('Channel wise traffic'!G234='Channel wise traffic'!H234,'Channel wise traffic'!H234='Channel wise traffic'!I234,'Channel wise traffic'!I234='Channel wise traffic'!J234),"Facebook,Youtube,Twitter,Others","No Decrease"))))))</f>
        <v>Facebook</v>
      </c>
      <c r="Z234" s="17" t="str">
        <f t="shared" si="4"/>
        <v>P2O decrease</v>
      </c>
      <c r="AA234" s="80"/>
      <c r="AB234" s="19"/>
      <c r="AC234" s="19"/>
      <c r="AD234" s="80"/>
    </row>
    <row r="235" ht="15.75" customHeight="1" spans="2:30">
      <c r="B235" s="70">
        <v>43698</v>
      </c>
      <c r="C235" s="17">
        <v>22368860</v>
      </c>
      <c r="D235" s="17">
        <v>5592215</v>
      </c>
      <c r="E235" s="17">
        <v>2259254</v>
      </c>
      <c r="F235" s="17">
        <v>1599778</v>
      </c>
      <c r="G235" s="17">
        <v>1351172</v>
      </c>
      <c r="H235" s="34">
        <f t="shared" si="41"/>
        <v>0.060404151127952</v>
      </c>
      <c r="I235" s="34">
        <f t="shared" si="46"/>
        <v>0.0113736987987068</v>
      </c>
      <c r="J235" s="34">
        <f t="shared" si="47"/>
        <v>-0.00961541101018448</v>
      </c>
      <c r="K235" s="34">
        <f t="shared" si="48"/>
        <v>0.0211928881388388</v>
      </c>
      <c r="L235" s="34">
        <f t="shared" si="42"/>
        <v>0.25</v>
      </c>
      <c r="M235" s="34">
        <f t="shared" si="43"/>
        <v>0.403999846214783</v>
      </c>
      <c r="N235" s="34">
        <f t="shared" si="44"/>
        <v>0.708100107380578</v>
      </c>
      <c r="O235" s="34">
        <f t="shared" si="45"/>
        <v>0.844599688206739</v>
      </c>
      <c r="P235" s="34">
        <v>0.060404151127952</v>
      </c>
      <c r="Q235" s="34">
        <v>0.0211928881388392</v>
      </c>
      <c r="R235" s="34">
        <f t="shared" si="49"/>
        <v>0.0309278811665916</v>
      </c>
      <c r="S235" s="34">
        <f t="shared" si="50"/>
        <v>0.0306119946740286</v>
      </c>
      <c r="T235" s="34">
        <f t="shared" si="51"/>
        <v>-0.0202017859945158</v>
      </c>
      <c r="U235" s="34">
        <f t="shared" si="52"/>
        <v>-0.0190482183422288</v>
      </c>
      <c r="V235" s="76" t="str">
        <f t="shared" si="1"/>
        <v> </v>
      </c>
      <c r="W235" s="17" t="str">
        <f t="shared" si="2"/>
        <v> </v>
      </c>
      <c r="X235" s="17" t="str">
        <f t="shared" si="3"/>
        <v> </v>
      </c>
      <c r="Y235" s="17" t="str">
        <f>IF(J235&gt;0,IF(MAX('Channel wise traffic'!G235:J235)='Channel wise traffic'!G235,"Facebook",IF(MAX('Channel wise traffic'!G235:J235)='Channel wise traffic'!H235,"Youtube",IF(MAX('Channel wise traffic'!G235:J235)='Channel wise traffic'!I235,"Twitter",IF(MAX('Channel wise traffic'!G235:J235)='Channel wise traffic'!J235,"Others",IF(AND('Channel wise traffic'!G235='Channel wise traffic'!H235,'Channel wise traffic'!H235='Channel wise traffic'!I235,'Channel wise traffic'!I235='Channel wise traffic'!J235),"Facebook,Youtube,Twitter,Others","No Increase"))))),IF(MIN('Channel wise traffic'!G235:J235)='Channel wise traffic'!G235,"Facebook",IF(MIN('Channel wise traffic'!G235:J235)='Channel wise traffic'!H235,"Youtube",IF(MIN('Channel wise traffic'!G235:J235)='Channel wise traffic'!I235,"Twitter",IF(MIN('Channel wise traffic'!G235:J235)='Channel wise traffic'!J235,"Others",IF(AND('Channel wise traffic'!G235='Channel wise traffic'!H235,'Channel wise traffic'!H235='Channel wise traffic'!I235,'Channel wise traffic'!I235='Channel wise traffic'!J235),"Facebook,Youtube,Twitter,Others","No Decrease"))))))</f>
        <v>Facebook</v>
      </c>
      <c r="Z235" s="17" t="str">
        <f t="shared" si="4"/>
        <v>L2M increase</v>
      </c>
      <c r="AA235" s="80"/>
      <c r="AB235" s="19"/>
      <c r="AC235" s="19"/>
      <c r="AD235" s="80"/>
    </row>
    <row r="236" ht="15.75" customHeight="1" spans="2:30">
      <c r="B236" s="70">
        <v>43699</v>
      </c>
      <c r="C236" s="17">
        <v>21934513</v>
      </c>
      <c r="D236" s="17">
        <v>5483628</v>
      </c>
      <c r="E236" s="17">
        <v>2193451</v>
      </c>
      <c r="F236" s="17">
        <v>1617231</v>
      </c>
      <c r="G236" s="17">
        <v>1392436</v>
      </c>
      <c r="H236" s="34">
        <f t="shared" si="41"/>
        <v>0.0634815097102908</v>
      </c>
      <c r="I236" s="34">
        <f t="shared" si="46"/>
        <v>0.0724823427017784</v>
      </c>
      <c r="J236" s="34">
        <f t="shared" si="47"/>
        <v>0</v>
      </c>
      <c r="K236" s="34">
        <f t="shared" si="48"/>
        <v>0.0724823427017778</v>
      </c>
      <c r="L236" s="34">
        <f t="shared" si="42"/>
        <v>0.249999988602437</v>
      </c>
      <c r="M236" s="34">
        <f t="shared" si="43"/>
        <v>0.399999963527796</v>
      </c>
      <c r="N236" s="34">
        <f t="shared" si="44"/>
        <v>0.737299807472335</v>
      </c>
      <c r="O236" s="34">
        <f t="shared" si="45"/>
        <v>0.861000067399153</v>
      </c>
      <c r="P236" s="34">
        <v>0.0634815097102908</v>
      </c>
      <c r="Q236" s="34">
        <v>0.0724823427017784</v>
      </c>
      <c r="R236" s="34">
        <f t="shared" si="49"/>
        <v>-0.038461518229176</v>
      </c>
      <c r="S236" s="34">
        <f t="shared" si="50"/>
        <v>0.0204082601042717</v>
      </c>
      <c r="T236" s="34">
        <f t="shared" si="51"/>
        <v>0.020201643613033</v>
      </c>
      <c r="U236" s="34">
        <f t="shared" si="52"/>
        <v>0.071429245178783</v>
      </c>
      <c r="V236" s="76" t="str">
        <f t="shared" si="1"/>
        <v> </v>
      </c>
      <c r="W236" s="17" t="str">
        <f t="shared" si="2"/>
        <v> </v>
      </c>
      <c r="X236" s="17" t="str">
        <f t="shared" si="3"/>
        <v> </v>
      </c>
      <c r="Y236" s="17" t="str">
        <f>IF(J236&gt;0,IF(MAX('Channel wise traffic'!G236:J236)='Channel wise traffic'!G236,"Facebook",IF(MAX('Channel wise traffic'!G236:J236)='Channel wise traffic'!H236,"Youtube",IF(MAX('Channel wise traffic'!G236:J236)='Channel wise traffic'!I236,"Twitter",IF(MAX('Channel wise traffic'!G236:J236)='Channel wise traffic'!J236,"Others",IF(AND('Channel wise traffic'!G236='Channel wise traffic'!H236,'Channel wise traffic'!H236='Channel wise traffic'!I236,'Channel wise traffic'!I236='Channel wise traffic'!J236),"Facebook,Youtube,Twitter,Others","No Increase"))))),IF(MIN('Channel wise traffic'!G236:J236)='Channel wise traffic'!G236,"Facebook",IF(MIN('Channel wise traffic'!G236:J236)='Channel wise traffic'!H236,"Youtube",IF(MIN('Channel wise traffic'!G236:J236)='Channel wise traffic'!I236,"Twitter",IF(MIN('Channel wise traffic'!G236:J236)='Channel wise traffic'!J236,"Others",IF(AND('Channel wise traffic'!G236='Channel wise traffic'!H236,'Channel wise traffic'!H236='Channel wise traffic'!I236,'Channel wise traffic'!I236='Channel wise traffic'!J236),"Facebook,Youtube,Twitter,Others","No Decrease"))))))</f>
        <v>Facebook</v>
      </c>
      <c r="Z236" s="17" t="str">
        <f t="shared" si="4"/>
        <v>P2O increase</v>
      </c>
      <c r="AA236" s="80"/>
      <c r="AB236" s="19"/>
      <c r="AC236" s="19"/>
      <c r="AD236" s="80"/>
    </row>
    <row r="237" ht="15.75" customHeight="1" spans="2:30">
      <c r="B237" s="70">
        <v>43700</v>
      </c>
      <c r="C237" s="17">
        <v>20848646</v>
      </c>
      <c r="D237" s="17">
        <v>5420648</v>
      </c>
      <c r="E237" s="17">
        <v>2146576</v>
      </c>
      <c r="F237" s="17">
        <v>1519990</v>
      </c>
      <c r="G237" s="17">
        <v>1296248</v>
      </c>
      <c r="H237" s="34">
        <f t="shared" si="41"/>
        <v>0.0621742054615921</v>
      </c>
      <c r="I237" s="34">
        <f t="shared" si="46"/>
        <v>0.030748764093548</v>
      </c>
      <c r="J237" s="34">
        <f t="shared" si="47"/>
        <v>-0.0204081728542598</v>
      </c>
      <c r="K237" s="34">
        <f t="shared" si="48"/>
        <v>0.0522227069787478</v>
      </c>
      <c r="L237" s="34">
        <f t="shared" si="42"/>
        <v>0.26000000191859</v>
      </c>
      <c r="M237" s="34">
        <f t="shared" si="43"/>
        <v>0.395999887836288</v>
      </c>
      <c r="N237" s="34">
        <f t="shared" si="44"/>
        <v>0.708099783096429</v>
      </c>
      <c r="O237" s="34">
        <f t="shared" si="45"/>
        <v>0.852800347370706</v>
      </c>
      <c r="P237" s="34">
        <v>0.0621742054615921</v>
      </c>
      <c r="Q237" s="34">
        <v>0.0522227069787473</v>
      </c>
      <c r="R237" s="34">
        <f t="shared" si="49"/>
        <v>0.00970887382299601</v>
      </c>
      <c r="S237" s="34">
        <f t="shared" si="50"/>
        <v>-0.0480772261044641</v>
      </c>
      <c r="T237" s="34">
        <f t="shared" si="51"/>
        <v>0.0210522406706006</v>
      </c>
      <c r="U237" s="34">
        <f t="shared" si="52"/>
        <v>0.0721654712870252</v>
      </c>
      <c r="V237" s="76" t="str">
        <f t="shared" si="1"/>
        <v> </v>
      </c>
      <c r="W237" s="17" t="str">
        <f t="shared" si="2"/>
        <v> </v>
      </c>
      <c r="X237" s="17" t="str">
        <f t="shared" si="3"/>
        <v> </v>
      </c>
      <c r="Y237" s="17" t="str">
        <f>IF(J237&gt;0,IF(MAX('Channel wise traffic'!G237:J237)='Channel wise traffic'!G237,"Facebook",IF(MAX('Channel wise traffic'!G237:J237)='Channel wise traffic'!H237,"Youtube",IF(MAX('Channel wise traffic'!G237:J237)='Channel wise traffic'!I237,"Twitter",IF(MAX('Channel wise traffic'!G237:J237)='Channel wise traffic'!J237,"Others",IF(AND('Channel wise traffic'!G237='Channel wise traffic'!H237,'Channel wise traffic'!H237='Channel wise traffic'!I237,'Channel wise traffic'!I237='Channel wise traffic'!J237),"Facebook,Youtube,Twitter,Others","No Increase"))))),IF(MIN('Channel wise traffic'!G237:J237)='Channel wise traffic'!G237,"Facebook",IF(MIN('Channel wise traffic'!G237:J237)='Channel wise traffic'!H237,"Youtube",IF(MIN('Channel wise traffic'!G237:J237)='Channel wise traffic'!I237,"Twitter",IF(MIN('Channel wise traffic'!G237:J237)='Channel wise traffic'!J237,"Others",IF(AND('Channel wise traffic'!G237='Channel wise traffic'!H237,'Channel wise traffic'!H237='Channel wise traffic'!I237,'Channel wise traffic'!I237='Channel wise traffic'!J237),"Facebook,Youtube,Twitter,Others","No Decrease"))))))</f>
        <v>Youtube</v>
      </c>
      <c r="Z237" s="17" t="str">
        <f t="shared" si="4"/>
        <v>P2O increase</v>
      </c>
      <c r="AA237" s="80"/>
      <c r="AB237" s="19"/>
      <c r="AC237" s="19"/>
      <c r="AD237" s="80"/>
    </row>
    <row r="238" ht="15.75" customHeight="1" spans="2:30">
      <c r="B238" s="70">
        <v>43701</v>
      </c>
      <c r="C238" s="17">
        <v>43094160</v>
      </c>
      <c r="D238" s="17">
        <v>9321266</v>
      </c>
      <c r="E238" s="17">
        <v>3264307</v>
      </c>
      <c r="F238" s="17">
        <v>2108742</v>
      </c>
      <c r="G238" s="17">
        <v>1628371</v>
      </c>
      <c r="H238" s="34">
        <f t="shared" si="41"/>
        <v>0.0377863497049252</v>
      </c>
      <c r="I238" s="34">
        <f t="shared" si="46"/>
        <v>-0.123247230485523</v>
      </c>
      <c r="J238" s="34">
        <f t="shared" si="47"/>
        <v>-0.0769230769230769</v>
      </c>
      <c r="K238" s="34">
        <f t="shared" si="48"/>
        <v>-0.0501844996926505</v>
      </c>
      <c r="L238" s="34">
        <f t="shared" si="42"/>
        <v>0.21629998125036</v>
      </c>
      <c r="M238" s="34">
        <f t="shared" si="43"/>
        <v>0.350199962108151</v>
      </c>
      <c r="N238" s="34">
        <f t="shared" si="44"/>
        <v>0.645999901357317</v>
      </c>
      <c r="O238" s="34">
        <f t="shared" si="45"/>
        <v>0.772200202774925</v>
      </c>
      <c r="P238" s="34">
        <v>0.0377863497049252</v>
      </c>
      <c r="Q238" s="34">
        <v>-0.0501844996926502</v>
      </c>
      <c r="R238" s="34">
        <f t="shared" si="49"/>
        <v>-8.25242720825514e-8</v>
      </c>
      <c r="S238" s="34">
        <f t="shared" si="50"/>
        <v>0.0404039056094816</v>
      </c>
      <c r="T238" s="34">
        <f t="shared" si="51"/>
        <v>-0.0686274351747452</v>
      </c>
      <c r="U238" s="34">
        <f t="shared" si="52"/>
        <v>-0.0198018606554152</v>
      </c>
      <c r="V238" s="76" t="str">
        <f t="shared" si="1"/>
        <v> </v>
      </c>
      <c r="W238" s="17" t="str">
        <f t="shared" si="2"/>
        <v> </v>
      </c>
      <c r="X238" s="17" t="str">
        <f t="shared" si="3"/>
        <v> </v>
      </c>
      <c r="Y238" s="17" t="str">
        <f>IF(J238&gt;0,IF(MAX('Channel wise traffic'!G238:J238)='Channel wise traffic'!G238,"Facebook",IF(MAX('Channel wise traffic'!G238:J238)='Channel wise traffic'!H238,"Youtube",IF(MAX('Channel wise traffic'!G238:J238)='Channel wise traffic'!I238,"Twitter",IF(MAX('Channel wise traffic'!G238:J238)='Channel wise traffic'!J238,"Others",IF(AND('Channel wise traffic'!G238='Channel wise traffic'!H238,'Channel wise traffic'!H238='Channel wise traffic'!I238,'Channel wise traffic'!I238='Channel wise traffic'!J238),"Facebook,Youtube,Twitter,Others","No Increase"))))),IF(MIN('Channel wise traffic'!G238:J238)='Channel wise traffic'!G238,"Facebook",IF(MIN('Channel wise traffic'!G238:J238)='Channel wise traffic'!H238,"Youtube",IF(MIN('Channel wise traffic'!G238:J238)='Channel wise traffic'!I238,"Twitter",IF(MIN('Channel wise traffic'!G238:J238)='Channel wise traffic'!J238,"Others",IF(AND('Channel wise traffic'!G238='Channel wise traffic'!H238,'Channel wise traffic'!H238='Channel wise traffic'!I238,'Channel wise traffic'!I238='Channel wise traffic'!J238),"Facebook,Youtube,Twitter,Others","No Decrease"))))))</f>
        <v>Twitter</v>
      </c>
      <c r="Z238" s="17" t="str">
        <f t="shared" si="4"/>
        <v>C2P decrease</v>
      </c>
      <c r="AA238" s="80"/>
      <c r="AB238" s="19"/>
      <c r="AC238" s="19"/>
      <c r="AD238" s="80"/>
    </row>
    <row r="239" ht="15.75" customHeight="1" spans="2:30">
      <c r="B239" s="70">
        <v>43702</v>
      </c>
      <c r="C239" s="17">
        <v>44440853</v>
      </c>
      <c r="D239" s="17">
        <v>9332579</v>
      </c>
      <c r="E239" s="17">
        <v>3331730</v>
      </c>
      <c r="F239" s="17">
        <v>2288232</v>
      </c>
      <c r="G239" s="17">
        <v>1784821</v>
      </c>
      <c r="H239" s="34">
        <f t="shared" si="41"/>
        <v>0.0401617178680166</v>
      </c>
      <c r="I239" s="34">
        <f t="shared" si="46"/>
        <v>0.128052129451434</v>
      </c>
      <c r="J239" s="34">
        <f t="shared" si="47"/>
        <v>-0.0198019799796412</v>
      </c>
      <c r="K239" s="34">
        <f t="shared" si="48"/>
        <v>0.150841061103147</v>
      </c>
      <c r="L239" s="34">
        <f t="shared" si="42"/>
        <v>0.209999997074764</v>
      </c>
      <c r="M239" s="34">
        <f t="shared" si="43"/>
        <v>0.356999924672483</v>
      </c>
      <c r="N239" s="34">
        <f t="shared" si="44"/>
        <v>0.686799950776323</v>
      </c>
      <c r="O239" s="34">
        <f t="shared" si="45"/>
        <v>0.780000017480745</v>
      </c>
      <c r="P239" s="34">
        <v>0.0401617178680166</v>
      </c>
      <c r="Q239" s="34">
        <v>0.150841061103147</v>
      </c>
      <c r="R239" s="34">
        <f t="shared" si="49"/>
        <v>-5.52731915792748e-9</v>
      </c>
      <c r="S239" s="34">
        <f t="shared" si="50"/>
        <v>0.0824740179811527</v>
      </c>
      <c r="T239" s="34">
        <f t="shared" si="51"/>
        <v>0.0631579988348441</v>
      </c>
      <c r="U239" s="34">
        <f t="shared" si="52"/>
        <v>1.3617577843128e-7</v>
      </c>
      <c r="V239" s="76" t="str">
        <f t="shared" si="1"/>
        <v> </v>
      </c>
      <c r="W239" s="17" t="str">
        <f t="shared" si="2"/>
        <v> </v>
      </c>
      <c r="X239" s="17" t="str">
        <f t="shared" si="3"/>
        <v> </v>
      </c>
      <c r="Y239" s="17" t="str">
        <f>IF(J239&gt;0,IF(MAX('Channel wise traffic'!G239:J239)='Channel wise traffic'!G239,"Facebook",IF(MAX('Channel wise traffic'!G239:J239)='Channel wise traffic'!H239,"Youtube",IF(MAX('Channel wise traffic'!G239:J239)='Channel wise traffic'!I239,"Twitter",IF(MAX('Channel wise traffic'!G239:J239)='Channel wise traffic'!J239,"Others",IF(AND('Channel wise traffic'!G239='Channel wise traffic'!H239,'Channel wise traffic'!H239='Channel wise traffic'!I239,'Channel wise traffic'!I239='Channel wise traffic'!J239),"Facebook,Youtube,Twitter,Others","No Increase"))))),IF(MIN('Channel wise traffic'!G239:J239)='Channel wise traffic'!G239,"Facebook",IF(MIN('Channel wise traffic'!G239:J239)='Channel wise traffic'!H239,"Youtube",IF(MIN('Channel wise traffic'!G239:J239)='Channel wise traffic'!I239,"Twitter",IF(MIN('Channel wise traffic'!G239:J239)='Channel wise traffic'!J239,"Others",IF(AND('Channel wise traffic'!G239='Channel wise traffic'!H239,'Channel wise traffic'!H239='Channel wise traffic'!I239,'Channel wise traffic'!I239='Channel wise traffic'!J239),"Facebook,Youtube,Twitter,Others","No Decrease"))))))</f>
        <v>Twitter</v>
      </c>
      <c r="Z239" s="17" t="str">
        <f t="shared" si="4"/>
        <v>M2C increase</v>
      </c>
      <c r="AA239" s="80"/>
      <c r="AB239" s="19"/>
      <c r="AC239" s="19"/>
      <c r="AD239" s="80"/>
    </row>
    <row r="240" ht="15.75" customHeight="1" spans="2:30">
      <c r="B240" s="70">
        <v>43703</v>
      </c>
      <c r="C240" s="17">
        <v>22368860</v>
      </c>
      <c r="D240" s="17">
        <v>5424448</v>
      </c>
      <c r="E240" s="17">
        <v>2169779</v>
      </c>
      <c r="F240" s="17">
        <v>1568099</v>
      </c>
      <c r="G240" s="17">
        <v>1260124</v>
      </c>
      <c r="H240" s="34">
        <f t="shared" si="41"/>
        <v>0.0563338498251587</v>
      </c>
      <c r="I240" s="34">
        <f t="shared" si="46"/>
        <v>0.021671906949442</v>
      </c>
      <c r="J240" s="34">
        <f t="shared" si="47"/>
        <v>0.061855650527727</v>
      </c>
      <c r="K240" s="34">
        <f t="shared" si="48"/>
        <v>-0.0378429436791282</v>
      </c>
      <c r="L240" s="34">
        <f t="shared" si="42"/>
        <v>0.242499975412247</v>
      </c>
      <c r="M240" s="34">
        <f t="shared" si="43"/>
        <v>0.399999963129889</v>
      </c>
      <c r="N240" s="34">
        <f t="shared" si="44"/>
        <v>0.722699869433707</v>
      </c>
      <c r="O240" s="34">
        <f t="shared" si="45"/>
        <v>0.803599772718432</v>
      </c>
      <c r="P240" s="34">
        <v>0.0563338498251587</v>
      </c>
      <c r="Q240" s="34">
        <v>-0.0378429436791283</v>
      </c>
      <c r="R240" s="34">
        <f t="shared" si="49"/>
        <v>0.0210525790722351</v>
      </c>
      <c r="S240" s="34">
        <f t="shared" si="50"/>
        <v>-0.0196075223823295</v>
      </c>
      <c r="T240" s="34">
        <f t="shared" si="51"/>
        <v>-0.0388350146999232</v>
      </c>
      <c r="U240" s="34">
        <f t="shared" si="52"/>
        <v>-1.12891689219019e-7</v>
      </c>
      <c r="V240" s="76" t="str">
        <f t="shared" si="1"/>
        <v> </v>
      </c>
      <c r="W240" s="17" t="str">
        <f t="shared" si="2"/>
        <v> </v>
      </c>
      <c r="X240" s="17" t="str">
        <f t="shared" si="3"/>
        <v> </v>
      </c>
      <c r="Y240" s="17" t="str">
        <f>IF(J240&gt;0,IF(MAX('Channel wise traffic'!G240:J240)='Channel wise traffic'!G240,"Facebook",IF(MAX('Channel wise traffic'!G240:J240)='Channel wise traffic'!H240,"Youtube",IF(MAX('Channel wise traffic'!G240:J240)='Channel wise traffic'!I240,"Twitter",IF(MAX('Channel wise traffic'!G240:J240)='Channel wise traffic'!J240,"Others",IF(AND('Channel wise traffic'!G240='Channel wise traffic'!H240,'Channel wise traffic'!H240='Channel wise traffic'!I240,'Channel wise traffic'!I240='Channel wise traffic'!J240),"Facebook,Youtube,Twitter,Others","No Increase"))))),IF(MIN('Channel wise traffic'!G240:J240)='Channel wise traffic'!G240,"Facebook",IF(MIN('Channel wise traffic'!G240:J240)='Channel wise traffic'!H240,"Youtube",IF(MIN('Channel wise traffic'!G240:J240)='Channel wise traffic'!I240,"Twitter",IF(MIN('Channel wise traffic'!G240:J240)='Channel wise traffic'!J240,"Others",IF(AND('Channel wise traffic'!G240='Channel wise traffic'!H240,'Channel wise traffic'!H240='Channel wise traffic'!I240,'Channel wise traffic'!I240='Channel wise traffic'!J240),"Facebook,Youtube,Twitter,Others","No Decrease"))))))</f>
        <v>Youtube</v>
      </c>
      <c r="Z240" s="17" t="str">
        <f t="shared" si="4"/>
        <v>C2P decrease</v>
      </c>
      <c r="AA240" s="80"/>
      <c r="AB240" s="19"/>
      <c r="AC240" s="19"/>
      <c r="AD240" s="80"/>
    </row>
    <row r="241" ht="15.75" customHeight="1" spans="2:30">
      <c r="B241" s="70">
        <v>43704</v>
      </c>
      <c r="C241" s="17">
        <v>20848646</v>
      </c>
      <c r="D241" s="17">
        <v>5003675</v>
      </c>
      <c r="E241" s="17">
        <v>1961440</v>
      </c>
      <c r="F241" s="17">
        <v>1446170</v>
      </c>
      <c r="G241" s="17">
        <v>1150283</v>
      </c>
      <c r="H241" s="34">
        <f t="shared" si="41"/>
        <v>0.055173031380551</v>
      </c>
      <c r="I241" s="34">
        <f t="shared" si="46"/>
        <v>-0.173742242271003</v>
      </c>
      <c r="J241" s="34">
        <f t="shared" si="47"/>
        <v>-0.0495049513978268</v>
      </c>
      <c r="K241" s="34">
        <f t="shared" si="48"/>
        <v>-0.130707983230301</v>
      </c>
      <c r="L241" s="34">
        <f t="shared" si="42"/>
        <v>0.23999999808141</v>
      </c>
      <c r="M241" s="34">
        <f t="shared" si="43"/>
        <v>0.391999880088135</v>
      </c>
      <c r="N241" s="34">
        <f t="shared" si="44"/>
        <v>0.7373001468309</v>
      </c>
      <c r="O241" s="34">
        <f t="shared" si="45"/>
        <v>0.795399572664348</v>
      </c>
      <c r="P241" s="34">
        <v>0.055173031380551</v>
      </c>
      <c r="Q241" s="34">
        <v>-0.130707983230301</v>
      </c>
      <c r="R241" s="34">
        <f t="shared" si="49"/>
        <v>-0.0857141878244539</v>
      </c>
      <c r="S241" s="34">
        <f t="shared" si="50"/>
        <v>-0.0200000444742268</v>
      </c>
      <c r="T241" s="34">
        <f t="shared" si="51"/>
        <v>-0.00980407901679536</v>
      </c>
      <c r="U241" s="34">
        <f t="shared" si="52"/>
        <v>-0.020202060424429</v>
      </c>
      <c r="V241" s="76" t="str">
        <f t="shared" si="1"/>
        <v> </v>
      </c>
      <c r="W241" s="17" t="str">
        <f t="shared" si="2"/>
        <v> </v>
      </c>
      <c r="X241" s="17" t="str">
        <f t="shared" si="3"/>
        <v> </v>
      </c>
      <c r="Y241" s="17" t="str">
        <f>IF(J241&gt;0,IF(MAX('Channel wise traffic'!G241:J241)='Channel wise traffic'!G241,"Facebook",IF(MAX('Channel wise traffic'!G241:J241)='Channel wise traffic'!H241,"Youtube",IF(MAX('Channel wise traffic'!G241:J241)='Channel wise traffic'!I241,"Twitter",IF(MAX('Channel wise traffic'!G241:J241)='Channel wise traffic'!J241,"Others",IF(AND('Channel wise traffic'!G241='Channel wise traffic'!H241,'Channel wise traffic'!H241='Channel wise traffic'!I241,'Channel wise traffic'!I241='Channel wise traffic'!J241),"Facebook,Youtube,Twitter,Others","No Increase"))))),IF(MIN('Channel wise traffic'!G241:J241)='Channel wise traffic'!G241,"Facebook",IF(MIN('Channel wise traffic'!G241:J241)='Channel wise traffic'!H241,"Youtube",IF(MIN('Channel wise traffic'!G241:J241)='Channel wise traffic'!I241,"Twitter",IF(MIN('Channel wise traffic'!G241:J241)='Channel wise traffic'!J241,"Others",IF(AND('Channel wise traffic'!G241='Channel wise traffic'!H241,'Channel wise traffic'!H241='Channel wise traffic'!I241,'Channel wise traffic'!I241='Channel wise traffic'!J241),"Facebook,Youtube,Twitter,Others","No Decrease"))))))</f>
        <v>Facebook</v>
      </c>
      <c r="Z241" s="17" t="str">
        <f t="shared" si="4"/>
        <v>L2M decrease</v>
      </c>
      <c r="AA241" s="80"/>
      <c r="AB241" s="19"/>
      <c r="AC241" s="19"/>
      <c r="AD241" s="80"/>
    </row>
    <row r="242" ht="15.75" customHeight="1" spans="2:30">
      <c r="B242" s="70">
        <v>43705</v>
      </c>
      <c r="C242" s="17">
        <v>21934513</v>
      </c>
      <c r="D242" s="17">
        <v>5593301</v>
      </c>
      <c r="E242" s="17">
        <v>2304440</v>
      </c>
      <c r="F242" s="17">
        <v>1699063</v>
      </c>
      <c r="G242" s="17">
        <v>1421096</v>
      </c>
      <c r="H242" s="34">
        <f t="shared" si="41"/>
        <v>0.0647881263650577</v>
      </c>
      <c r="I242" s="34">
        <f t="shared" si="46"/>
        <v>0.0517506283433937</v>
      </c>
      <c r="J242" s="34">
        <f t="shared" si="47"/>
        <v>-0.0194174848427681</v>
      </c>
      <c r="K242" s="34">
        <f t="shared" si="48"/>
        <v>0.0725773834288188</v>
      </c>
      <c r="L242" s="34">
        <f t="shared" si="42"/>
        <v>0.255000008434197</v>
      </c>
      <c r="M242" s="34">
        <f t="shared" si="43"/>
        <v>0.411999997854576</v>
      </c>
      <c r="N242" s="34">
        <f t="shared" si="44"/>
        <v>0.737299734425717</v>
      </c>
      <c r="O242" s="34">
        <f t="shared" si="45"/>
        <v>0.836399827434298</v>
      </c>
      <c r="P242" s="34">
        <v>0.0647881263650577</v>
      </c>
      <c r="Q242" s="34">
        <v>0.0725773834288186</v>
      </c>
      <c r="R242" s="34">
        <f t="shared" si="49"/>
        <v>0.020000033736788</v>
      </c>
      <c r="S242" s="34">
        <f t="shared" si="50"/>
        <v>0.0198023630819399</v>
      </c>
      <c r="T242" s="34">
        <f t="shared" si="51"/>
        <v>0.0412365804506865</v>
      </c>
      <c r="U242" s="34">
        <f t="shared" si="52"/>
        <v>-0.00970857660372937</v>
      </c>
      <c r="V242" s="76" t="str">
        <f t="shared" si="1"/>
        <v> </v>
      </c>
      <c r="W242" s="17" t="str">
        <f t="shared" si="2"/>
        <v> </v>
      </c>
      <c r="X242" s="17" t="str">
        <f t="shared" si="3"/>
        <v> </v>
      </c>
      <c r="Y242" s="17" t="str">
        <f>IF(J242&gt;0,IF(MAX('Channel wise traffic'!G242:J242)='Channel wise traffic'!G242,"Facebook",IF(MAX('Channel wise traffic'!G242:J242)='Channel wise traffic'!H242,"Youtube",IF(MAX('Channel wise traffic'!G242:J242)='Channel wise traffic'!I242,"Twitter",IF(MAX('Channel wise traffic'!G242:J242)='Channel wise traffic'!J242,"Others",IF(AND('Channel wise traffic'!G242='Channel wise traffic'!H242,'Channel wise traffic'!H242='Channel wise traffic'!I242,'Channel wise traffic'!I242='Channel wise traffic'!J242),"Facebook,Youtube,Twitter,Others","No Increase"))))),IF(MIN('Channel wise traffic'!G242:J242)='Channel wise traffic'!G242,"Facebook",IF(MIN('Channel wise traffic'!G242:J242)='Channel wise traffic'!H242,"Youtube",IF(MIN('Channel wise traffic'!G242:J242)='Channel wise traffic'!I242,"Twitter",IF(MIN('Channel wise traffic'!G242:J242)='Channel wise traffic'!J242,"Others",IF(AND('Channel wise traffic'!G242='Channel wise traffic'!H242,'Channel wise traffic'!H242='Channel wise traffic'!I242,'Channel wise traffic'!I242='Channel wise traffic'!J242),"Facebook,Youtube,Twitter,Others","No Decrease"))))))</f>
        <v>Youtube</v>
      </c>
      <c r="Z242" s="17" t="str">
        <f t="shared" si="4"/>
        <v>C2P increase</v>
      </c>
      <c r="AA242" s="80"/>
      <c r="AB242" s="19"/>
      <c r="AC242" s="19"/>
      <c r="AD242" s="80"/>
    </row>
    <row r="243" ht="15.75" customHeight="1" spans="2:30">
      <c r="B243" s="70">
        <v>43706</v>
      </c>
      <c r="C243" s="17">
        <v>21282993</v>
      </c>
      <c r="D243" s="17">
        <v>5214333</v>
      </c>
      <c r="E243" s="17">
        <v>2044018</v>
      </c>
      <c r="F243" s="17">
        <v>1566740</v>
      </c>
      <c r="G243" s="17">
        <v>1310421</v>
      </c>
      <c r="H243" s="34">
        <f t="shared" si="41"/>
        <v>0.0615712743033839</v>
      </c>
      <c r="I243" s="34">
        <f t="shared" si="46"/>
        <v>-0.0589003731589818</v>
      </c>
      <c r="J243" s="34">
        <f t="shared" si="47"/>
        <v>-0.0297029617206455</v>
      </c>
      <c r="K243" s="34">
        <f t="shared" si="48"/>
        <v>-0.0300912094816996</v>
      </c>
      <c r="L243" s="34">
        <f t="shared" si="42"/>
        <v>0.244999986609026</v>
      </c>
      <c r="M243" s="34">
        <f t="shared" si="43"/>
        <v>0.391999897206412</v>
      </c>
      <c r="N243" s="34">
        <f t="shared" si="44"/>
        <v>0.766500099314194</v>
      </c>
      <c r="O243" s="34">
        <f t="shared" si="45"/>
        <v>0.836399785541953</v>
      </c>
      <c r="P243" s="34">
        <v>0.0615712743033839</v>
      </c>
      <c r="Q243" s="34">
        <v>-0.0300912094816992</v>
      </c>
      <c r="R243" s="34">
        <f t="shared" si="49"/>
        <v>-0.0200000088854494</v>
      </c>
      <c r="S243" s="34">
        <f t="shared" si="50"/>
        <v>-0.0200001676270855</v>
      </c>
      <c r="T243" s="34">
        <f t="shared" si="51"/>
        <v>0.039604366562858</v>
      </c>
      <c r="U243" s="34">
        <f t="shared" si="52"/>
        <v>-0.028571753695108</v>
      </c>
      <c r="V243" s="76" t="str">
        <f t="shared" si="1"/>
        <v> </v>
      </c>
      <c r="W243" s="17" t="str">
        <f t="shared" si="2"/>
        <v> </v>
      </c>
      <c r="X243" s="17" t="str">
        <f t="shared" si="3"/>
        <v> </v>
      </c>
      <c r="Y243" s="17" t="str">
        <f>IF(J243&gt;0,IF(MAX('Channel wise traffic'!G243:J243)='Channel wise traffic'!G243,"Facebook",IF(MAX('Channel wise traffic'!G243:J243)='Channel wise traffic'!H243,"Youtube",IF(MAX('Channel wise traffic'!G243:J243)='Channel wise traffic'!I243,"Twitter",IF(MAX('Channel wise traffic'!G243:J243)='Channel wise traffic'!J243,"Others",IF(AND('Channel wise traffic'!G243='Channel wise traffic'!H243,'Channel wise traffic'!H243='Channel wise traffic'!I243,'Channel wise traffic'!I243='Channel wise traffic'!J243),"Facebook,Youtube,Twitter,Others","No Increase"))))),IF(MIN('Channel wise traffic'!G243:J243)='Channel wise traffic'!G243,"Facebook",IF(MIN('Channel wise traffic'!G243:J243)='Channel wise traffic'!H243,"Youtube",IF(MIN('Channel wise traffic'!G243:J243)='Channel wise traffic'!I243,"Twitter",IF(MIN('Channel wise traffic'!G243:J243)='Channel wise traffic'!J243,"Others",IF(AND('Channel wise traffic'!G243='Channel wise traffic'!H243,'Channel wise traffic'!H243='Channel wise traffic'!I243,'Channel wise traffic'!I243='Channel wise traffic'!J243),"Facebook,Youtube,Twitter,Others","No Decrease"))))))</f>
        <v>Facebook</v>
      </c>
      <c r="Z243" s="17" t="str">
        <f t="shared" si="4"/>
        <v>P2O decrease</v>
      </c>
      <c r="AA243" s="80"/>
      <c r="AB243" s="19"/>
      <c r="AC243" s="19"/>
      <c r="AD243" s="80"/>
    </row>
    <row r="244" ht="15.75" customHeight="1" spans="2:30">
      <c r="B244" s="70">
        <v>43707</v>
      </c>
      <c r="C244" s="17">
        <v>21934513</v>
      </c>
      <c r="D244" s="17">
        <v>5319119</v>
      </c>
      <c r="E244" s="17">
        <v>2127647</v>
      </c>
      <c r="F244" s="17">
        <v>1522119</v>
      </c>
      <c r="G244" s="17">
        <v>1210693</v>
      </c>
      <c r="H244" s="34">
        <f t="shared" si="41"/>
        <v>0.0551958003352981</v>
      </c>
      <c r="I244" s="34">
        <f t="shared" si="46"/>
        <v>-0.0660020304756497</v>
      </c>
      <c r="J244" s="34">
        <f t="shared" si="47"/>
        <v>0.0520833343325988</v>
      </c>
      <c r="K244" s="34">
        <f t="shared" si="48"/>
        <v>-0.112239554562621</v>
      </c>
      <c r="L244" s="34">
        <f t="shared" si="42"/>
        <v>0.242499981649923</v>
      </c>
      <c r="M244" s="34">
        <f t="shared" si="43"/>
        <v>0.399999887199365</v>
      </c>
      <c r="N244" s="34">
        <f t="shared" si="44"/>
        <v>0.715400158014934</v>
      </c>
      <c r="O244" s="34">
        <f t="shared" si="45"/>
        <v>0.79539970265137</v>
      </c>
      <c r="P244" s="34">
        <v>0.0551958003352981</v>
      </c>
      <c r="Q244" s="34">
        <v>-0.112239554562622</v>
      </c>
      <c r="R244" s="34">
        <f t="shared" si="49"/>
        <v>-0.0673077697674269</v>
      </c>
      <c r="S244" s="34">
        <f t="shared" si="50"/>
        <v>0.0101010113536464</v>
      </c>
      <c r="T244" s="34">
        <f t="shared" si="51"/>
        <v>0.0103098109797202</v>
      </c>
      <c r="U244" s="34">
        <f t="shared" si="52"/>
        <v>-0.0673084208939519</v>
      </c>
      <c r="V244" s="76" t="str">
        <f t="shared" si="1"/>
        <v> </v>
      </c>
      <c r="W244" s="17" t="str">
        <f t="shared" si="2"/>
        <v> </v>
      </c>
      <c r="X244" s="17" t="str">
        <f t="shared" si="3"/>
        <v> </v>
      </c>
      <c r="Y244" s="17" t="str">
        <f>IF(J244&gt;0,IF(MAX('Channel wise traffic'!G244:J244)='Channel wise traffic'!G244,"Facebook",IF(MAX('Channel wise traffic'!G244:J244)='Channel wise traffic'!H244,"Youtube",IF(MAX('Channel wise traffic'!G244:J244)='Channel wise traffic'!I244,"Twitter",IF(MAX('Channel wise traffic'!G244:J244)='Channel wise traffic'!J244,"Others",IF(AND('Channel wise traffic'!G244='Channel wise traffic'!H244,'Channel wise traffic'!H244='Channel wise traffic'!I244,'Channel wise traffic'!I244='Channel wise traffic'!J244),"Facebook,Youtube,Twitter,Others","No Increase"))))),IF(MIN('Channel wise traffic'!G244:J244)='Channel wise traffic'!G244,"Facebook",IF(MIN('Channel wise traffic'!G244:J244)='Channel wise traffic'!H244,"Youtube",IF(MIN('Channel wise traffic'!G244:J244)='Channel wise traffic'!I244,"Twitter",IF(MIN('Channel wise traffic'!G244:J244)='Channel wise traffic'!J244,"Others",IF(AND('Channel wise traffic'!G244='Channel wise traffic'!H244,'Channel wise traffic'!H244='Channel wise traffic'!I244,'Channel wise traffic'!I244='Channel wise traffic'!J244),"Facebook,Youtube,Twitter,Others","No Decrease"))))))</f>
        <v>Facebook</v>
      </c>
      <c r="Z244" s="17" t="str">
        <f t="shared" si="4"/>
        <v>P2O decrease</v>
      </c>
      <c r="AA244" s="80"/>
      <c r="AB244" s="19"/>
      <c r="AC244" s="19"/>
      <c r="AD244" s="80"/>
    </row>
    <row r="245" ht="15.75" customHeight="1" spans="2:30">
      <c r="B245" s="70">
        <v>43708</v>
      </c>
      <c r="C245" s="17">
        <v>45338648</v>
      </c>
      <c r="D245" s="17">
        <v>9235482</v>
      </c>
      <c r="E245" s="17">
        <v>3265666</v>
      </c>
      <c r="F245" s="17">
        <v>2176240</v>
      </c>
      <c r="G245" s="17">
        <v>1663518</v>
      </c>
      <c r="H245" s="34">
        <f t="shared" si="41"/>
        <v>0.0366909485258581</v>
      </c>
      <c r="I245" s="34">
        <f t="shared" si="46"/>
        <v>0.0215841475929011</v>
      </c>
      <c r="J245" s="34">
        <f t="shared" si="47"/>
        <v>0.0520833449358336</v>
      </c>
      <c r="K245" s="34">
        <f t="shared" si="48"/>
        <v>-0.0289893357686339</v>
      </c>
      <c r="L245" s="34">
        <f t="shared" si="42"/>
        <v>0.203699986819192</v>
      </c>
      <c r="M245" s="34">
        <f t="shared" si="43"/>
        <v>0.353599952877392</v>
      </c>
      <c r="N245" s="34">
        <f t="shared" si="44"/>
        <v>0.666400054384006</v>
      </c>
      <c r="O245" s="34">
        <f t="shared" si="45"/>
        <v>0.764400066169173</v>
      </c>
      <c r="P245" s="34">
        <v>0.0366909485258581</v>
      </c>
      <c r="Q245" s="34">
        <v>-0.0289893357686339</v>
      </c>
      <c r="R245" s="34">
        <f t="shared" si="49"/>
        <v>-0.0582524064881168</v>
      </c>
      <c r="S245" s="34">
        <f t="shared" si="50"/>
        <v>0.0097087125560309</v>
      </c>
      <c r="T245" s="34">
        <f t="shared" si="51"/>
        <v>0.0315791890739086</v>
      </c>
      <c r="U245" s="34">
        <f t="shared" si="52"/>
        <v>-0.0101011843531275</v>
      </c>
      <c r="V245" s="76" t="str">
        <f t="shared" si="1"/>
        <v> </v>
      </c>
      <c r="W245" s="17" t="str">
        <f t="shared" si="2"/>
        <v> </v>
      </c>
      <c r="X245" s="17" t="str">
        <f t="shared" si="3"/>
        <v> </v>
      </c>
      <c r="Y245" s="17" t="str">
        <f>IF(J245&gt;0,IF(MAX('Channel wise traffic'!G245:J245)='Channel wise traffic'!G245,"Facebook",IF(MAX('Channel wise traffic'!G245:J245)='Channel wise traffic'!H245,"Youtube",IF(MAX('Channel wise traffic'!G245:J245)='Channel wise traffic'!I245,"Twitter",IF(MAX('Channel wise traffic'!G245:J245)='Channel wise traffic'!J245,"Others",IF(AND('Channel wise traffic'!G245='Channel wise traffic'!H245,'Channel wise traffic'!H245='Channel wise traffic'!I245,'Channel wise traffic'!I245='Channel wise traffic'!J245),"Facebook,Youtube,Twitter,Others","No Increase"))))),IF(MIN('Channel wise traffic'!G245:J245)='Channel wise traffic'!G245,"Facebook",IF(MIN('Channel wise traffic'!G245:J245)='Channel wise traffic'!H245,"Youtube",IF(MIN('Channel wise traffic'!G245:J245)='Channel wise traffic'!I245,"Twitter",IF(MIN('Channel wise traffic'!G245:J245)='Channel wise traffic'!J245,"Others",IF(AND('Channel wise traffic'!G245='Channel wise traffic'!H245,'Channel wise traffic'!H245='Channel wise traffic'!I245,'Channel wise traffic'!I245='Channel wise traffic'!J245),"Facebook,Youtube,Twitter,Others","No Decrease"))))))</f>
        <v>Twitter</v>
      </c>
      <c r="Z245" s="17" t="str">
        <f t="shared" si="4"/>
        <v>L2M decrease</v>
      </c>
      <c r="AA245" s="80"/>
      <c r="AB245" s="19"/>
      <c r="AC245" s="19"/>
      <c r="AD245" s="80"/>
    </row>
    <row r="246" ht="15.75" customHeight="1" spans="2:30">
      <c r="B246" s="70">
        <v>43709</v>
      </c>
      <c r="C246" s="17">
        <v>42645263</v>
      </c>
      <c r="D246" s="17">
        <v>9224170</v>
      </c>
      <c r="E246" s="17">
        <v>3261666</v>
      </c>
      <c r="F246" s="17">
        <v>2217933</v>
      </c>
      <c r="G246" s="17">
        <v>1660788</v>
      </c>
      <c r="H246" s="34">
        <f t="shared" si="41"/>
        <v>0.0389442550747078</v>
      </c>
      <c r="I246" s="34">
        <f t="shared" si="46"/>
        <v>-0.0694932433000284</v>
      </c>
      <c r="J246" s="34">
        <f t="shared" si="47"/>
        <v>-0.0404040399494582</v>
      </c>
      <c r="K246" s="34">
        <f t="shared" si="48"/>
        <v>-0.0303140118983394</v>
      </c>
      <c r="L246" s="34">
        <f t="shared" si="42"/>
        <v>0.21629999092748</v>
      </c>
      <c r="M246" s="34">
        <f t="shared" si="43"/>
        <v>0.353599944493651</v>
      </c>
      <c r="N246" s="34">
        <f t="shared" si="44"/>
        <v>0.680000036791014</v>
      </c>
      <c r="O246" s="34">
        <f t="shared" si="45"/>
        <v>0.748799896119495</v>
      </c>
      <c r="P246" s="34">
        <v>0.0389442550747078</v>
      </c>
      <c r="Q246" s="34">
        <v>-0.0303140118983389</v>
      </c>
      <c r="R246" s="34">
        <f t="shared" si="49"/>
        <v>0.0299999711451095</v>
      </c>
      <c r="S246" s="34">
        <f t="shared" si="50"/>
        <v>-0.00952375601185673</v>
      </c>
      <c r="T246" s="34">
        <f t="shared" si="51"/>
        <v>-0.00990086556882075</v>
      </c>
      <c r="U246" s="34">
        <f t="shared" si="52"/>
        <v>-0.0400001546948942</v>
      </c>
      <c r="V246" s="76" t="str">
        <f t="shared" si="1"/>
        <v> </v>
      </c>
      <c r="W246" s="17" t="str">
        <f t="shared" si="2"/>
        <v> </v>
      </c>
      <c r="X246" s="17" t="str">
        <f t="shared" si="3"/>
        <v> </v>
      </c>
      <c r="Y246" s="17" t="str">
        <f>IF(J246&gt;0,IF(MAX('Channel wise traffic'!G246:J246)='Channel wise traffic'!G246,"Facebook",IF(MAX('Channel wise traffic'!G246:J246)='Channel wise traffic'!H246,"Youtube",IF(MAX('Channel wise traffic'!G246:J246)='Channel wise traffic'!I246,"Twitter",IF(MAX('Channel wise traffic'!G246:J246)='Channel wise traffic'!J246,"Others",IF(AND('Channel wise traffic'!G246='Channel wise traffic'!H246,'Channel wise traffic'!H246='Channel wise traffic'!I246,'Channel wise traffic'!I246='Channel wise traffic'!J246),"Facebook,Youtube,Twitter,Others","No Increase"))))),IF(MIN('Channel wise traffic'!G246:J246)='Channel wise traffic'!G246,"Facebook",IF(MIN('Channel wise traffic'!G246:J246)='Channel wise traffic'!H246,"Youtube",IF(MIN('Channel wise traffic'!G246:J246)='Channel wise traffic'!I246,"Twitter",IF(MIN('Channel wise traffic'!G246:J246)='Channel wise traffic'!J246,"Others",IF(AND('Channel wise traffic'!G246='Channel wise traffic'!H246,'Channel wise traffic'!H246='Channel wise traffic'!I246,'Channel wise traffic'!I246='Channel wise traffic'!J246),"Facebook,Youtube,Twitter,Others","No Decrease"))))))</f>
        <v>Facebook</v>
      </c>
      <c r="Z246" s="17" t="str">
        <f t="shared" si="4"/>
        <v>P2O decrease</v>
      </c>
      <c r="AA246" s="80"/>
      <c r="AB246" s="19"/>
      <c r="AC246" s="19"/>
      <c r="AD246" s="80"/>
    </row>
    <row r="247" ht="15.75" customHeight="1" spans="2:30">
      <c r="B247" s="70">
        <v>43710</v>
      </c>
      <c r="C247" s="17">
        <v>22803207</v>
      </c>
      <c r="D247" s="17">
        <v>5529777</v>
      </c>
      <c r="E247" s="17">
        <v>2278268</v>
      </c>
      <c r="F247" s="17">
        <v>1696398</v>
      </c>
      <c r="G247" s="17">
        <v>1335405</v>
      </c>
      <c r="H247" s="34">
        <f t="shared" si="41"/>
        <v>0.0585621575070559</v>
      </c>
      <c r="I247" s="34">
        <f t="shared" si="46"/>
        <v>0.0597409461291112</v>
      </c>
      <c r="J247" s="34">
        <f t="shared" si="47"/>
        <v>0.019417484842768</v>
      </c>
      <c r="K247" s="34">
        <f t="shared" si="48"/>
        <v>0.0395553950034149</v>
      </c>
      <c r="L247" s="34">
        <f t="shared" si="42"/>
        <v>0.242499969412197</v>
      </c>
      <c r="M247" s="34">
        <f t="shared" si="43"/>
        <v>0.411999977575949</v>
      </c>
      <c r="N247" s="34">
        <f t="shared" si="44"/>
        <v>0.744599845145523</v>
      </c>
      <c r="O247" s="34">
        <f t="shared" si="45"/>
        <v>0.787200291441042</v>
      </c>
      <c r="P247" s="34">
        <v>0.0585621575070559</v>
      </c>
      <c r="Q247" s="34">
        <v>0.0395553950034147</v>
      </c>
      <c r="R247" s="34">
        <f t="shared" si="49"/>
        <v>-2.47424766230964e-8</v>
      </c>
      <c r="S247" s="34">
        <f t="shared" si="50"/>
        <v>0.0300000388804118</v>
      </c>
      <c r="T247" s="34">
        <f t="shared" si="51"/>
        <v>0.0303030021701489</v>
      </c>
      <c r="U247" s="34">
        <f t="shared" si="52"/>
        <v>-0.0204075235386311</v>
      </c>
      <c r="V247" s="76" t="str">
        <f t="shared" si="1"/>
        <v> </v>
      </c>
      <c r="W247" s="17" t="str">
        <f t="shared" si="2"/>
        <v> </v>
      </c>
      <c r="X247" s="17" t="str">
        <f t="shared" si="3"/>
        <v> </v>
      </c>
      <c r="Y247" s="17" t="str">
        <f>IF(J247&gt;0,IF(MAX('Channel wise traffic'!G247:J247)='Channel wise traffic'!G247,"Facebook",IF(MAX('Channel wise traffic'!G247:J247)='Channel wise traffic'!H247,"Youtube",IF(MAX('Channel wise traffic'!G247:J247)='Channel wise traffic'!I247,"Twitter",IF(MAX('Channel wise traffic'!G247:J247)='Channel wise traffic'!J247,"Others",IF(AND('Channel wise traffic'!G247='Channel wise traffic'!H247,'Channel wise traffic'!H247='Channel wise traffic'!I247,'Channel wise traffic'!I247='Channel wise traffic'!J247),"Facebook,Youtube,Twitter,Others","No Increase"))))),IF(MIN('Channel wise traffic'!G247:J247)='Channel wise traffic'!G247,"Facebook",IF(MIN('Channel wise traffic'!G247:J247)='Channel wise traffic'!H247,"Youtube",IF(MIN('Channel wise traffic'!G247:J247)='Channel wise traffic'!I247,"Twitter",IF(MIN('Channel wise traffic'!G247:J247)='Channel wise traffic'!J247,"Others",IF(AND('Channel wise traffic'!G247='Channel wise traffic'!H247,'Channel wise traffic'!H247='Channel wise traffic'!I247,'Channel wise traffic'!I247='Channel wise traffic'!J247),"Facebook,Youtube,Twitter,Others","No Decrease"))))))</f>
        <v>Youtube</v>
      </c>
      <c r="Z247" s="17" t="str">
        <f t="shared" si="4"/>
        <v>C2P increase</v>
      </c>
      <c r="AA247" s="80"/>
      <c r="AB247" s="19"/>
      <c r="AC247" s="19"/>
      <c r="AD247" s="80"/>
    </row>
    <row r="248" ht="15.75" customHeight="1" spans="2:30">
      <c r="B248" s="70">
        <v>43711</v>
      </c>
      <c r="C248" s="17">
        <v>22586034</v>
      </c>
      <c r="D248" s="17">
        <v>5702973</v>
      </c>
      <c r="E248" s="17">
        <v>2167129</v>
      </c>
      <c r="F248" s="17">
        <v>1502904</v>
      </c>
      <c r="G248" s="17">
        <v>1170762</v>
      </c>
      <c r="H248" s="34">
        <f t="shared" si="41"/>
        <v>0.0518356609221433</v>
      </c>
      <c r="I248" s="34">
        <f t="shared" si="46"/>
        <v>0.0178034448913875</v>
      </c>
      <c r="J248" s="34">
        <f t="shared" si="47"/>
        <v>0.0833333733039545</v>
      </c>
      <c r="K248" s="34">
        <f t="shared" si="48"/>
        <v>-0.0604891624567171</v>
      </c>
      <c r="L248" s="34">
        <f t="shared" si="42"/>
        <v>0.252499974099038</v>
      </c>
      <c r="M248" s="34">
        <f t="shared" si="43"/>
        <v>0.379999870243117</v>
      </c>
      <c r="N248" s="34">
        <f t="shared" si="44"/>
        <v>0.69350001776544</v>
      </c>
      <c r="O248" s="34">
        <f t="shared" si="45"/>
        <v>0.778999856278245</v>
      </c>
      <c r="P248" s="34">
        <v>0.0518356609221433</v>
      </c>
      <c r="Q248" s="34">
        <v>-0.0604891624567178</v>
      </c>
      <c r="R248" s="34">
        <f t="shared" si="49"/>
        <v>0.0520832338231432</v>
      </c>
      <c r="S248" s="34">
        <f t="shared" si="50"/>
        <v>-0.0306122793770244</v>
      </c>
      <c r="T248" s="34">
        <f t="shared" si="51"/>
        <v>-0.0594061038150119</v>
      </c>
      <c r="U248" s="34">
        <f t="shared" si="52"/>
        <v>-0.0206182112107113</v>
      </c>
      <c r="V248" s="76" t="str">
        <f t="shared" si="1"/>
        <v> </v>
      </c>
      <c r="W248" s="17" t="str">
        <f t="shared" si="2"/>
        <v> </v>
      </c>
      <c r="X248" s="17" t="str">
        <f t="shared" si="3"/>
        <v> </v>
      </c>
      <c r="Y248" s="17" t="str">
        <f>IF(J248&gt;0,IF(MAX('Channel wise traffic'!G248:J248)='Channel wise traffic'!G248,"Facebook",IF(MAX('Channel wise traffic'!G248:J248)='Channel wise traffic'!H248,"Youtube",IF(MAX('Channel wise traffic'!G248:J248)='Channel wise traffic'!I248,"Twitter",IF(MAX('Channel wise traffic'!G248:J248)='Channel wise traffic'!J248,"Others",IF(AND('Channel wise traffic'!G248='Channel wise traffic'!H248,'Channel wise traffic'!H248='Channel wise traffic'!I248,'Channel wise traffic'!I248='Channel wise traffic'!J248),"Facebook,Youtube,Twitter,Others","No Increase"))))),IF(MIN('Channel wise traffic'!G248:J248)='Channel wise traffic'!G248,"Facebook",IF(MIN('Channel wise traffic'!G248:J248)='Channel wise traffic'!H248,"Youtube",IF(MIN('Channel wise traffic'!G248:J248)='Channel wise traffic'!I248,"Twitter",IF(MIN('Channel wise traffic'!G248:J248)='Channel wise traffic'!J248,"Others",IF(AND('Channel wise traffic'!G248='Channel wise traffic'!H248,'Channel wise traffic'!H248='Channel wise traffic'!I248,'Channel wise traffic'!I248='Channel wise traffic'!J248),"Facebook,Youtube,Twitter,Others","No Decrease"))))))</f>
        <v>Facebook</v>
      </c>
      <c r="Z248" s="17" t="str">
        <f t="shared" si="4"/>
        <v>C2P decrease</v>
      </c>
      <c r="AA248" s="80"/>
      <c r="AB248" s="19"/>
      <c r="AC248" s="19"/>
      <c r="AD248" s="80"/>
    </row>
    <row r="249" ht="15.75" customHeight="1" spans="2:30">
      <c r="B249" s="70">
        <v>43712</v>
      </c>
      <c r="C249" s="17">
        <v>22368860</v>
      </c>
      <c r="D249" s="17">
        <v>5592215</v>
      </c>
      <c r="E249" s="17">
        <v>2259254</v>
      </c>
      <c r="F249" s="17">
        <v>1566793</v>
      </c>
      <c r="G249" s="17">
        <v>1310465</v>
      </c>
      <c r="H249" s="34">
        <f t="shared" si="41"/>
        <v>0.05858434448604</v>
      </c>
      <c r="I249" s="34">
        <f t="shared" si="46"/>
        <v>-0.0778490686062026</v>
      </c>
      <c r="J249" s="34">
        <f t="shared" si="47"/>
        <v>0.0198019896771813</v>
      </c>
      <c r="K249" s="34">
        <f t="shared" si="48"/>
        <v>-0.0957549203392859</v>
      </c>
      <c r="L249" s="34">
        <f t="shared" si="42"/>
        <v>0.25</v>
      </c>
      <c r="M249" s="34">
        <f t="shared" si="43"/>
        <v>0.403999846214783</v>
      </c>
      <c r="N249" s="34">
        <f t="shared" si="44"/>
        <v>0.693500155361017</v>
      </c>
      <c r="O249" s="34">
        <f t="shared" si="45"/>
        <v>0.836399575438491</v>
      </c>
      <c r="P249" s="34">
        <v>0.05858434448604</v>
      </c>
      <c r="Q249" s="34">
        <v>-0.0957549203392861</v>
      </c>
      <c r="R249" s="34">
        <f t="shared" si="49"/>
        <v>-0.0196078755640012</v>
      </c>
      <c r="S249" s="34">
        <f t="shared" si="50"/>
        <v>-0.0194178438870206</v>
      </c>
      <c r="T249" s="34">
        <f t="shared" si="51"/>
        <v>-0.0594053910772333</v>
      </c>
      <c r="U249" s="34">
        <f t="shared" si="52"/>
        <v>-3.01286297244019e-7</v>
      </c>
      <c r="V249" s="76" t="str">
        <f t="shared" si="1"/>
        <v> </v>
      </c>
      <c r="W249" s="17" t="str">
        <f t="shared" si="2"/>
        <v> </v>
      </c>
      <c r="X249" s="17" t="str">
        <f t="shared" si="3"/>
        <v> </v>
      </c>
      <c r="Y249" s="17" t="str">
        <f>IF(J249&gt;0,IF(MAX('Channel wise traffic'!G249:J249)='Channel wise traffic'!G249,"Facebook",IF(MAX('Channel wise traffic'!G249:J249)='Channel wise traffic'!H249,"Youtube",IF(MAX('Channel wise traffic'!G249:J249)='Channel wise traffic'!I249,"Twitter",IF(MAX('Channel wise traffic'!G249:J249)='Channel wise traffic'!J249,"Others",IF(AND('Channel wise traffic'!G249='Channel wise traffic'!H249,'Channel wise traffic'!H249='Channel wise traffic'!I249,'Channel wise traffic'!I249='Channel wise traffic'!J249),"Facebook,Youtube,Twitter,Others","No Increase"))))),IF(MIN('Channel wise traffic'!G249:J249)='Channel wise traffic'!G249,"Facebook",IF(MIN('Channel wise traffic'!G249:J249)='Channel wise traffic'!H249,"Youtube",IF(MIN('Channel wise traffic'!G249:J249)='Channel wise traffic'!I249,"Twitter",IF(MIN('Channel wise traffic'!G249:J249)='Channel wise traffic'!J249,"Others",IF(AND('Channel wise traffic'!G249='Channel wise traffic'!H249,'Channel wise traffic'!H249='Channel wise traffic'!I249,'Channel wise traffic'!I249='Channel wise traffic'!J249),"Facebook,Youtube,Twitter,Others","No Decrease"))))))</f>
        <v>Youtube</v>
      </c>
      <c r="Z249" s="17" t="str">
        <f t="shared" si="4"/>
        <v>C2P decrease</v>
      </c>
      <c r="AA249" s="80"/>
      <c r="AB249" s="19"/>
      <c r="AC249" s="19"/>
      <c r="AD249" s="80"/>
    </row>
    <row r="250" ht="15.75" customHeight="1" spans="2:30">
      <c r="B250" s="70">
        <v>43713</v>
      </c>
      <c r="C250" s="17">
        <v>20631473</v>
      </c>
      <c r="D250" s="17">
        <v>5261025</v>
      </c>
      <c r="E250" s="17">
        <v>2146498</v>
      </c>
      <c r="F250" s="17">
        <v>1598282</v>
      </c>
      <c r="G250" s="17">
        <v>1284380</v>
      </c>
      <c r="H250" s="34">
        <f t="shared" si="41"/>
        <v>0.0622534319289757</v>
      </c>
      <c r="I250" s="34">
        <f t="shared" si="46"/>
        <v>-0.0198722395321809</v>
      </c>
      <c r="J250" s="34">
        <f t="shared" si="47"/>
        <v>-0.0306122357884533</v>
      </c>
      <c r="K250" s="34">
        <f t="shared" si="48"/>
        <v>0.0110791539286741</v>
      </c>
      <c r="L250" s="34">
        <f t="shared" si="42"/>
        <v>0.254999970191173</v>
      </c>
      <c r="M250" s="34">
        <f t="shared" si="43"/>
        <v>0.407999961984594</v>
      </c>
      <c r="N250" s="34">
        <f t="shared" si="44"/>
        <v>0.744599808618503</v>
      </c>
      <c r="O250" s="34">
        <f t="shared" si="45"/>
        <v>0.803600365892877</v>
      </c>
      <c r="P250" s="34">
        <v>0.0622534319289757</v>
      </c>
      <c r="Q250" s="34">
        <v>0.0110791539286736</v>
      </c>
      <c r="R250" s="34">
        <f t="shared" si="49"/>
        <v>0.0408162617498633</v>
      </c>
      <c r="S250" s="34">
        <f t="shared" si="50"/>
        <v>0.0408165024843283</v>
      </c>
      <c r="T250" s="34">
        <f t="shared" si="51"/>
        <v>-0.0285718041201636</v>
      </c>
      <c r="U250" s="34">
        <f t="shared" si="52"/>
        <v>-0.0392150024617993</v>
      </c>
      <c r="V250" s="76" t="str">
        <f t="shared" si="1"/>
        <v> </v>
      </c>
      <c r="W250" s="17" t="str">
        <f t="shared" si="2"/>
        <v> </v>
      </c>
      <c r="X250" s="17" t="str">
        <f t="shared" si="3"/>
        <v> </v>
      </c>
      <c r="Y250" s="17" t="str">
        <f>IF(J250&gt;0,IF(MAX('Channel wise traffic'!G250:J250)='Channel wise traffic'!G250,"Facebook",IF(MAX('Channel wise traffic'!G250:J250)='Channel wise traffic'!H250,"Youtube",IF(MAX('Channel wise traffic'!G250:J250)='Channel wise traffic'!I250,"Twitter",IF(MAX('Channel wise traffic'!G250:J250)='Channel wise traffic'!J250,"Others",IF(AND('Channel wise traffic'!G250='Channel wise traffic'!H250,'Channel wise traffic'!H250='Channel wise traffic'!I250,'Channel wise traffic'!I250='Channel wise traffic'!J250),"Facebook,Youtube,Twitter,Others","No Increase"))))),IF(MIN('Channel wise traffic'!G250:J250)='Channel wise traffic'!G250,"Facebook",IF(MIN('Channel wise traffic'!G250:J250)='Channel wise traffic'!H250,"Youtube",IF(MIN('Channel wise traffic'!G250:J250)='Channel wise traffic'!I250,"Twitter",IF(MIN('Channel wise traffic'!G250:J250)='Channel wise traffic'!J250,"Others",IF(AND('Channel wise traffic'!G250='Channel wise traffic'!H250,'Channel wise traffic'!H250='Channel wise traffic'!I250,'Channel wise traffic'!I250='Channel wise traffic'!J250),"Facebook,Youtube,Twitter,Others","No Decrease"))))))</f>
        <v>Youtube</v>
      </c>
      <c r="Z250" s="17" t="str">
        <f t="shared" si="4"/>
        <v>M2C increase</v>
      </c>
      <c r="AA250" s="80"/>
      <c r="AB250" s="19"/>
      <c r="AC250" s="19"/>
      <c r="AD250" s="80"/>
    </row>
    <row r="251" ht="15.75" customHeight="1" spans="2:30">
      <c r="B251" s="70">
        <v>43714</v>
      </c>
      <c r="C251" s="17">
        <v>20848646</v>
      </c>
      <c r="D251" s="17">
        <v>5264283</v>
      </c>
      <c r="E251" s="17">
        <v>2084656</v>
      </c>
      <c r="F251" s="17">
        <v>1460927</v>
      </c>
      <c r="G251" s="17">
        <v>1233898</v>
      </c>
      <c r="H251" s="34">
        <f t="shared" si="41"/>
        <v>0.0591836035779014</v>
      </c>
      <c r="I251" s="34">
        <f t="shared" si="46"/>
        <v>0.0191667086536389</v>
      </c>
      <c r="J251" s="34">
        <f t="shared" si="47"/>
        <v>-0.0495049513978268</v>
      </c>
      <c r="K251" s="34">
        <f t="shared" si="48"/>
        <v>0.0722483090811001</v>
      </c>
      <c r="L251" s="34">
        <f t="shared" si="42"/>
        <v>0.252499994484054</v>
      </c>
      <c r="M251" s="34">
        <f t="shared" si="43"/>
        <v>0.395999987082761</v>
      </c>
      <c r="N251" s="34">
        <f t="shared" si="44"/>
        <v>0.700800036073098</v>
      </c>
      <c r="O251" s="34">
        <f t="shared" si="45"/>
        <v>0.844599353698029</v>
      </c>
      <c r="P251" s="34">
        <v>0.0591836035779014</v>
      </c>
      <c r="Q251" s="34">
        <v>0.0722483090811008</v>
      </c>
      <c r="R251" s="34">
        <f t="shared" si="49"/>
        <v>0.0412371694467475</v>
      </c>
      <c r="S251" s="34">
        <f t="shared" si="50"/>
        <v>-0.00999975311145629</v>
      </c>
      <c r="T251" s="34">
        <f t="shared" si="51"/>
        <v>-0.0204083292102532</v>
      </c>
      <c r="U251" s="34">
        <f t="shared" si="52"/>
        <v>0.0618552545124895</v>
      </c>
      <c r="V251" s="76" t="str">
        <f t="shared" si="1"/>
        <v> </v>
      </c>
      <c r="W251" s="17" t="str">
        <f t="shared" si="2"/>
        <v> </v>
      </c>
      <c r="X251" s="17" t="str">
        <f t="shared" si="3"/>
        <v> </v>
      </c>
      <c r="Y251" s="17" t="str">
        <f>IF(J251&gt;0,IF(MAX('Channel wise traffic'!G251:J251)='Channel wise traffic'!G251,"Facebook",IF(MAX('Channel wise traffic'!G251:J251)='Channel wise traffic'!H251,"Youtube",IF(MAX('Channel wise traffic'!G251:J251)='Channel wise traffic'!I251,"Twitter",IF(MAX('Channel wise traffic'!G251:J251)='Channel wise traffic'!J251,"Others",IF(AND('Channel wise traffic'!G251='Channel wise traffic'!H251,'Channel wise traffic'!H251='Channel wise traffic'!I251,'Channel wise traffic'!I251='Channel wise traffic'!J251),"Facebook,Youtube,Twitter,Others","No Increase"))))),IF(MIN('Channel wise traffic'!G251:J251)='Channel wise traffic'!G251,"Facebook",IF(MIN('Channel wise traffic'!G251:J251)='Channel wise traffic'!H251,"Youtube",IF(MIN('Channel wise traffic'!G251:J251)='Channel wise traffic'!I251,"Twitter",IF(MIN('Channel wise traffic'!G251:J251)='Channel wise traffic'!J251,"Others",IF(AND('Channel wise traffic'!G251='Channel wise traffic'!H251,'Channel wise traffic'!H251='Channel wise traffic'!I251,'Channel wise traffic'!I251='Channel wise traffic'!J251),"Facebook,Youtube,Twitter,Others","No Decrease"))))))</f>
        <v>Facebook</v>
      </c>
      <c r="Z251" s="17" t="str">
        <f t="shared" si="4"/>
        <v>P2O increase</v>
      </c>
      <c r="AA251" s="80"/>
      <c r="AB251" s="19"/>
      <c r="AC251" s="19"/>
      <c r="AD251" s="80"/>
    </row>
    <row r="252" ht="15.75" customHeight="1" spans="2:30">
      <c r="B252" s="70">
        <v>43715</v>
      </c>
      <c r="C252" s="17">
        <v>46685340</v>
      </c>
      <c r="D252" s="17">
        <v>9313725</v>
      </c>
      <c r="E252" s="17">
        <v>3135000</v>
      </c>
      <c r="F252" s="17">
        <v>2025210</v>
      </c>
      <c r="G252" s="17">
        <v>1500680</v>
      </c>
      <c r="H252" s="34">
        <f t="shared" si="41"/>
        <v>0.0321445661528865</v>
      </c>
      <c r="I252" s="34">
        <f t="shared" si="46"/>
        <v>-0.0978877294985687</v>
      </c>
      <c r="J252" s="34">
        <f t="shared" si="47"/>
        <v>0.0297029589413429</v>
      </c>
      <c r="K252" s="34">
        <f t="shared" si="48"/>
        <v>-0.123910189178334</v>
      </c>
      <c r="L252" s="34">
        <f t="shared" si="42"/>
        <v>0.1994999929314</v>
      </c>
      <c r="M252" s="34">
        <f t="shared" si="43"/>
        <v>0.33660001771579</v>
      </c>
      <c r="N252" s="34">
        <f t="shared" si="44"/>
        <v>0.646</v>
      </c>
      <c r="O252" s="34">
        <f t="shared" si="45"/>
        <v>0.740999698796668</v>
      </c>
      <c r="P252" s="34">
        <v>0.0321445661528865</v>
      </c>
      <c r="Q252" s="34">
        <v>-0.123910189178334</v>
      </c>
      <c r="R252" s="34">
        <f t="shared" si="49"/>
        <v>-0.0206185280292629</v>
      </c>
      <c r="S252" s="34">
        <f t="shared" si="50"/>
        <v>-0.0480767461173746</v>
      </c>
      <c r="T252" s="34">
        <f t="shared" si="51"/>
        <v>-0.0306123240083811</v>
      </c>
      <c r="U252" s="34">
        <f t="shared" si="52"/>
        <v>-0.0306127228504531</v>
      </c>
      <c r="V252" s="76" t="str">
        <f t="shared" si="1"/>
        <v> </v>
      </c>
      <c r="W252" s="17" t="str">
        <f t="shared" si="2"/>
        <v> </v>
      </c>
      <c r="X252" s="17" t="str">
        <f t="shared" si="3"/>
        <v> </v>
      </c>
      <c r="Y252" s="17" t="str">
        <f>IF(J252&gt;0,IF(MAX('Channel wise traffic'!G252:J252)='Channel wise traffic'!G252,"Facebook",IF(MAX('Channel wise traffic'!G252:J252)='Channel wise traffic'!H252,"Youtube",IF(MAX('Channel wise traffic'!G252:J252)='Channel wise traffic'!I252,"Twitter",IF(MAX('Channel wise traffic'!G252:J252)='Channel wise traffic'!J252,"Others",IF(AND('Channel wise traffic'!G252='Channel wise traffic'!H252,'Channel wise traffic'!H252='Channel wise traffic'!I252,'Channel wise traffic'!I252='Channel wise traffic'!J252),"Facebook,Youtube,Twitter,Others","No Increase"))))),IF(MIN('Channel wise traffic'!G252:J252)='Channel wise traffic'!G252,"Facebook",IF(MIN('Channel wise traffic'!G252:J252)='Channel wise traffic'!H252,"Youtube",IF(MIN('Channel wise traffic'!G252:J252)='Channel wise traffic'!I252,"Twitter",IF(MIN('Channel wise traffic'!G252:J252)='Channel wise traffic'!J252,"Others",IF(AND('Channel wise traffic'!G252='Channel wise traffic'!H252,'Channel wise traffic'!H252='Channel wise traffic'!I252,'Channel wise traffic'!I252='Channel wise traffic'!J252),"Facebook,Youtube,Twitter,Others","No Decrease"))))))</f>
        <v>Youtube</v>
      </c>
      <c r="Z252" s="17" t="str">
        <f t="shared" si="4"/>
        <v>M2C decrease</v>
      </c>
      <c r="AA252" s="80"/>
      <c r="AB252" s="19"/>
      <c r="AC252" s="19"/>
      <c r="AD252" s="80"/>
    </row>
    <row r="253" ht="15.75" customHeight="1" spans="2:30">
      <c r="B253" s="70">
        <v>43716</v>
      </c>
      <c r="C253" s="17">
        <v>43094160</v>
      </c>
      <c r="D253" s="17">
        <v>9230769</v>
      </c>
      <c r="E253" s="17">
        <v>3169846</v>
      </c>
      <c r="F253" s="17">
        <v>2133940</v>
      </c>
      <c r="G253" s="17">
        <v>1697763</v>
      </c>
      <c r="H253" s="34">
        <f t="shared" si="41"/>
        <v>0.0393965910926214</v>
      </c>
      <c r="I253" s="34">
        <f t="shared" si="46"/>
        <v>0.0222635279156642</v>
      </c>
      <c r="J253" s="34">
        <f t="shared" si="47"/>
        <v>0.010526303941425</v>
      </c>
      <c r="K253" s="34">
        <f t="shared" si="48"/>
        <v>0.0116149613606904</v>
      </c>
      <c r="L253" s="34">
        <f t="shared" si="42"/>
        <v>0.21419999832924</v>
      </c>
      <c r="M253" s="34">
        <f t="shared" si="43"/>
        <v>0.343399991918333</v>
      </c>
      <c r="N253" s="34">
        <f t="shared" si="44"/>
        <v>0.67319989677732</v>
      </c>
      <c r="O253" s="34">
        <f t="shared" si="45"/>
        <v>0.795600157455224</v>
      </c>
      <c r="P253" s="34">
        <v>0.0393965910926214</v>
      </c>
      <c r="Q253" s="34">
        <v>0.0116149613606886</v>
      </c>
      <c r="R253" s="34">
        <f t="shared" si="49"/>
        <v>-0.00970870405142121</v>
      </c>
      <c r="S253" s="34">
        <f t="shared" si="50"/>
        <v>-0.0288460242546819</v>
      </c>
      <c r="T253" s="34">
        <f t="shared" si="51"/>
        <v>-0.0100002053614358</v>
      </c>
      <c r="U253" s="34">
        <f t="shared" si="52"/>
        <v>0.0625003576766796</v>
      </c>
      <c r="V253" s="76" t="str">
        <f t="shared" si="1"/>
        <v> </v>
      </c>
      <c r="W253" s="17" t="str">
        <f t="shared" si="2"/>
        <v> </v>
      </c>
      <c r="X253" s="17" t="str">
        <f t="shared" si="3"/>
        <v> </v>
      </c>
      <c r="Y253" s="17" t="str">
        <f>IF(J253&gt;0,IF(MAX('Channel wise traffic'!G253:J253)='Channel wise traffic'!G253,"Facebook",IF(MAX('Channel wise traffic'!G253:J253)='Channel wise traffic'!H253,"Youtube",IF(MAX('Channel wise traffic'!G253:J253)='Channel wise traffic'!I253,"Twitter",IF(MAX('Channel wise traffic'!G253:J253)='Channel wise traffic'!J253,"Others",IF(AND('Channel wise traffic'!G253='Channel wise traffic'!H253,'Channel wise traffic'!H253='Channel wise traffic'!I253,'Channel wise traffic'!I253='Channel wise traffic'!J253),"Facebook,Youtube,Twitter,Others","No Increase"))))),IF(MIN('Channel wise traffic'!G253:J253)='Channel wise traffic'!G253,"Facebook",IF(MIN('Channel wise traffic'!G253:J253)='Channel wise traffic'!H253,"Youtube",IF(MIN('Channel wise traffic'!G253:J253)='Channel wise traffic'!I253,"Twitter",IF(MIN('Channel wise traffic'!G253:J253)='Channel wise traffic'!J253,"Others",IF(AND('Channel wise traffic'!G253='Channel wise traffic'!H253,'Channel wise traffic'!H253='Channel wise traffic'!I253,'Channel wise traffic'!I253='Channel wise traffic'!J253),"Facebook,Youtube,Twitter,Others","No Decrease"))))))</f>
        <v>Twitter</v>
      </c>
      <c r="Z253" s="17" t="str">
        <f t="shared" si="4"/>
        <v>P2O increase</v>
      </c>
      <c r="AA253" s="80"/>
      <c r="AB253" s="19"/>
      <c r="AC253" s="19"/>
      <c r="AD253" s="80"/>
    </row>
    <row r="254" ht="15.75" customHeight="1" spans="2:30">
      <c r="B254" s="70">
        <v>43717</v>
      </c>
      <c r="C254" s="17">
        <v>21717340</v>
      </c>
      <c r="D254" s="17">
        <v>5375041</v>
      </c>
      <c r="E254" s="17">
        <v>2257517</v>
      </c>
      <c r="F254" s="17">
        <v>1697427</v>
      </c>
      <c r="G254" s="17">
        <v>1419728</v>
      </c>
      <c r="H254" s="34">
        <f t="shared" si="41"/>
        <v>0.0653730152956117</v>
      </c>
      <c r="I254" s="34">
        <f t="shared" si="46"/>
        <v>0.063144139792797</v>
      </c>
      <c r="J254" s="34">
        <f t="shared" si="47"/>
        <v>-0.0476190476190477</v>
      </c>
      <c r="K254" s="34">
        <f t="shared" si="48"/>
        <v>0.116301346782437</v>
      </c>
      <c r="L254" s="34">
        <f t="shared" si="42"/>
        <v>0.247499970069999</v>
      </c>
      <c r="M254" s="34">
        <f t="shared" si="43"/>
        <v>0.41999995907008</v>
      </c>
      <c r="N254" s="34">
        <f t="shared" si="44"/>
        <v>0.751899985692245</v>
      </c>
      <c r="O254" s="34">
        <f t="shared" si="45"/>
        <v>0.836400033698062</v>
      </c>
      <c r="P254" s="34">
        <v>0.0653730152956117</v>
      </c>
      <c r="Q254" s="34">
        <v>0.116301346782437</v>
      </c>
      <c r="R254" s="34">
        <f t="shared" si="49"/>
        <v>0.0206185620143444</v>
      </c>
      <c r="S254" s="34">
        <f t="shared" si="50"/>
        <v>0.0194174318678362</v>
      </c>
      <c r="T254" s="34">
        <f t="shared" si="51"/>
        <v>0.00980411236225187</v>
      </c>
      <c r="U254" s="34">
        <f t="shared" si="52"/>
        <v>0.06249964944367</v>
      </c>
      <c r="V254" s="76" t="str">
        <f t="shared" si="1"/>
        <v> </v>
      </c>
      <c r="W254" s="17" t="str">
        <f t="shared" si="2"/>
        <v> </v>
      </c>
      <c r="X254" s="17" t="str">
        <f t="shared" si="3"/>
        <v> </v>
      </c>
      <c r="Y254" s="17" t="str">
        <f>IF(J254&gt;0,IF(MAX('Channel wise traffic'!G254:J254)='Channel wise traffic'!G254,"Facebook",IF(MAX('Channel wise traffic'!G254:J254)='Channel wise traffic'!H254,"Youtube",IF(MAX('Channel wise traffic'!G254:J254)='Channel wise traffic'!I254,"Twitter",IF(MAX('Channel wise traffic'!G254:J254)='Channel wise traffic'!J254,"Others",IF(AND('Channel wise traffic'!G254='Channel wise traffic'!H254,'Channel wise traffic'!H254='Channel wise traffic'!I254,'Channel wise traffic'!I254='Channel wise traffic'!J254),"Facebook,Youtube,Twitter,Others","No Increase"))))),IF(MIN('Channel wise traffic'!G254:J254)='Channel wise traffic'!G254,"Facebook",IF(MIN('Channel wise traffic'!G254:J254)='Channel wise traffic'!H254,"Youtube",IF(MIN('Channel wise traffic'!G254:J254)='Channel wise traffic'!I254,"Twitter",IF(MIN('Channel wise traffic'!G254:J254)='Channel wise traffic'!J254,"Others",IF(AND('Channel wise traffic'!G254='Channel wise traffic'!H254,'Channel wise traffic'!H254='Channel wise traffic'!I254,'Channel wise traffic'!I254='Channel wise traffic'!J254),"Facebook,Youtube,Twitter,Others","No Decrease"))))))</f>
        <v>Youtube</v>
      </c>
      <c r="Z254" s="17" t="str">
        <f t="shared" si="4"/>
        <v>P2O increase</v>
      </c>
      <c r="AA254" s="80"/>
      <c r="AB254" s="19"/>
      <c r="AC254" s="19"/>
      <c r="AD254" s="80"/>
    </row>
    <row r="255" ht="15.75" customHeight="1" spans="2:30">
      <c r="B255" s="70">
        <v>43718</v>
      </c>
      <c r="C255" s="17">
        <v>22368860</v>
      </c>
      <c r="D255" s="17">
        <v>5480370</v>
      </c>
      <c r="E255" s="17">
        <v>2126383</v>
      </c>
      <c r="F255" s="17">
        <v>1505692</v>
      </c>
      <c r="G255" s="17">
        <v>1185281</v>
      </c>
      <c r="H255" s="34">
        <f t="shared" si="41"/>
        <v>0.0529879931297348</v>
      </c>
      <c r="I255" s="34">
        <f t="shared" si="46"/>
        <v>0.0124013249490502</v>
      </c>
      <c r="J255" s="34">
        <f t="shared" si="47"/>
        <v>-0.00961541101018448</v>
      </c>
      <c r="K255" s="34">
        <f t="shared" si="48"/>
        <v>0.0222304912697515</v>
      </c>
      <c r="L255" s="34">
        <f t="shared" si="42"/>
        <v>0.244999968706496</v>
      </c>
      <c r="M255" s="34">
        <f t="shared" si="43"/>
        <v>0.387999897817118</v>
      </c>
      <c r="N255" s="34">
        <f t="shared" si="44"/>
        <v>0.708100092974784</v>
      </c>
      <c r="O255" s="34">
        <f t="shared" si="45"/>
        <v>0.787200171084126</v>
      </c>
      <c r="P255" s="34">
        <v>0.0529879931297348</v>
      </c>
      <c r="Q255" s="34">
        <v>0.0222304912697515</v>
      </c>
      <c r="R255" s="34">
        <f t="shared" si="49"/>
        <v>-0.0297029947005075</v>
      </c>
      <c r="S255" s="34">
        <f t="shared" si="50"/>
        <v>0.0210527113308823</v>
      </c>
      <c r="T255" s="34">
        <f t="shared" si="51"/>
        <v>0.0210527394885838</v>
      </c>
      <c r="U255" s="34">
        <f t="shared" si="52"/>
        <v>0.0105267218469833</v>
      </c>
      <c r="V255" s="76" t="str">
        <f t="shared" si="1"/>
        <v> </v>
      </c>
      <c r="W255" s="17" t="str">
        <f t="shared" si="2"/>
        <v> </v>
      </c>
      <c r="X255" s="17" t="str">
        <f t="shared" si="3"/>
        <v> </v>
      </c>
      <c r="Y255" s="17" t="str">
        <f>IF(J255&gt;0,IF(MAX('Channel wise traffic'!G255:J255)='Channel wise traffic'!G255,"Facebook",IF(MAX('Channel wise traffic'!G255:J255)='Channel wise traffic'!H255,"Youtube",IF(MAX('Channel wise traffic'!G255:J255)='Channel wise traffic'!I255,"Twitter",IF(MAX('Channel wise traffic'!G255:J255)='Channel wise traffic'!J255,"Others",IF(AND('Channel wise traffic'!G255='Channel wise traffic'!H255,'Channel wise traffic'!H255='Channel wise traffic'!I255,'Channel wise traffic'!I255='Channel wise traffic'!J255),"Facebook,Youtube,Twitter,Others","No Increase"))))),IF(MIN('Channel wise traffic'!G255:J255)='Channel wise traffic'!G255,"Facebook",IF(MIN('Channel wise traffic'!G255:J255)='Channel wise traffic'!H255,"Youtube",IF(MIN('Channel wise traffic'!G255:J255)='Channel wise traffic'!I255,"Twitter",IF(MIN('Channel wise traffic'!G255:J255)='Channel wise traffic'!J255,"Others",IF(AND('Channel wise traffic'!G255='Channel wise traffic'!H255,'Channel wise traffic'!H255='Channel wise traffic'!I255,'Channel wise traffic'!I255='Channel wise traffic'!J255),"Facebook,Youtube,Twitter,Others","No Decrease"))))))</f>
        <v>Facebook</v>
      </c>
      <c r="Z255" s="17" t="str">
        <f t="shared" si="4"/>
        <v>C2P increase</v>
      </c>
      <c r="AA255" s="80"/>
      <c r="AB255" s="19"/>
      <c r="AC255" s="19"/>
      <c r="AD255" s="80"/>
    </row>
    <row r="256" ht="15.75" customHeight="1" spans="2:30">
      <c r="B256" s="70">
        <v>43719</v>
      </c>
      <c r="C256" s="17">
        <v>21065820</v>
      </c>
      <c r="D256" s="17">
        <v>5055796</v>
      </c>
      <c r="E256" s="17">
        <v>1981872</v>
      </c>
      <c r="F256" s="17">
        <v>1504637</v>
      </c>
      <c r="G256" s="17">
        <v>1246140</v>
      </c>
      <c r="H256" s="34">
        <f t="shared" si="41"/>
        <v>0.0591545926054623</v>
      </c>
      <c r="I256" s="34">
        <f t="shared" si="46"/>
        <v>-0.0490856299099938</v>
      </c>
      <c r="J256" s="34">
        <f t="shared" si="47"/>
        <v>-0.058252409823299</v>
      </c>
      <c r="K256" s="34">
        <f t="shared" si="48"/>
        <v>0.00973379704808641</v>
      </c>
      <c r="L256" s="34">
        <f t="shared" si="42"/>
        <v>0.23999996202379</v>
      </c>
      <c r="M256" s="34">
        <f t="shared" si="43"/>
        <v>0.391999993670631</v>
      </c>
      <c r="N256" s="34">
        <f t="shared" si="44"/>
        <v>0.759199887782864</v>
      </c>
      <c r="O256" s="34">
        <f t="shared" si="45"/>
        <v>0.828199758479952</v>
      </c>
      <c r="P256" s="34">
        <v>0.0591545926054623</v>
      </c>
      <c r="Q256" s="34">
        <v>0.0097337970480873</v>
      </c>
      <c r="R256" s="34">
        <f t="shared" si="49"/>
        <v>-0.04000015190484</v>
      </c>
      <c r="S256" s="34">
        <f t="shared" si="50"/>
        <v>-0.0297026166138005</v>
      </c>
      <c r="T256" s="34">
        <f t="shared" si="51"/>
        <v>0.094736435044698</v>
      </c>
      <c r="U256" s="34">
        <f t="shared" si="52"/>
        <v>-0.00980370770064076</v>
      </c>
      <c r="V256" s="76" t="str">
        <f t="shared" si="1"/>
        <v> </v>
      </c>
      <c r="W256" s="17" t="str">
        <f t="shared" si="2"/>
        <v> </v>
      </c>
      <c r="X256" s="17" t="str">
        <f t="shared" si="3"/>
        <v> </v>
      </c>
      <c r="Y256" s="17" t="str">
        <f>IF(J256&gt;0,IF(MAX('Channel wise traffic'!G256:J256)='Channel wise traffic'!G256,"Facebook",IF(MAX('Channel wise traffic'!G256:J256)='Channel wise traffic'!H256,"Youtube",IF(MAX('Channel wise traffic'!G256:J256)='Channel wise traffic'!I256,"Twitter",IF(MAX('Channel wise traffic'!G256:J256)='Channel wise traffic'!J256,"Others",IF(AND('Channel wise traffic'!G256='Channel wise traffic'!H256,'Channel wise traffic'!H256='Channel wise traffic'!I256,'Channel wise traffic'!I256='Channel wise traffic'!J256),"Facebook,Youtube,Twitter,Others","No Increase"))))),IF(MIN('Channel wise traffic'!G256:J256)='Channel wise traffic'!G256,"Facebook",IF(MIN('Channel wise traffic'!G256:J256)='Channel wise traffic'!H256,"Youtube",IF(MIN('Channel wise traffic'!G256:J256)='Channel wise traffic'!I256,"Twitter",IF(MIN('Channel wise traffic'!G256:J256)='Channel wise traffic'!J256,"Others",IF(AND('Channel wise traffic'!G256='Channel wise traffic'!H256,'Channel wise traffic'!H256='Channel wise traffic'!I256,'Channel wise traffic'!I256='Channel wise traffic'!J256),"Facebook,Youtube,Twitter,Others","No Decrease"))))))</f>
        <v>Youtube</v>
      </c>
      <c r="Z256" s="17" t="str">
        <f t="shared" si="4"/>
        <v>C2P increase</v>
      </c>
      <c r="AA256" s="80"/>
      <c r="AB256" s="19"/>
      <c r="AC256" s="19"/>
      <c r="AD256" s="80"/>
    </row>
    <row r="257" ht="15.75" customHeight="1" spans="2:30">
      <c r="B257" s="70">
        <v>43720</v>
      </c>
      <c r="C257" s="17">
        <v>20848646</v>
      </c>
      <c r="D257" s="17">
        <v>5160040</v>
      </c>
      <c r="E257" s="17">
        <v>2022735</v>
      </c>
      <c r="F257" s="17">
        <v>1535660</v>
      </c>
      <c r="G257" s="17">
        <v>1309611</v>
      </c>
      <c r="H257" s="34">
        <f t="shared" si="41"/>
        <v>0.062815158356087</v>
      </c>
      <c r="I257" s="34">
        <f t="shared" si="46"/>
        <v>0.0196444977343153</v>
      </c>
      <c r="J257" s="34">
        <f t="shared" si="47"/>
        <v>0.0105262964016191</v>
      </c>
      <c r="K257" s="34">
        <f t="shared" si="48"/>
        <v>0.00902322024193247</v>
      </c>
      <c r="L257" s="34">
        <f t="shared" si="42"/>
        <v>0.247500005515946</v>
      </c>
      <c r="M257" s="34">
        <f t="shared" si="43"/>
        <v>0.391999868218076</v>
      </c>
      <c r="N257" s="34">
        <f t="shared" si="44"/>
        <v>0.759199796315385</v>
      </c>
      <c r="O257" s="34">
        <f t="shared" si="45"/>
        <v>0.852800098980243</v>
      </c>
      <c r="P257" s="34">
        <v>0.062815158356087</v>
      </c>
      <c r="Q257" s="34">
        <v>0.00902322024193247</v>
      </c>
      <c r="R257" s="34">
        <f t="shared" si="49"/>
        <v>-0.0294116296155026</v>
      </c>
      <c r="S257" s="34">
        <f t="shared" si="50"/>
        <v>-0.0392159197483508</v>
      </c>
      <c r="T257" s="34">
        <f t="shared" si="51"/>
        <v>0.0196078316538522</v>
      </c>
      <c r="U257" s="34">
        <f t="shared" si="52"/>
        <v>0.061224129773386</v>
      </c>
      <c r="V257" s="76" t="str">
        <f t="shared" si="1"/>
        <v> </v>
      </c>
      <c r="W257" s="17" t="str">
        <f t="shared" si="2"/>
        <v> </v>
      </c>
      <c r="X257" s="17" t="str">
        <f t="shared" si="3"/>
        <v> </v>
      </c>
      <c r="Y257" s="17" t="str">
        <f>IF(J257&gt;0,IF(MAX('Channel wise traffic'!G257:J257)='Channel wise traffic'!G257,"Facebook",IF(MAX('Channel wise traffic'!G257:J257)='Channel wise traffic'!H257,"Youtube",IF(MAX('Channel wise traffic'!G257:J257)='Channel wise traffic'!I257,"Twitter",IF(MAX('Channel wise traffic'!G257:J257)='Channel wise traffic'!J257,"Others",IF(AND('Channel wise traffic'!G257='Channel wise traffic'!H257,'Channel wise traffic'!H257='Channel wise traffic'!I257,'Channel wise traffic'!I257='Channel wise traffic'!J257),"Facebook,Youtube,Twitter,Others","No Increase"))))),IF(MIN('Channel wise traffic'!G257:J257)='Channel wise traffic'!G257,"Facebook",IF(MIN('Channel wise traffic'!G257:J257)='Channel wise traffic'!H257,"Youtube",IF(MIN('Channel wise traffic'!G257:J257)='Channel wise traffic'!I257,"Twitter",IF(MIN('Channel wise traffic'!G257:J257)='Channel wise traffic'!J257,"Others",IF(AND('Channel wise traffic'!G257='Channel wise traffic'!H257,'Channel wise traffic'!H257='Channel wise traffic'!I257,'Channel wise traffic'!I257='Channel wise traffic'!J257),"Facebook,Youtube,Twitter,Others","No Decrease"))))))</f>
        <v>Youtube</v>
      </c>
      <c r="Z257" s="17" t="str">
        <f t="shared" si="4"/>
        <v>P2O increase</v>
      </c>
      <c r="AA257" s="80"/>
      <c r="AB257" s="19"/>
      <c r="AC257" s="19"/>
      <c r="AD257" s="80"/>
    </row>
    <row r="258" ht="15.75" customHeight="1" spans="2:30">
      <c r="B258" s="70">
        <v>43721</v>
      </c>
      <c r="C258" s="17">
        <v>22803207</v>
      </c>
      <c r="D258" s="17">
        <v>5985841</v>
      </c>
      <c r="E258" s="17">
        <v>2322506</v>
      </c>
      <c r="F258" s="17">
        <v>1610658</v>
      </c>
      <c r="G258" s="17">
        <v>1360362</v>
      </c>
      <c r="H258" s="34">
        <f t="shared" si="41"/>
        <v>0.0596566088269953</v>
      </c>
      <c r="I258" s="34">
        <f t="shared" si="46"/>
        <v>0.102491453912722</v>
      </c>
      <c r="J258" s="34">
        <f t="shared" si="47"/>
        <v>0.0937500209845761</v>
      </c>
      <c r="K258" s="34">
        <f t="shared" si="48"/>
        <v>0.00799216709525452</v>
      </c>
      <c r="L258" s="34">
        <f t="shared" si="42"/>
        <v>0.26249996327271</v>
      </c>
      <c r="M258" s="34">
        <f t="shared" si="43"/>
        <v>0.387999948545242</v>
      </c>
      <c r="N258" s="34">
        <f t="shared" si="44"/>
        <v>0.693500038320676</v>
      </c>
      <c r="O258" s="34">
        <f t="shared" si="45"/>
        <v>0.844600157202833</v>
      </c>
      <c r="P258" s="34">
        <v>0.0596566088269953</v>
      </c>
      <c r="Q258" s="34">
        <v>0.00799216709525363</v>
      </c>
      <c r="R258" s="34">
        <f t="shared" si="49"/>
        <v>0.0396038376519154</v>
      </c>
      <c r="S258" s="34">
        <f t="shared" si="50"/>
        <v>-0.0202021181779661</v>
      </c>
      <c r="T258" s="34">
        <f t="shared" si="51"/>
        <v>-0.0104166629233173</v>
      </c>
      <c r="U258" s="34">
        <f t="shared" si="52"/>
        <v>9.51344327315695e-7</v>
      </c>
      <c r="V258" s="76" t="str">
        <f t="shared" si="1"/>
        <v> </v>
      </c>
      <c r="W258" s="17" t="str">
        <f t="shared" si="2"/>
        <v> </v>
      </c>
      <c r="X258" s="17" t="str">
        <f t="shared" si="3"/>
        <v> </v>
      </c>
      <c r="Y258" s="17" t="str">
        <f>IF(J258&gt;0,IF(MAX('Channel wise traffic'!G258:J258)='Channel wise traffic'!G258,"Facebook",IF(MAX('Channel wise traffic'!G258:J258)='Channel wise traffic'!H258,"Youtube",IF(MAX('Channel wise traffic'!G258:J258)='Channel wise traffic'!I258,"Twitter",IF(MAX('Channel wise traffic'!G258:J258)='Channel wise traffic'!J258,"Others",IF(AND('Channel wise traffic'!G258='Channel wise traffic'!H258,'Channel wise traffic'!H258='Channel wise traffic'!I258,'Channel wise traffic'!I258='Channel wise traffic'!J258),"Facebook,Youtube,Twitter,Others","No Increase"))))),IF(MIN('Channel wise traffic'!G258:J258)='Channel wise traffic'!G258,"Facebook",IF(MIN('Channel wise traffic'!G258:J258)='Channel wise traffic'!H258,"Youtube",IF(MIN('Channel wise traffic'!G258:J258)='Channel wise traffic'!I258,"Twitter",IF(MIN('Channel wise traffic'!G258:J258)='Channel wise traffic'!J258,"Others",IF(AND('Channel wise traffic'!G258='Channel wise traffic'!H258,'Channel wise traffic'!H258='Channel wise traffic'!I258,'Channel wise traffic'!I258='Channel wise traffic'!J258),"Facebook,Youtube,Twitter,Others","No Decrease"))))))</f>
        <v>Youtube</v>
      </c>
      <c r="Z258" s="17" t="str">
        <f t="shared" si="4"/>
        <v>L2M increase</v>
      </c>
      <c r="AA258" s="80"/>
      <c r="AB258" s="19"/>
      <c r="AC258" s="19"/>
      <c r="AD258" s="80"/>
    </row>
    <row r="259" ht="15.75" customHeight="1" spans="2:30">
      <c r="B259" s="70">
        <v>43722</v>
      </c>
      <c r="C259" s="17">
        <v>44440853</v>
      </c>
      <c r="D259" s="17">
        <v>9332579</v>
      </c>
      <c r="E259" s="17">
        <v>1396153</v>
      </c>
      <c r="F259" s="17">
        <v>939890</v>
      </c>
      <c r="G259" s="17">
        <v>696459</v>
      </c>
      <c r="H259" s="34">
        <f t="shared" si="41"/>
        <v>0.0156715938823226</v>
      </c>
      <c r="I259" s="34">
        <f t="shared" si="46"/>
        <v>-0.535904390009862</v>
      </c>
      <c r="J259" s="34">
        <f t="shared" si="47"/>
        <v>-0.0480769123669229</v>
      </c>
      <c r="K259" s="34">
        <f t="shared" si="48"/>
        <v>-0.512465223273348</v>
      </c>
      <c r="L259" s="34">
        <f t="shared" si="42"/>
        <v>0.209999997074764</v>
      </c>
      <c r="M259" s="34">
        <f t="shared" si="43"/>
        <v>0.149599912307198</v>
      </c>
      <c r="N259" s="34">
        <f t="shared" si="44"/>
        <v>0.673199857035726</v>
      </c>
      <c r="O259" s="34">
        <f t="shared" si="45"/>
        <v>0.741000542616689</v>
      </c>
      <c r="P259" s="34">
        <v>0.0156715938823226</v>
      </c>
      <c r="Q259" s="34">
        <v>-0.512465223273348</v>
      </c>
      <c r="R259" s="34">
        <f t="shared" si="49"/>
        <v>0.0526316015809309</v>
      </c>
      <c r="S259" s="34">
        <f t="shared" si="50"/>
        <v>-0.555555839472613</v>
      </c>
      <c r="T259" s="34">
        <f t="shared" si="51"/>
        <v>0.042105041850969</v>
      </c>
      <c r="U259" s="34">
        <f t="shared" si="52"/>
        <v>1.13875892582271e-6</v>
      </c>
      <c r="V259" s="76" t="str">
        <f t="shared" si="1"/>
        <v>Low Order Change</v>
      </c>
      <c r="W259" s="17" t="str">
        <f t="shared" si="2"/>
        <v> </v>
      </c>
      <c r="X259" s="17" t="str">
        <f t="shared" si="3"/>
        <v>Low Conversion rate</v>
      </c>
      <c r="Y259" s="17" t="str">
        <f>IF(J259&gt;0,IF(MAX('Channel wise traffic'!G259:J259)='Channel wise traffic'!G259,"Facebook",IF(MAX('Channel wise traffic'!G259:J259)='Channel wise traffic'!H259,"Youtube",IF(MAX('Channel wise traffic'!G259:J259)='Channel wise traffic'!I259,"Twitter",IF(MAX('Channel wise traffic'!G259:J259)='Channel wise traffic'!J259,"Others",IF(AND('Channel wise traffic'!G259='Channel wise traffic'!H259,'Channel wise traffic'!H259='Channel wise traffic'!I259,'Channel wise traffic'!I259='Channel wise traffic'!J259),"Facebook,Youtube,Twitter,Others","No Increase"))))),IF(MIN('Channel wise traffic'!G259:J259)='Channel wise traffic'!G259,"Facebook",IF(MIN('Channel wise traffic'!G259:J259)='Channel wise traffic'!H259,"Youtube",IF(MIN('Channel wise traffic'!G259:J259)='Channel wise traffic'!I259,"Twitter",IF(MIN('Channel wise traffic'!G259:J259)='Channel wise traffic'!J259,"Others",IF(AND('Channel wise traffic'!G259='Channel wise traffic'!H259,'Channel wise traffic'!H259='Channel wise traffic'!I259,'Channel wise traffic'!I259='Channel wise traffic'!J259),"Facebook,Youtube,Twitter,Others","No Decrease"))))))</f>
        <v>Twitter</v>
      </c>
      <c r="Z259" s="17" t="str">
        <f t="shared" si="4"/>
        <v>M2C decrease</v>
      </c>
      <c r="AA259" s="80" t="s">
        <v>46</v>
      </c>
      <c r="AB259" s="80" t="s">
        <v>101</v>
      </c>
      <c r="AC259" s="80" t="s">
        <v>102</v>
      </c>
      <c r="AD259" s="80"/>
    </row>
    <row r="260" ht="15.75" customHeight="1" spans="2:30">
      <c r="B260" s="70">
        <v>43723</v>
      </c>
      <c r="C260" s="17">
        <v>46236443</v>
      </c>
      <c r="D260" s="17">
        <v>9515460</v>
      </c>
      <c r="E260" s="17">
        <v>3364666</v>
      </c>
      <c r="F260" s="17">
        <v>2333732</v>
      </c>
      <c r="G260" s="17">
        <v>1856717</v>
      </c>
      <c r="H260" s="34">
        <f t="shared" ref="H260:H323" si="53">G260/C260</f>
        <v>0.0401570034269288</v>
      </c>
      <c r="I260" s="34">
        <f t="shared" si="46"/>
        <v>0.0936255531543566</v>
      </c>
      <c r="J260" s="34">
        <f t="shared" si="47"/>
        <v>0.0729166782691668</v>
      </c>
      <c r="K260" s="34">
        <f t="shared" si="48"/>
        <v>0.0193014754124201</v>
      </c>
      <c r="L260" s="34">
        <f t="shared" ref="L260:L323" si="54">D260/C260</f>
        <v>0.205800000661816</v>
      </c>
      <c r="M260" s="34">
        <f t="shared" ref="M260:M323" si="55">E260/D260</f>
        <v>0.35359993105956</v>
      </c>
      <c r="N260" s="34">
        <f t="shared" ref="N260:N323" si="56">F260/E260</f>
        <v>0.693599899663146</v>
      </c>
      <c r="O260" s="34">
        <f t="shared" ref="O260:O323" si="57">G260/F260</f>
        <v>0.79559992321312</v>
      </c>
      <c r="P260" s="34">
        <v>0.0401570034269288</v>
      </c>
      <c r="Q260" s="34">
        <v>0.0193014754124221</v>
      </c>
      <c r="R260" s="34">
        <f t="shared" si="49"/>
        <v>-0.0392156756906815</v>
      </c>
      <c r="S260" s="34">
        <f t="shared" si="50"/>
        <v>0.0297027937719136</v>
      </c>
      <c r="T260" s="34">
        <f t="shared" si="51"/>
        <v>0.0303030392361661</v>
      </c>
      <c r="U260" s="34">
        <f t="shared" si="52"/>
        <v>-2.94421892532704e-7</v>
      </c>
      <c r="V260" s="76" t="str">
        <f t="shared" si="1"/>
        <v> </v>
      </c>
      <c r="W260" s="17" t="str">
        <f t="shared" si="2"/>
        <v> </v>
      </c>
      <c r="X260" s="17" t="str">
        <f t="shared" si="3"/>
        <v> </v>
      </c>
      <c r="Y260" s="17" t="str">
        <f>IF(J260&gt;0,IF(MAX('Channel wise traffic'!G260:J260)='Channel wise traffic'!G260,"Facebook",IF(MAX('Channel wise traffic'!G260:J260)='Channel wise traffic'!H260,"Youtube",IF(MAX('Channel wise traffic'!G260:J260)='Channel wise traffic'!I260,"Twitter",IF(MAX('Channel wise traffic'!G260:J260)='Channel wise traffic'!J260,"Others",IF(AND('Channel wise traffic'!G260='Channel wise traffic'!H260,'Channel wise traffic'!H260='Channel wise traffic'!I260,'Channel wise traffic'!I260='Channel wise traffic'!J260),"Facebook,Youtube,Twitter,Others","No Increase"))))),IF(MIN('Channel wise traffic'!G260:J260)='Channel wise traffic'!G260,"Facebook",IF(MIN('Channel wise traffic'!G260:J260)='Channel wise traffic'!H260,"Youtube",IF(MIN('Channel wise traffic'!G260:J260)='Channel wise traffic'!I260,"Twitter",IF(MIN('Channel wise traffic'!G260:J260)='Channel wise traffic'!J260,"Others",IF(AND('Channel wise traffic'!G260='Channel wise traffic'!H260,'Channel wise traffic'!H260='Channel wise traffic'!I260,'Channel wise traffic'!I260='Channel wise traffic'!J260),"Facebook,Youtube,Twitter,Others","No Decrease"))))))</f>
        <v>Others</v>
      </c>
      <c r="Z260" s="17" t="str">
        <f t="shared" si="4"/>
        <v>C2P increase</v>
      </c>
      <c r="AA260" s="80"/>
      <c r="AB260" s="19"/>
      <c r="AC260" s="19"/>
      <c r="AD260" s="80"/>
    </row>
    <row r="261" ht="15.75" customHeight="1" spans="2:30">
      <c r="B261" s="70">
        <v>43724</v>
      </c>
      <c r="C261" s="17">
        <v>20631473</v>
      </c>
      <c r="D261" s="17">
        <v>5106289</v>
      </c>
      <c r="E261" s="17">
        <v>1960815</v>
      </c>
      <c r="F261" s="17">
        <v>1445709</v>
      </c>
      <c r="G261" s="17">
        <v>1161771</v>
      </c>
      <c r="H261" s="34">
        <f t="shared" si="53"/>
        <v>0.0563106182481493</v>
      </c>
      <c r="I261" s="34">
        <f t="shared" si="46"/>
        <v>-0.181694662639604</v>
      </c>
      <c r="J261" s="34">
        <f t="shared" si="47"/>
        <v>-0.05</v>
      </c>
      <c r="K261" s="34">
        <f t="shared" si="48"/>
        <v>-0.138625960673268</v>
      </c>
      <c r="L261" s="34">
        <f t="shared" si="54"/>
        <v>0.247499972493481</v>
      </c>
      <c r="M261" s="34">
        <f t="shared" si="55"/>
        <v>0.384000004700086</v>
      </c>
      <c r="N261" s="34">
        <f t="shared" si="56"/>
        <v>0.737300051254198</v>
      </c>
      <c r="O261" s="34">
        <f t="shared" si="57"/>
        <v>0.803599479563315</v>
      </c>
      <c r="P261" s="34">
        <v>0.0563106182481493</v>
      </c>
      <c r="Q261" s="34">
        <v>-0.138625960673268</v>
      </c>
      <c r="R261" s="34">
        <f t="shared" si="49"/>
        <v>9.79184755500739e-9</v>
      </c>
      <c r="S261" s="34">
        <f t="shared" si="50"/>
        <v>-0.0857141854244494</v>
      </c>
      <c r="T261" s="34">
        <f t="shared" si="51"/>
        <v>-0.0194173889026018</v>
      </c>
      <c r="U261" s="34">
        <f t="shared" si="52"/>
        <v>-0.0392163472181158</v>
      </c>
      <c r="V261" s="76" t="str">
        <f t="shared" si="1"/>
        <v> </v>
      </c>
      <c r="W261" s="17" t="str">
        <f t="shared" si="2"/>
        <v> </v>
      </c>
      <c r="X261" s="17" t="str">
        <f t="shared" si="3"/>
        <v> </v>
      </c>
      <c r="Y261" s="17" t="str">
        <f>IF(J261&gt;0,IF(MAX('Channel wise traffic'!G261:J261)='Channel wise traffic'!G261,"Facebook",IF(MAX('Channel wise traffic'!G261:J261)='Channel wise traffic'!H261,"Youtube",IF(MAX('Channel wise traffic'!G261:J261)='Channel wise traffic'!I261,"Twitter",IF(MAX('Channel wise traffic'!G261:J261)='Channel wise traffic'!J261,"Others",IF(AND('Channel wise traffic'!G261='Channel wise traffic'!H261,'Channel wise traffic'!H261='Channel wise traffic'!I261,'Channel wise traffic'!I261='Channel wise traffic'!J261),"Facebook,Youtube,Twitter,Others","No Increase"))))),IF(MIN('Channel wise traffic'!G261:J261)='Channel wise traffic'!G261,"Facebook",IF(MIN('Channel wise traffic'!G261:J261)='Channel wise traffic'!H261,"Youtube",IF(MIN('Channel wise traffic'!G261:J261)='Channel wise traffic'!I261,"Twitter",IF(MIN('Channel wise traffic'!G261:J261)='Channel wise traffic'!J261,"Others",IF(AND('Channel wise traffic'!G261='Channel wise traffic'!H261,'Channel wise traffic'!H261='Channel wise traffic'!I261,'Channel wise traffic'!I261='Channel wise traffic'!J261),"Facebook,Youtube,Twitter,Others","No Decrease"))))))</f>
        <v>Youtube</v>
      </c>
      <c r="Z261" s="17" t="str">
        <f t="shared" si="4"/>
        <v>M2C decrease</v>
      </c>
      <c r="AA261" s="80"/>
      <c r="AB261" s="19"/>
      <c r="AC261" s="19"/>
      <c r="AD261" s="80"/>
    </row>
    <row r="262" ht="15.75" customHeight="1" spans="2:30">
      <c r="B262" s="70">
        <v>43725</v>
      </c>
      <c r="C262" s="17">
        <v>22368860</v>
      </c>
      <c r="D262" s="17">
        <v>5312604</v>
      </c>
      <c r="E262" s="17">
        <v>2188793</v>
      </c>
      <c r="F262" s="17">
        <v>1581840</v>
      </c>
      <c r="G262" s="17">
        <v>1361964</v>
      </c>
      <c r="H262" s="34">
        <f t="shared" si="53"/>
        <v>0.0608866075428073</v>
      </c>
      <c r="I262" s="34">
        <f t="shared" si="46"/>
        <v>0.149064230338628</v>
      </c>
      <c r="J262" s="34">
        <f t="shared" si="47"/>
        <v>0</v>
      </c>
      <c r="K262" s="34">
        <f t="shared" si="48"/>
        <v>0.149064230338629</v>
      </c>
      <c r="L262" s="34">
        <f t="shared" si="54"/>
        <v>0.237499988823749</v>
      </c>
      <c r="M262" s="34">
        <f t="shared" si="55"/>
        <v>0.412000028611205</v>
      </c>
      <c r="N262" s="34">
        <f t="shared" si="56"/>
        <v>0.722699679686476</v>
      </c>
      <c r="O262" s="34">
        <f t="shared" si="57"/>
        <v>0.860999848277955</v>
      </c>
      <c r="P262" s="34">
        <v>0.0608866075428073</v>
      </c>
      <c r="Q262" s="34">
        <v>0.149064230338629</v>
      </c>
      <c r="R262" s="34">
        <f t="shared" si="49"/>
        <v>-0.0306121666967712</v>
      </c>
      <c r="S262" s="34">
        <f t="shared" si="50"/>
        <v>0.0618560234915302</v>
      </c>
      <c r="T262" s="34">
        <f t="shared" si="51"/>
        <v>0.0206179703357443</v>
      </c>
      <c r="U262" s="34">
        <f t="shared" si="52"/>
        <v>0.093749569556359</v>
      </c>
      <c r="V262" s="76" t="str">
        <f t="shared" si="1"/>
        <v> </v>
      </c>
      <c r="W262" s="17" t="str">
        <f t="shared" si="2"/>
        <v> </v>
      </c>
      <c r="X262" s="17" t="str">
        <f t="shared" si="3"/>
        <v> </v>
      </c>
      <c r="Y262" s="17" t="str">
        <f>IF(J262&gt;0,IF(MAX('Channel wise traffic'!G262:J262)='Channel wise traffic'!G262,"Facebook",IF(MAX('Channel wise traffic'!G262:J262)='Channel wise traffic'!H262,"Youtube",IF(MAX('Channel wise traffic'!G262:J262)='Channel wise traffic'!I262,"Twitter",IF(MAX('Channel wise traffic'!G262:J262)='Channel wise traffic'!J262,"Others",IF(AND('Channel wise traffic'!G262='Channel wise traffic'!H262,'Channel wise traffic'!H262='Channel wise traffic'!I262,'Channel wise traffic'!I262='Channel wise traffic'!J262),"Facebook,Youtube,Twitter,Others","No Increase"))))),IF(MIN('Channel wise traffic'!G262:J262)='Channel wise traffic'!G262,"Facebook",IF(MIN('Channel wise traffic'!G262:J262)='Channel wise traffic'!H262,"Youtube",IF(MIN('Channel wise traffic'!G262:J262)='Channel wise traffic'!I262,"Twitter",IF(MIN('Channel wise traffic'!G262:J262)='Channel wise traffic'!J262,"Others",IF(AND('Channel wise traffic'!G262='Channel wise traffic'!H262,'Channel wise traffic'!H262='Channel wise traffic'!I262,'Channel wise traffic'!I262='Channel wise traffic'!J262),"Facebook,Youtube,Twitter,Others","No Decrease"))))))</f>
        <v>Facebook</v>
      </c>
      <c r="Z262" s="17" t="str">
        <f t="shared" si="4"/>
        <v>P2O increase</v>
      </c>
      <c r="AA262" s="80"/>
      <c r="AB262" s="19"/>
      <c r="AC262" s="19"/>
      <c r="AD262" s="80"/>
    </row>
    <row r="263" ht="15.75" customHeight="1" spans="2:30">
      <c r="B263" s="70">
        <v>43726</v>
      </c>
      <c r="C263" s="17">
        <v>21500167</v>
      </c>
      <c r="D263" s="17">
        <v>5643793</v>
      </c>
      <c r="E263" s="17">
        <v>2144641</v>
      </c>
      <c r="F263" s="17">
        <v>1502964</v>
      </c>
      <c r="G263" s="17">
        <v>1195458</v>
      </c>
      <c r="H263" s="34">
        <f t="shared" si="53"/>
        <v>0.0556022657870518</v>
      </c>
      <c r="I263" s="34">
        <f t="shared" si="46"/>
        <v>-0.0406711926428812</v>
      </c>
      <c r="J263" s="34">
        <f t="shared" si="47"/>
        <v>0.0206185659993297</v>
      </c>
      <c r="K263" s="34">
        <f t="shared" si="48"/>
        <v>-0.0600515811528466</v>
      </c>
      <c r="L263" s="34">
        <f t="shared" si="54"/>
        <v>0.262499961046814</v>
      </c>
      <c r="M263" s="34">
        <f t="shared" si="55"/>
        <v>0.379999939756827</v>
      </c>
      <c r="N263" s="34">
        <f t="shared" si="56"/>
        <v>0.700799807520233</v>
      </c>
      <c r="O263" s="34">
        <f t="shared" si="57"/>
        <v>0.795400289028879</v>
      </c>
      <c r="P263" s="34">
        <v>0.0556022657870518</v>
      </c>
      <c r="Q263" s="34">
        <v>-0.0600515811528468</v>
      </c>
      <c r="R263" s="34">
        <f t="shared" si="49"/>
        <v>0.0937500107637255</v>
      </c>
      <c r="S263" s="34">
        <f t="shared" si="50"/>
        <v>-0.0306123829274517</v>
      </c>
      <c r="T263" s="34">
        <f t="shared" si="51"/>
        <v>-0.0769231940130816</v>
      </c>
      <c r="U263" s="34">
        <f t="shared" si="52"/>
        <v>-0.0396033313403422</v>
      </c>
      <c r="V263" s="76" t="str">
        <f t="shared" si="1"/>
        <v> </v>
      </c>
      <c r="W263" s="17" t="str">
        <f t="shared" si="2"/>
        <v> </v>
      </c>
      <c r="X263" s="17" t="str">
        <f t="shared" si="3"/>
        <v> </v>
      </c>
      <c r="Y263" s="17" t="str">
        <f>IF(J263&gt;0,IF(MAX('Channel wise traffic'!G263:J263)='Channel wise traffic'!G263,"Facebook",IF(MAX('Channel wise traffic'!G263:J263)='Channel wise traffic'!H263,"Youtube",IF(MAX('Channel wise traffic'!G263:J263)='Channel wise traffic'!I263,"Twitter",IF(MAX('Channel wise traffic'!G263:J263)='Channel wise traffic'!J263,"Others",IF(AND('Channel wise traffic'!G263='Channel wise traffic'!H263,'Channel wise traffic'!H263='Channel wise traffic'!I263,'Channel wise traffic'!I263='Channel wise traffic'!J263),"Facebook,Youtube,Twitter,Others","No Increase"))))),IF(MIN('Channel wise traffic'!G263:J263)='Channel wise traffic'!G263,"Facebook",IF(MIN('Channel wise traffic'!G263:J263)='Channel wise traffic'!H263,"Youtube",IF(MIN('Channel wise traffic'!G263:J263)='Channel wise traffic'!I263,"Twitter",IF(MIN('Channel wise traffic'!G263:J263)='Channel wise traffic'!J263,"Others",IF(AND('Channel wise traffic'!G263='Channel wise traffic'!H263,'Channel wise traffic'!H263='Channel wise traffic'!I263,'Channel wise traffic'!I263='Channel wise traffic'!J263),"Facebook,Youtube,Twitter,Others","No Decrease"))))))</f>
        <v>Youtube</v>
      </c>
      <c r="Z263" s="17" t="str">
        <f t="shared" si="4"/>
        <v>C2P decrease</v>
      </c>
      <c r="AA263" s="80"/>
      <c r="AB263" s="19"/>
      <c r="AC263" s="19"/>
      <c r="AD263" s="80"/>
    </row>
    <row r="264" ht="15.75" customHeight="1" spans="2:30">
      <c r="B264" s="70">
        <v>43727</v>
      </c>
      <c r="C264" s="17">
        <v>21282993</v>
      </c>
      <c r="D264" s="17">
        <v>5054710</v>
      </c>
      <c r="E264" s="17">
        <v>2062322</v>
      </c>
      <c r="F264" s="17">
        <v>1535605</v>
      </c>
      <c r="G264" s="17">
        <v>1259196</v>
      </c>
      <c r="H264" s="34">
        <f t="shared" si="53"/>
        <v>0.0591644229737801</v>
      </c>
      <c r="I264" s="34">
        <f t="shared" si="46"/>
        <v>-0.0384961641281266</v>
      </c>
      <c r="J264" s="34">
        <f t="shared" si="47"/>
        <v>0.0208333433259886</v>
      </c>
      <c r="K264" s="34">
        <f t="shared" si="48"/>
        <v>-0.0581187006106327</v>
      </c>
      <c r="L264" s="34">
        <f t="shared" si="54"/>
        <v>0.237499960649332</v>
      </c>
      <c r="M264" s="34">
        <f t="shared" si="55"/>
        <v>0.408000063307292</v>
      </c>
      <c r="N264" s="34">
        <f t="shared" si="56"/>
        <v>0.744600018813745</v>
      </c>
      <c r="O264" s="34">
        <f t="shared" si="57"/>
        <v>0.819999934879087</v>
      </c>
      <c r="P264" s="34">
        <v>0.0591644229737801</v>
      </c>
      <c r="Q264" s="34">
        <v>-0.0581187006106335</v>
      </c>
      <c r="R264" s="34">
        <f t="shared" si="49"/>
        <v>-0.0404042207828142</v>
      </c>
      <c r="S264" s="34">
        <f t="shared" si="50"/>
        <v>0.040816837928922</v>
      </c>
      <c r="T264" s="34">
        <f t="shared" si="51"/>
        <v>-0.0192304813205917</v>
      </c>
      <c r="U264" s="34">
        <f t="shared" si="52"/>
        <v>-0.0384617264237864</v>
      </c>
      <c r="V264" s="76" t="str">
        <f t="shared" si="1"/>
        <v> </v>
      </c>
      <c r="W264" s="17" t="str">
        <f t="shared" si="2"/>
        <v> </v>
      </c>
      <c r="X264" s="17" t="str">
        <f t="shared" si="3"/>
        <v> </v>
      </c>
      <c r="Y264" s="17" t="str">
        <f>IF(J264&gt;0,IF(MAX('Channel wise traffic'!G264:J264)='Channel wise traffic'!G264,"Facebook",IF(MAX('Channel wise traffic'!G264:J264)='Channel wise traffic'!H264,"Youtube",IF(MAX('Channel wise traffic'!G264:J264)='Channel wise traffic'!I264,"Twitter",IF(MAX('Channel wise traffic'!G264:J264)='Channel wise traffic'!J264,"Others",IF(AND('Channel wise traffic'!G264='Channel wise traffic'!H264,'Channel wise traffic'!H264='Channel wise traffic'!I264,'Channel wise traffic'!I264='Channel wise traffic'!J264),"Facebook,Youtube,Twitter,Others","No Increase"))))),IF(MIN('Channel wise traffic'!G264:J264)='Channel wise traffic'!G264,"Facebook",IF(MIN('Channel wise traffic'!G264:J264)='Channel wise traffic'!H264,"Youtube",IF(MIN('Channel wise traffic'!G264:J264)='Channel wise traffic'!I264,"Twitter",IF(MIN('Channel wise traffic'!G264:J264)='Channel wise traffic'!J264,"Others",IF(AND('Channel wise traffic'!G264='Channel wise traffic'!H264,'Channel wise traffic'!H264='Channel wise traffic'!I264,'Channel wise traffic'!I264='Channel wise traffic'!J264),"Facebook,Youtube,Twitter,Others","No Decrease"))))))</f>
        <v>Youtube</v>
      </c>
      <c r="Z264" s="17" t="str">
        <f t="shared" si="4"/>
        <v>L2M decrease</v>
      </c>
      <c r="AA264" s="80"/>
      <c r="AB264" s="19"/>
      <c r="AC264" s="19"/>
      <c r="AD264" s="80"/>
    </row>
    <row r="265" ht="15.75" customHeight="1" spans="2:30">
      <c r="B265" s="70">
        <v>43728</v>
      </c>
      <c r="C265" s="17">
        <v>21282993</v>
      </c>
      <c r="D265" s="17">
        <v>5107918</v>
      </c>
      <c r="E265" s="17">
        <v>2043167</v>
      </c>
      <c r="F265" s="17">
        <v>1506427</v>
      </c>
      <c r="G265" s="17">
        <v>1235270</v>
      </c>
      <c r="H265" s="34">
        <f t="shared" si="53"/>
        <v>0.0580402389833047</v>
      </c>
      <c r="I265" s="34">
        <f t="shared" si="46"/>
        <v>-0.0919549355245148</v>
      </c>
      <c r="J265" s="34">
        <f t="shared" si="47"/>
        <v>-0.0666666754373628</v>
      </c>
      <c r="K265" s="34">
        <f t="shared" si="48"/>
        <v>-0.0270945646337036</v>
      </c>
      <c r="L265" s="34">
        <f t="shared" si="54"/>
        <v>0.239999984964521</v>
      </c>
      <c r="M265" s="34">
        <f t="shared" si="55"/>
        <v>0.399999960845104</v>
      </c>
      <c r="N265" s="34">
        <f t="shared" si="56"/>
        <v>0.737299985757405</v>
      </c>
      <c r="O265" s="34">
        <f t="shared" si="57"/>
        <v>0.819999907064863</v>
      </c>
      <c r="P265" s="34">
        <v>0.0580402389833047</v>
      </c>
      <c r="Q265" s="34">
        <v>-0.0270945646337037</v>
      </c>
      <c r="R265" s="34">
        <f t="shared" si="49"/>
        <v>-0.08571421507139</v>
      </c>
      <c r="S265" s="34">
        <f t="shared" si="50"/>
        <v>0.0309278708537322</v>
      </c>
      <c r="T265" s="34">
        <f t="shared" si="51"/>
        <v>0.0631578154527452</v>
      </c>
      <c r="U265" s="34">
        <f t="shared" si="52"/>
        <v>-0.0291265043324662</v>
      </c>
      <c r="V265" s="76" t="str">
        <f t="shared" si="1"/>
        <v> </v>
      </c>
      <c r="W265" s="17" t="str">
        <f t="shared" si="2"/>
        <v> </v>
      </c>
      <c r="X265" s="17" t="str">
        <f t="shared" si="3"/>
        <v> </v>
      </c>
      <c r="Y265" s="17" t="str">
        <f>IF(J265&gt;0,IF(MAX('Channel wise traffic'!G265:J265)='Channel wise traffic'!G265,"Facebook",IF(MAX('Channel wise traffic'!G265:J265)='Channel wise traffic'!H265,"Youtube",IF(MAX('Channel wise traffic'!G265:J265)='Channel wise traffic'!I265,"Twitter",IF(MAX('Channel wise traffic'!G265:J265)='Channel wise traffic'!J265,"Others",IF(AND('Channel wise traffic'!G265='Channel wise traffic'!H265,'Channel wise traffic'!H265='Channel wise traffic'!I265,'Channel wise traffic'!I265='Channel wise traffic'!J265),"Facebook,Youtube,Twitter,Others","No Increase"))))),IF(MIN('Channel wise traffic'!G265:J265)='Channel wise traffic'!G265,"Facebook",IF(MIN('Channel wise traffic'!G265:J265)='Channel wise traffic'!H265,"Youtube",IF(MIN('Channel wise traffic'!G265:J265)='Channel wise traffic'!I265,"Twitter",IF(MIN('Channel wise traffic'!G265:J265)='Channel wise traffic'!J265,"Others",IF(AND('Channel wise traffic'!G265='Channel wise traffic'!H265,'Channel wise traffic'!H265='Channel wise traffic'!I265,'Channel wise traffic'!I265='Channel wise traffic'!J265),"Facebook,Youtube,Twitter,Others","No Decrease"))))))</f>
        <v>Youtube</v>
      </c>
      <c r="Z265" s="17" t="str">
        <f t="shared" si="4"/>
        <v>L2M decrease</v>
      </c>
      <c r="AA265" s="80"/>
      <c r="AB265" s="19"/>
      <c r="AC265" s="19"/>
      <c r="AD265" s="80"/>
    </row>
    <row r="266" ht="15.75" customHeight="1" spans="2:30">
      <c r="B266" s="70">
        <v>43729</v>
      </c>
      <c r="C266" s="17">
        <v>43991955</v>
      </c>
      <c r="D266" s="17">
        <v>8868778</v>
      </c>
      <c r="E266" s="17">
        <v>3045538</v>
      </c>
      <c r="F266" s="17">
        <v>1967417</v>
      </c>
      <c r="G266" s="17">
        <v>1473202</v>
      </c>
      <c r="H266" s="34">
        <f t="shared" si="53"/>
        <v>0.0334879866102791</v>
      </c>
      <c r="I266" s="34">
        <f t="shared" si="46"/>
        <v>1.11527455313235</v>
      </c>
      <c r="J266" s="34">
        <f t="shared" si="47"/>
        <v>-0.0101010212382737</v>
      </c>
      <c r="K266" s="34">
        <f t="shared" si="48"/>
        <v>1.1368590113896</v>
      </c>
      <c r="L266" s="34">
        <f t="shared" si="54"/>
        <v>0.201599997090377</v>
      </c>
      <c r="M266" s="34">
        <f t="shared" si="55"/>
        <v>0.343399958821835</v>
      </c>
      <c r="N266" s="34">
        <f t="shared" si="56"/>
        <v>0.645999820064632</v>
      </c>
      <c r="O266" s="34">
        <f t="shared" si="57"/>
        <v>0.74880007644541</v>
      </c>
      <c r="P266" s="34">
        <v>0.0334879866102791</v>
      </c>
      <c r="Q266" s="34">
        <v>1.13685901138959</v>
      </c>
      <c r="R266" s="34">
        <f t="shared" si="49"/>
        <v>-0.0400000004828402</v>
      </c>
      <c r="S266" s="34">
        <f t="shared" si="50"/>
        <v>1.29545561575381</v>
      </c>
      <c r="T266" s="34">
        <f t="shared" si="51"/>
        <v>-0.0404041039029077</v>
      </c>
      <c r="U266" s="34">
        <f t="shared" si="52"/>
        <v>0.0105256789707313</v>
      </c>
      <c r="V266" s="76" t="str">
        <f t="shared" si="1"/>
        <v>High Order Change</v>
      </c>
      <c r="W266" s="17" t="str">
        <f t="shared" si="2"/>
        <v> </v>
      </c>
      <c r="X266" s="17" t="str">
        <f t="shared" si="3"/>
        <v>High Conversion Rate</v>
      </c>
      <c r="Y266" s="17" t="str">
        <f>IF(J266&gt;0,IF(MAX('Channel wise traffic'!G266:J266)='Channel wise traffic'!G266,"Facebook",IF(MAX('Channel wise traffic'!G266:J266)='Channel wise traffic'!H266,"Youtube",IF(MAX('Channel wise traffic'!G266:J266)='Channel wise traffic'!I266,"Twitter",IF(MAX('Channel wise traffic'!G266:J266)='Channel wise traffic'!J266,"Others",IF(AND('Channel wise traffic'!G266='Channel wise traffic'!H266,'Channel wise traffic'!H266='Channel wise traffic'!I266,'Channel wise traffic'!I266='Channel wise traffic'!J266),"Facebook,Youtube,Twitter,Others","No Increase"))))),IF(MIN('Channel wise traffic'!G266:J266)='Channel wise traffic'!G266,"Facebook",IF(MIN('Channel wise traffic'!G266:J266)='Channel wise traffic'!H266,"Youtube",IF(MIN('Channel wise traffic'!G266:J266)='Channel wise traffic'!I266,"Twitter",IF(MIN('Channel wise traffic'!G266:J266)='Channel wise traffic'!J266,"Others",IF(AND('Channel wise traffic'!G266='Channel wise traffic'!H266,'Channel wise traffic'!H266='Channel wise traffic'!I266,'Channel wise traffic'!I266='Channel wise traffic'!J266),"Facebook,Youtube,Twitter,Others","No Decrease"))))))</f>
        <v>Facebook</v>
      </c>
      <c r="Z266" s="17" t="str">
        <f t="shared" si="4"/>
        <v>M2C increase</v>
      </c>
      <c r="AA266" s="80" t="s">
        <v>41</v>
      </c>
      <c r="AB266" s="80" t="s">
        <v>103</v>
      </c>
      <c r="AC266" s="80" t="s">
        <v>104</v>
      </c>
      <c r="AD266" s="80"/>
    </row>
    <row r="267" ht="15.75" customHeight="1" spans="2:30">
      <c r="B267" s="70">
        <v>43730</v>
      </c>
      <c r="C267" s="17">
        <v>45787545</v>
      </c>
      <c r="D267" s="17">
        <v>9423076</v>
      </c>
      <c r="E267" s="17">
        <v>3364038</v>
      </c>
      <c r="F267" s="17">
        <v>2401923</v>
      </c>
      <c r="G267" s="17">
        <v>1892235</v>
      </c>
      <c r="H267" s="34">
        <f t="shared" si="53"/>
        <v>0.0413264131108143</v>
      </c>
      <c r="I267" s="34">
        <f t="shared" ref="I267:I330" si="58">(G267/VLOOKUP(B267-7,$B:$G,6,FALSE))-1</f>
        <v>0.0191294634561971</v>
      </c>
      <c r="J267" s="34">
        <f t="shared" ref="J267:J330" si="59">(C267/VLOOKUP(B267-7,$B:$C,2,0))-1</f>
        <v>-0.00970874857306825</v>
      </c>
      <c r="K267" s="34">
        <f t="shared" ref="K267:K330" si="60">(H267/VLOOKUP(B267-7,$B:$H,7,FALSE))-1</f>
        <v>0.0291209399130938</v>
      </c>
      <c r="L267" s="34">
        <f t="shared" si="54"/>
        <v>0.20579998337976</v>
      </c>
      <c r="M267" s="34">
        <f t="shared" si="55"/>
        <v>0.356999985991835</v>
      </c>
      <c r="N267" s="34">
        <f t="shared" si="56"/>
        <v>0.713999960761442</v>
      </c>
      <c r="O267" s="34">
        <f t="shared" si="57"/>
        <v>0.787800025229785</v>
      </c>
      <c r="P267" s="34">
        <v>0.0413264131108143</v>
      </c>
      <c r="Q267" s="34">
        <v>0.0291209399130929</v>
      </c>
      <c r="R267" s="34">
        <f t="shared" ref="R267:R330" si="61">(L267/VLOOKUP(B267-7,B:O,11,0))-1</f>
        <v>-8.39750046166543e-8</v>
      </c>
      <c r="S267" s="34">
        <f t="shared" ref="S267:S330" si="62">(M267/VLOOKUP(B267-7,B:O,12,0))-1</f>
        <v>0.00961554184155733</v>
      </c>
      <c r="T267" s="34">
        <f t="shared" ref="T267:T330" si="63">(N267/VLOOKUP(B267-7,B:O,13,0))-1</f>
        <v>0.0294118570492925</v>
      </c>
      <c r="U267" s="34">
        <f t="shared" ref="U267:U330" si="64">(O267/VLOOKUP(B267-7,B:O,14,0))-1</f>
        <v>-0.00980379428876044</v>
      </c>
      <c r="V267" s="76" t="str">
        <f t="shared" si="1"/>
        <v> </v>
      </c>
      <c r="W267" s="17" t="str">
        <f t="shared" si="2"/>
        <v> </v>
      </c>
      <c r="X267" s="17" t="str">
        <f t="shared" si="3"/>
        <v> </v>
      </c>
      <c r="Y267" s="17" t="str">
        <f>IF(J267&gt;0,IF(MAX('Channel wise traffic'!G267:J267)='Channel wise traffic'!G267,"Facebook",IF(MAX('Channel wise traffic'!G267:J267)='Channel wise traffic'!H267,"Youtube",IF(MAX('Channel wise traffic'!G267:J267)='Channel wise traffic'!I267,"Twitter",IF(MAX('Channel wise traffic'!G267:J267)='Channel wise traffic'!J267,"Others",IF(AND('Channel wise traffic'!G267='Channel wise traffic'!H267,'Channel wise traffic'!H267='Channel wise traffic'!I267,'Channel wise traffic'!I267='Channel wise traffic'!J267),"Facebook,Youtube,Twitter,Others","No Increase"))))),IF(MIN('Channel wise traffic'!G267:J267)='Channel wise traffic'!G267,"Facebook",IF(MIN('Channel wise traffic'!G267:J267)='Channel wise traffic'!H267,"Youtube",IF(MIN('Channel wise traffic'!G267:J267)='Channel wise traffic'!I267,"Twitter",IF(MIN('Channel wise traffic'!G267:J267)='Channel wise traffic'!J267,"Others",IF(AND('Channel wise traffic'!G267='Channel wise traffic'!H267,'Channel wise traffic'!H267='Channel wise traffic'!I267,'Channel wise traffic'!I267='Channel wise traffic'!J267),"Facebook,Youtube,Twitter,Others","No Decrease"))))))</f>
        <v>Others</v>
      </c>
      <c r="Z267" s="17" t="str">
        <f t="shared" si="4"/>
        <v>C2P increase</v>
      </c>
      <c r="AA267" s="80"/>
      <c r="AB267" s="19"/>
      <c r="AC267" s="19"/>
      <c r="AD267" s="80"/>
    </row>
    <row r="268" ht="15.75" customHeight="1" spans="2:30">
      <c r="B268" s="70">
        <v>43731</v>
      </c>
      <c r="C268" s="17">
        <v>20848646</v>
      </c>
      <c r="D268" s="17">
        <v>5264283</v>
      </c>
      <c r="E268" s="17">
        <v>2189941</v>
      </c>
      <c r="F268" s="17">
        <v>1518724</v>
      </c>
      <c r="G268" s="17">
        <v>1220447</v>
      </c>
      <c r="H268" s="34">
        <f t="shared" si="53"/>
        <v>0.0585384297858</v>
      </c>
      <c r="I268" s="34">
        <f t="shared" si="58"/>
        <v>0.0505056504250838</v>
      </c>
      <c r="J268" s="34">
        <f t="shared" si="59"/>
        <v>0.0105262964016191</v>
      </c>
      <c r="K268" s="34">
        <f t="shared" si="60"/>
        <v>0.0395629031781037</v>
      </c>
      <c r="L268" s="34">
        <f t="shared" si="54"/>
        <v>0.252499994484054</v>
      </c>
      <c r="M268" s="34">
        <f t="shared" si="55"/>
        <v>0.415999861709562</v>
      </c>
      <c r="N268" s="34">
        <f t="shared" si="56"/>
        <v>0.693499961871119</v>
      </c>
      <c r="O268" s="34">
        <f t="shared" si="57"/>
        <v>0.803600259164931</v>
      </c>
      <c r="P268" s="34">
        <v>0.0585384297858</v>
      </c>
      <c r="Q268" s="34">
        <v>0.0395629031781035</v>
      </c>
      <c r="R268" s="34">
        <f t="shared" si="61"/>
        <v>0.0202021112980315</v>
      </c>
      <c r="S268" s="34">
        <f t="shared" si="62"/>
        <v>0.0833329599421977</v>
      </c>
      <c r="T268" s="34">
        <f t="shared" si="63"/>
        <v>-0.059406057694655</v>
      </c>
      <c r="U268" s="34">
        <f t="shared" si="64"/>
        <v>9.70137034483898e-7</v>
      </c>
      <c r="V268" s="76" t="str">
        <f t="shared" si="1"/>
        <v> </v>
      </c>
      <c r="W268" s="17" t="str">
        <f t="shared" si="2"/>
        <v> </v>
      </c>
      <c r="X268" s="17" t="str">
        <f t="shared" si="3"/>
        <v> </v>
      </c>
      <c r="Y268" s="17" t="str">
        <f>IF(J268&gt;0,IF(MAX('Channel wise traffic'!G268:J268)='Channel wise traffic'!G268,"Facebook",IF(MAX('Channel wise traffic'!G268:J268)='Channel wise traffic'!H268,"Youtube",IF(MAX('Channel wise traffic'!G268:J268)='Channel wise traffic'!I268,"Twitter",IF(MAX('Channel wise traffic'!G268:J268)='Channel wise traffic'!J268,"Others",IF(AND('Channel wise traffic'!G268='Channel wise traffic'!H268,'Channel wise traffic'!H268='Channel wise traffic'!I268,'Channel wise traffic'!I268='Channel wise traffic'!J268),"Facebook,Youtube,Twitter,Others","No Increase"))))),IF(MIN('Channel wise traffic'!G268:J268)='Channel wise traffic'!G268,"Facebook",IF(MIN('Channel wise traffic'!G268:J268)='Channel wise traffic'!H268,"Youtube",IF(MIN('Channel wise traffic'!G268:J268)='Channel wise traffic'!I268,"Twitter",IF(MIN('Channel wise traffic'!G268:J268)='Channel wise traffic'!J268,"Others",IF(AND('Channel wise traffic'!G268='Channel wise traffic'!H268,'Channel wise traffic'!H268='Channel wise traffic'!I268,'Channel wise traffic'!I268='Channel wise traffic'!J268),"Facebook,Youtube,Twitter,Others","No Decrease"))))))</f>
        <v>Youtube</v>
      </c>
      <c r="Z268" s="17" t="str">
        <f t="shared" si="4"/>
        <v>M2C increase</v>
      </c>
      <c r="AA268" s="80"/>
      <c r="AB268" s="19"/>
      <c r="AC268" s="19"/>
      <c r="AD268" s="80"/>
    </row>
    <row r="269" ht="15.75" customHeight="1" spans="2:30">
      <c r="B269" s="70">
        <v>43732</v>
      </c>
      <c r="C269" s="17">
        <v>21934513</v>
      </c>
      <c r="D269" s="17">
        <v>5702973</v>
      </c>
      <c r="E269" s="17">
        <v>2235565</v>
      </c>
      <c r="F269" s="17">
        <v>1615643</v>
      </c>
      <c r="G269" s="17">
        <v>1338075</v>
      </c>
      <c r="H269" s="34">
        <f t="shared" si="53"/>
        <v>0.0610031779597751</v>
      </c>
      <c r="I269" s="34">
        <f t="shared" si="58"/>
        <v>-0.0175401111923663</v>
      </c>
      <c r="J269" s="34">
        <f t="shared" si="59"/>
        <v>-0.0194174848427681</v>
      </c>
      <c r="K269" s="34">
        <f t="shared" si="60"/>
        <v>0.00191454938404712</v>
      </c>
      <c r="L269" s="34">
        <f t="shared" si="54"/>
        <v>0.259999982675704</v>
      </c>
      <c r="M269" s="34">
        <f t="shared" si="55"/>
        <v>0.39199992705559</v>
      </c>
      <c r="N269" s="34">
        <f t="shared" si="56"/>
        <v>0.72270007805633</v>
      </c>
      <c r="O269" s="34">
        <f t="shared" si="57"/>
        <v>0.828199670347967</v>
      </c>
      <c r="P269" s="34">
        <v>0.0610031779597751</v>
      </c>
      <c r="Q269" s="34">
        <v>0.00191454938404712</v>
      </c>
      <c r="R269" s="34">
        <f t="shared" si="61"/>
        <v>0.0947368206768737</v>
      </c>
      <c r="S269" s="34">
        <f t="shared" si="62"/>
        <v>-0.048543932443482</v>
      </c>
      <c r="T269" s="34">
        <f t="shared" si="63"/>
        <v>5.51224616840429e-7</v>
      </c>
      <c r="U269" s="34">
        <f t="shared" si="64"/>
        <v>-0.0380954514633074</v>
      </c>
      <c r="V269" s="76" t="str">
        <f t="shared" si="1"/>
        <v> </v>
      </c>
      <c r="W269" s="17" t="str">
        <f t="shared" si="2"/>
        <v> </v>
      </c>
      <c r="X269" s="17" t="str">
        <f t="shared" si="3"/>
        <v> </v>
      </c>
      <c r="Y269" s="17" t="str">
        <f>IF(J269&gt;0,IF(MAX('Channel wise traffic'!G269:J269)='Channel wise traffic'!G269,"Facebook",IF(MAX('Channel wise traffic'!G269:J269)='Channel wise traffic'!H269,"Youtube",IF(MAX('Channel wise traffic'!G269:J269)='Channel wise traffic'!I269,"Twitter",IF(MAX('Channel wise traffic'!G269:J269)='Channel wise traffic'!J269,"Others",IF(AND('Channel wise traffic'!G269='Channel wise traffic'!H269,'Channel wise traffic'!H269='Channel wise traffic'!I269,'Channel wise traffic'!I269='Channel wise traffic'!J269),"Facebook,Youtube,Twitter,Others","No Increase"))))),IF(MIN('Channel wise traffic'!G269:J269)='Channel wise traffic'!G269,"Facebook",IF(MIN('Channel wise traffic'!G269:J269)='Channel wise traffic'!H269,"Youtube",IF(MIN('Channel wise traffic'!G269:J269)='Channel wise traffic'!I269,"Twitter",IF(MIN('Channel wise traffic'!G269:J269)='Channel wise traffic'!J269,"Others",IF(AND('Channel wise traffic'!G269='Channel wise traffic'!H269,'Channel wise traffic'!H269='Channel wise traffic'!I269,'Channel wise traffic'!I269='Channel wise traffic'!J269),"Facebook,Youtube,Twitter,Others","No Decrease"))))))</f>
        <v>Youtube</v>
      </c>
      <c r="Z269" s="17" t="str">
        <f t="shared" si="4"/>
        <v>L2M increase</v>
      </c>
      <c r="AA269" s="80"/>
      <c r="AB269" s="19"/>
      <c r="AC269" s="19"/>
      <c r="AD269" s="80"/>
    </row>
    <row r="270" ht="15.75" customHeight="1" spans="2:30">
      <c r="B270" s="70">
        <v>43733</v>
      </c>
      <c r="C270" s="17">
        <v>21282993</v>
      </c>
      <c r="D270" s="17">
        <v>5586785</v>
      </c>
      <c r="E270" s="17">
        <v>2279408</v>
      </c>
      <c r="F270" s="17">
        <v>1747166</v>
      </c>
      <c r="G270" s="17">
        <v>1404023</v>
      </c>
      <c r="H270" s="34">
        <f t="shared" si="53"/>
        <v>0.0659692459608477</v>
      </c>
      <c r="I270" s="34">
        <f t="shared" si="58"/>
        <v>0.174464514855394</v>
      </c>
      <c r="J270" s="34">
        <f t="shared" si="59"/>
        <v>-0.0101010378198457</v>
      </c>
      <c r="K270" s="34">
        <f t="shared" si="60"/>
        <v>0.186448879862196</v>
      </c>
      <c r="L270" s="34">
        <f t="shared" si="54"/>
        <v>0.262499968871859</v>
      </c>
      <c r="M270" s="34">
        <f t="shared" si="55"/>
        <v>0.40799994988173</v>
      </c>
      <c r="N270" s="34">
        <f t="shared" si="56"/>
        <v>0.766499898219187</v>
      </c>
      <c r="O270" s="34">
        <f t="shared" si="57"/>
        <v>0.803600230315837</v>
      </c>
      <c r="P270" s="34">
        <v>0.0659692459608477</v>
      </c>
      <c r="Q270" s="34">
        <v>0.186448879862196</v>
      </c>
      <c r="R270" s="34">
        <f t="shared" si="61"/>
        <v>2.98096995976493e-8</v>
      </c>
      <c r="S270" s="34">
        <f t="shared" si="62"/>
        <v>0.0736842488523051</v>
      </c>
      <c r="T270" s="34">
        <f t="shared" si="63"/>
        <v>0.0937501551711786</v>
      </c>
      <c r="U270" s="34">
        <f t="shared" si="64"/>
        <v>0.0103092007886614</v>
      </c>
      <c r="V270" s="76" t="str">
        <f t="shared" si="1"/>
        <v> </v>
      </c>
      <c r="W270" s="17" t="str">
        <f t="shared" si="2"/>
        <v> </v>
      </c>
      <c r="X270" s="17" t="str">
        <f t="shared" si="3"/>
        <v> </v>
      </c>
      <c r="Y270" s="17" t="str">
        <f>IF(J270&gt;0,IF(MAX('Channel wise traffic'!G270:J270)='Channel wise traffic'!G270,"Facebook",IF(MAX('Channel wise traffic'!G270:J270)='Channel wise traffic'!H270,"Youtube",IF(MAX('Channel wise traffic'!G270:J270)='Channel wise traffic'!I270,"Twitter",IF(MAX('Channel wise traffic'!G270:J270)='Channel wise traffic'!J270,"Others",IF(AND('Channel wise traffic'!G270='Channel wise traffic'!H270,'Channel wise traffic'!H270='Channel wise traffic'!I270,'Channel wise traffic'!I270='Channel wise traffic'!J270),"Facebook,Youtube,Twitter,Others","No Increase"))))),IF(MIN('Channel wise traffic'!G270:J270)='Channel wise traffic'!G270,"Facebook",IF(MIN('Channel wise traffic'!G270:J270)='Channel wise traffic'!H270,"Youtube",IF(MIN('Channel wise traffic'!G270:J270)='Channel wise traffic'!I270,"Twitter",IF(MIN('Channel wise traffic'!G270:J270)='Channel wise traffic'!J270,"Others",IF(AND('Channel wise traffic'!G270='Channel wise traffic'!H270,'Channel wise traffic'!H270='Channel wise traffic'!I270,'Channel wise traffic'!I270='Channel wise traffic'!J270),"Facebook,Youtube,Twitter,Others","No Decrease"))))))</f>
        <v>Facebook</v>
      </c>
      <c r="Z270" s="17" t="str">
        <f t="shared" si="4"/>
        <v>C2P increase</v>
      </c>
      <c r="AA270" s="80"/>
      <c r="AB270" s="19"/>
      <c r="AC270" s="19"/>
      <c r="AD270" s="80"/>
    </row>
    <row r="271" ht="15.75" customHeight="1" spans="2:30">
      <c r="B271" s="70">
        <v>43734</v>
      </c>
      <c r="C271" s="17">
        <v>22368860</v>
      </c>
      <c r="D271" s="17">
        <v>5424448</v>
      </c>
      <c r="E271" s="17">
        <v>2213175</v>
      </c>
      <c r="F271" s="17">
        <v>1647930</v>
      </c>
      <c r="G271" s="17">
        <v>1337789</v>
      </c>
      <c r="H271" s="34">
        <f t="shared" si="53"/>
        <v>0.0598058640449267</v>
      </c>
      <c r="I271" s="34">
        <f t="shared" si="58"/>
        <v>0.0624152236824131</v>
      </c>
      <c r="J271" s="34">
        <f t="shared" si="59"/>
        <v>0.0510204086427131</v>
      </c>
      <c r="K271" s="34">
        <f t="shared" si="60"/>
        <v>0.0108416686736026</v>
      </c>
      <c r="L271" s="34">
        <f t="shared" si="54"/>
        <v>0.242499975412247</v>
      </c>
      <c r="M271" s="34">
        <f t="shared" si="55"/>
        <v>0.40800003981972</v>
      </c>
      <c r="N271" s="34">
        <f t="shared" si="56"/>
        <v>0.744599952556847</v>
      </c>
      <c r="O271" s="34">
        <f t="shared" si="57"/>
        <v>0.811799651684234</v>
      </c>
      <c r="P271" s="34">
        <v>0.0598058640449267</v>
      </c>
      <c r="Q271" s="34">
        <v>0.0108416686736041</v>
      </c>
      <c r="R271" s="34">
        <f t="shared" si="61"/>
        <v>0.0210526972267482</v>
      </c>
      <c r="S271" s="34">
        <f t="shared" si="62"/>
        <v>-5.75675694891586e-8</v>
      </c>
      <c r="T271" s="34">
        <f t="shared" si="63"/>
        <v>-8.89832075801067e-8</v>
      </c>
      <c r="U271" s="34">
        <f t="shared" si="64"/>
        <v>-0.0100003461537618</v>
      </c>
      <c r="V271" s="76" t="str">
        <f t="shared" si="1"/>
        <v> </v>
      </c>
      <c r="W271" s="17" t="str">
        <f t="shared" si="2"/>
        <v> </v>
      </c>
      <c r="X271" s="17" t="str">
        <f t="shared" si="3"/>
        <v> </v>
      </c>
      <c r="Y271" s="17" t="str">
        <f>IF(J271&gt;0,IF(MAX('Channel wise traffic'!G271:J271)='Channel wise traffic'!G271,"Facebook",IF(MAX('Channel wise traffic'!G271:J271)='Channel wise traffic'!H271,"Youtube",IF(MAX('Channel wise traffic'!G271:J271)='Channel wise traffic'!I271,"Twitter",IF(MAX('Channel wise traffic'!G271:J271)='Channel wise traffic'!J271,"Others",IF(AND('Channel wise traffic'!G271='Channel wise traffic'!H271,'Channel wise traffic'!H271='Channel wise traffic'!I271,'Channel wise traffic'!I271='Channel wise traffic'!J271),"Facebook,Youtube,Twitter,Others","No Increase"))))),IF(MIN('Channel wise traffic'!G271:J271)='Channel wise traffic'!G271,"Facebook",IF(MIN('Channel wise traffic'!G271:J271)='Channel wise traffic'!H271,"Youtube",IF(MIN('Channel wise traffic'!G271:J271)='Channel wise traffic'!I271,"Twitter",IF(MIN('Channel wise traffic'!G271:J271)='Channel wise traffic'!J271,"Others",IF(AND('Channel wise traffic'!G271='Channel wise traffic'!H271,'Channel wise traffic'!H271='Channel wise traffic'!I271,'Channel wise traffic'!I271='Channel wise traffic'!J271),"Facebook,Youtube,Twitter,Others","No Decrease"))))))</f>
        <v>Facebook</v>
      </c>
      <c r="Z271" s="17" t="str">
        <f t="shared" si="4"/>
        <v>L2M increase</v>
      </c>
      <c r="AA271" s="80"/>
      <c r="AB271" s="19"/>
      <c r="AC271" s="19"/>
      <c r="AD271" s="80"/>
    </row>
    <row r="272" ht="15.75" customHeight="1" spans="2:30">
      <c r="B272" s="70">
        <v>43735</v>
      </c>
      <c r="C272" s="17">
        <v>20848646</v>
      </c>
      <c r="D272" s="17">
        <v>5055796</v>
      </c>
      <c r="E272" s="17">
        <v>1961649</v>
      </c>
      <c r="F272" s="17">
        <v>1474964</v>
      </c>
      <c r="G272" s="17">
        <v>1197375</v>
      </c>
      <c r="H272" s="34">
        <f t="shared" si="53"/>
        <v>0.0574317871769706</v>
      </c>
      <c r="I272" s="34">
        <f t="shared" si="58"/>
        <v>-0.0306775037036437</v>
      </c>
      <c r="J272" s="34">
        <f t="shared" si="59"/>
        <v>-0.0204081728542598</v>
      </c>
      <c r="K272" s="34">
        <f t="shared" si="60"/>
        <v>-0.0104832753446987</v>
      </c>
      <c r="L272" s="34">
        <f t="shared" si="54"/>
        <v>0.242499968583092</v>
      </c>
      <c r="M272" s="34">
        <f t="shared" si="55"/>
        <v>0.388000030064504</v>
      </c>
      <c r="N272" s="34">
        <f t="shared" si="56"/>
        <v>0.75190005959272</v>
      </c>
      <c r="O272" s="34">
        <f t="shared" si="57"/>
        <v>0.81179947442785</v>
      </c>
      <c r="P272" s="34">
        <v>0.0574317871769706</v>
      </c>
      <c r="Q272" s="34">
        <v>-0.0104832753446974</v>
      </c>
      <c r="R272" s="34">
        <f t="shared" si="61"/>
        <v>0.0104165990632898</v>
      </c>
      <c r="S272" s="34">
        <f t="shared" si="62"/>
        <v>-0.0299998298881005</v>
      </c>
      <c r="T272" s="34">
        <f t="shared" si="63"/>
        <v>0.0198020807233799</v>
      </c>
      <c r="U272" s="34">
        <f t="shared" si="64"/>
        <v>-0.0100005287395286</v>
      </c>
      <c r="V272" s="76" t="str">
        <f t="shared" si="1"/>
        <v> </v>
      </c>
      <c r="W272" s="17" t="str">
        <f t="shared" si="2"/>
        <v> </v>
      </c>
      <c r="X272" s="17" t="str">
        <f t="shared" si="3"/>
        <v> </v>
      </c>
      <c r="Y272" s="17" t="str">
        <f>IF(J272&gt;0,IF(MAX('Channel wise traffic'!G272:J272)='Channel wise traffic'!G272,"Facebook",IF(MAX('Channel wise traffic'!G272:J272)='Channel wise traffic'!H272,"Youtube",IF(MAX('Channel wise traffic'!G272:J272)='Channel wise traffic'!I272,"Twitter",IF(MAX('Channel wise traffic'!G272:J272)='Channel wise traffic'!J272,"Others",IF(AND('Channel wise traffic'!G272='Channel wise traffic'!H272,'Channel wise traffic'!H272='Channel wise traffic'!I272,'Channel wise traffic'!I272='Channel wise traffic'!J272),"Facebook,Youtube,Twitter,Others","No Increase"))))),IF(MIN('Channel wise traffic'!G272:J272)='Channel wise traffic'!G272,"Facebook",IF(MIN('Channel wise traffic'!G272:J272)='Channel wise traffic'!H272,"Youtube",IF(MIN('Channel wise traffic'!G272:J272)='Channel wise traffic'!I272,"Twitter",IF(MIN('Channel wise traffic'!G272:J272)='Channel wise traffic'!J272,"Others",IF(AND('Channel wise traffic'!G272='Channel wise traffic'!H272,'Channel wise traffic'!H272='Channel wise traffic'!I272,'Channel wise traffic'!I272='Channel wise traffic'!J272),"Facebook,Youtube,Twitter,Others","No Decrease"))))))</f>
        <v>Youtube</v>
      </c>
      <c r="Z272" s="17" t="str">
        <f t="shared" si="4"/>
        <v>M2C decrease</v>
      </c>
      <c r="AA272" s="80"/>
      <c r="AB272" s="19"/>
      <c r="AC272" s="19"/>
      <c r="AD272" s="80"/>
    </row>
    <row r="273" ht="15.75" customHeight="1" spans="2:30">
      <c r="B273" s="70">
        <v>43736</v>
      </c>
      <c r="C273" s="17">
        <v>43991955</v>
      </c>
      <c r="D273" s="17">
        <v>9238310</v>
      </c>
      <c r="E273" s="17">
        <v>3141025</v>
      </c>
      <c r="F273" s="17">
        <v>2135897</v>
      </c>
      <c r="G273" s="17">
        <v>1582700</v>
      </c>
      <c r="H273" s="34">
        <f t="shared" si="53"/>
        <v>0.035977032618805</v>
      </c>
      <c r="I273" s="34">
        <f t="shared" si="58"/>
        <v>0.0743265349897706</v>
      </c>
      <c r="J273" s="34">
        <f t="shared" si="59"/>
        <v>0</v>
      </c>
      <c r="K273" s="34">
        <f t="shared" si="60"/>
        <v>0.074326534989771</v>
      </c>
      <c r="L273" s="34">
        <f t="shared" si="54"/>
        <v>0.209999987497714</v>
      </c>
      <c r="M273" s="34">
        <f t="shared" si="55"/>
        <v>0.339999956702037</v>
      </c>
      <c r="N273" s="34">
        <f t="shared" si="56"/>
        <v>0.68</v>
      </c>
      <c r="O273" s="34">
        <f t="shared" si="57"/>
        <v>0.741000151224521</v>
      </c>
      <c r="P273" s="34">
        <v>0.035977032618805</v>
      </c>
      <c r="Q273" s="34">
        <v>0.0743265349897706</v>
      </c>
      <c r="R273" s="34">
        <f t="shared" si="61"/>
        <v>0.041666619685373</v>
      </c>
      <c r="S273" s="34">
        <f t="shared" si="62"/>
        <v>-0.00990099745923978</v>
      </c>
      <c r="T273" s="34">
        <f t="shared" si="63"/>
        <v>0.0526318721450516</v>
      </c>
      <c r="U273" s="34">
        <f t="shared" si="64"/>
        <v>-0.0104165657379679</v>
      </c>
      <c r="V273" s="76" t="str">
        <f t="shared" si="1"/>
        <v> </v>
      </c>
      <c r="W273" s="17" t="str">
        <f t="shared" si="2"/>
        <v> </v>
      </c>
      <c r="X273" s="17" t="str">
        <f t="shared" si="3"/>
        <v> </v>
      </c>
      <c r="Y273" s="17" t="str">
        <f>IF(J273&gt;0,IF(MAX('Channel wise traffic'!G273:J273)='Channel wise traffic'!G273,"Facebook",IF(MAX('Channel wise traffic'!G273:J273)='Channel wise traffic'!H273,"Youtube",IF(MAX('Channel wise traffic'!G273:J273)='Channel wise traffic'!I273,"Twitter",IF(MAX('Channel wise traffic'!G273:J273)='Channel wise traffic'!J273,"Others",IF(AND('Channel wise traffic'!G273='Channel wise traffic'!H273,'Channel wise traffic'!H273='Channel wise traffic'!I273,'Channel wise traffic'!I273='Channel wise traffic'!J273),"Facebook,Youtube,Twitter,Others","No Increase"))))),IF(MIN('Channel wise traffic'!G273:J273)='Channel wise traffic'!G273,"Facebook",IF(MIN('Channel wise traffic'!G273:J273)='Channel wise traffic'!H273,"Youtube",IF(MIN('Channel wise traffic'!G273:J273)='Channel wise traffic'!I273,"Twitter",IF(MIN('Channel wise traffic'!G273:J273)='Channel wise traffic'!J273,"Others",IF(AND('Channel wise traffic'!G273='Channel wise traffic'!H273,'Channel wise traffic'!H273='Channel wise traffic'!I273,'Channel wise traffic'!I273='Channel wise traffic'!J273),"Facebook,Youtube,Twitter,Others","No Decrease"))))))</f>
        <v>Facebook</v>
      </c>
      <c r="Z273" s="17" t="str">
        <f t="shared" si="4"/>
        <v>C2P increase</v>
      </c>
      <c r="AA273" s="80"/>
      <c r="AB273" s="19"/>
      <c r="AC273" s="19"/>
      <c r="AD273" s="80"/>
    </row>
    <row r="274" ht="15.75" customHeight="1" spans="2:30">
      <c r="B274" s="70">
        <v>43737</v>
      </c>
      <c r="C274" s="17">
        <v>42645263</v>
      </c>
      <c r="D274" s="17">
        <v>8865950</v>
      </c>
      <c r="E274" s="17">
        <v>2984278</v>
      </c>
      <c r="F274" s="17">
        <v>1948137</v>
      </c>
      <c r="G274" s="17">
        <v>1565133</v>
      </c>
      <c r="H274" s="34">
        <f t="shared" si="53"/>
        <v>0.0367012157950579</v>
      </c>
      <c r="I274" s="34">
        <f t="shared" si="58"/>
        <v>-0.172865421049711</v>
      </c>
      <c r="J274" s="34">
        <f t="shared" si="59"/>
        <v>-0.068627440060392</v>
      </c>
      <c r="K274" s="34">
        <f t="shared" si="60"/>
        <v>-0.11191867301317</v>
      </c>
      <c r="L274" s="34">
        <f t="shared" si="54"/>
        <v>0.207899995833066</v>
      </c>
      <c r="M274" s="34">
        <f t="shared" si="55"/>
        <v>0.336599913150875</v>
      </c>
      <c r="N274" s="34">
        <f t="shared" si="56"/>
        <v>0.652800107764759</v>
      </c>
      <c r="O274" s="34">
        <f t="shared" si="57"/>
        <v>0.803399863561957</v>
      </c>
      <c r="P274" s="34">
        <v>0.0367012157950579</v>
      </c>
      <c r="Q274" s="34">
        <v>-0.111918673013169</v>
      </c>
      <c r="R274" s="34">
        <f t="shared" si="61"/>
        <v>0.0102041429684223</v>
      </c>
      <c r="S274" s="34">
        <f t="shared" si="62"/>
        <v>-0.0571430634213711</v>
      </c>
      <c r="T274" s="34">
        <f t="shared" si="63"/>
        <v>-0.0857140845377872</v>
      </c>
      <c r="U274" s="34">
        <f t="shared" si="64"/>
        <v>0.0198017743495527</v>
      </c>
      <c r="V274" s="76" t="str">
        <f t="shared" si="1"/>
        <v> </v>
      </c>
      <c r="W274" s="17" t="str">
        <f t="shared" si="2"/>
        <v> </v>
      </c>
      <c r="X274" s="17" t="str">
        <f t="shared" si="3"/>
        <v> </v>
      </c>
      <c r="Y274" s="17" t="str">
        <f>IF(J274&gt;0,IF(MAX('Channel wise traffic'!G274:J274)='Channel wise traffic'!G274,"Facebook",IF(MAX('Channel wise traffic'!G274:J274)='Channel wise traffic'!H274,"Youtube",IF(MAX('Channel wise traffic'!G274:J274)='Channel wise traffic'!I274,"Twitter",IF(MAX('Channel wise traffic'!G274:J274)='Channel wise traffic'!J274,"Others",IF(AND('Channel wise traffic'!G274='Channel wise traffic'!H274,'Channel wise traffic'!H274='Channel wise traffic'!I274,'Channel wise traffic'!I274='Channel wise traffic'!J274),"Facebook,Youtube,Twitter,Others","No Increase"))))),IF(MIN('Channel wise traffic'!G274:J274)='Channel wise traffic'!G274,"Facebook",IF(MIN('Channel wise traffic'!G274:J274)='Channel wise traffic'!H274,"Youtube",IF(MIN('Channel wise traffic'!G274:J274)='Channel wise traffic'!I274,"Twitter",IF(MIN('Channel wise traffic'!G274:J274)='Channel wise traffic'!J274,"Others",IF(AND('Channel wise traffic'!G274='Channel wise traffic'!H274,'Channel wise traffic'!H274='Channel wise traffic'!I274,'Channel wise traffic'!I274='Channel wise traffic'!J274),"Facebook,Youtube,Twitter,Others","No Decrease"))))))</f>
        <v>Twitter</v>
      </c>
      <c r="Z274" s="17" t="str">
        <f t="shared" si="4"/>
        <v>C2P decrease</v>
      </c>
      <c r="AA274" s="80"/>
      <c r="AB274" s="19"/>
      <c r="AC274" s="19"/>
      <c r="AD274" s="80"/>
    </row>
    <row r="275" ht="15.75" customHeight="1" spans="2:30">
      <c r="B275" s="70">
        <v>43738</v>
      </c>
      <c r="C275" s="17">
        <v>21717340</v>
      </c>
      <c r="D275" s="17">
        <v>5375041</v>
      </c>
      <c r="E275" s="17">
        <v>2150016</v>
      </c>
      <c r="F275" s="17">
        <v>1553817</v>
      </c>
      <c r="G275" s="17">
        <v>1235906</v>
      </c>
      <c r="H275" s="34">
        <f t="shared" si="53"/>
        <v>0.0569087190236005</v>
      </c>
      <c r="I275" s="34">
        <f t="shared" si="58"/>
        <v>0.0126666704904024</v>
      </c>
      <c r="J275" s="34">
        <f t="shared" si="59"/>
        <v>0.0416666866519773</v>
      </c>
      <c r="K275" s="34">
        <f t="shared" si="60"/>
        <v>-0.0278400149809762</v>
      </c>
      <c r="L275" s="34">
        <f t="shared" si="54"/>
        <v>0.247499970069999</v>
      </c>
      <c r="M275" s="34">
        <f t="shared" si="55"/>
        <v>0.399999925581963</v>
      </c>
      <c r="N275" s="34">
        <f t="shared" si="56"/>
        <v>0.722700203161279</v>
      </c>
      <c r="O275" s="34">
        <f t="shared" si="57"/>
        <v>0.795399973098505</v>
      </c>
      <c r="P275" s="34">
        <v>0.0569087190236005</v>
      </c>
      <c r="Q275" s="34">
        <v>-0.0278400149809763</v>
      </c>
      <c r="R275" s="34">
        <f t="shared" si="61"/>
        <v>-0.0198020773199296</v>
      </c>
      <c r="S275" s="34">
        <f t="shared" si="62"/>
        <v>-0.0384613977077946</v>
      </c>
      <c r="T275" s="34">
        <f t="shared" si="63"/>
        <v>0.0421056134038933</v>
      </c>
      <c r="U275" s="34">
        <f t="shared" si="64"/>
        <v>-0.0102044343227906</v>
      </c>
      <c r="V275" s="76" t="str">
        <f t="shared" si="1"/>
        <v> </v>
      </c>
      <c r="W275" s="17" t="str">
        <f t="shared" si="2"/>
        <v> </v>
      </c>
      <c r="X275" s="17" t="str">
        <f t="shared" si="3"/>
        <v> </v>
      </c>
      <c r="Y275" s="17" t="str">
        <f>IF(J275&gt;0,IF(MAX('Channel wise traffic'!G275:J275)='Channel wise traffic'!G275,"Facebook",IF(MAX('Channel wise traffic'!G275:J275)='Channel wise traffic'!H275,"Youtube",IF(MAX('Channel wise traffic'!G275:J275)='Channel wise traffic'!I275,"Twitter",IF(MAX('Channel wise traffic'!G275:J275)='Channel wise traffic'!J275,"Others",IF(AND('Channel wise traffic'!G275='Channel wise traffic'!H275,'Channel wise traffic'!H275='Channel wise traffic'!I275,'Channel wise traffic'!I275='Channel wise traffic'!J275),"Facebook,Youtube,Twitter,Others","No Increase"))))),IF(MIN('Channel wise traffic'!G275:J275)='Channel wise traffic'!G275,"Facebook",IF(MIN('Channel wise traffic'!G275:J275)='Channel wise traffic'!H275,"Youtube",IF(MIN('Channel wise traffic'!G275:J275)='Channel wise traffic'!I275,"Twitter",IF(MIN('Channel wise traffic'!G275:J275)='Channel wise traffic'!J275,"Others",IF(AND('Channel wise traffic'!G275='Channel wise traffic'!H275,'Channel wise traffic'!H275='Channel wise traffic'!I275,'Channel wise traffic'!I275='Channel wise traffic'!J275),"Facebook,Youtube,Twitter,Others","No Decrease"))))))</f>
        <v>Facebook</v>
      </c>
      <c r="Z275" s="17" t="str">
        <f t="shared" si="4"/>
        <v>M2C decrease</v>
      </c>
      <c r="AA275" s="80"/>
      <c r="AB275" s="19"/>
      <c r="AC275" s="19"/>
      <c r="AD275" s="80"/>
    </row>
    <row r="276" ht="15.75" customHeight="1" spans="2:30">
      <c r="B276" s="70">
        <v>43739</v>
      </c>
      <c r="C276" s="17">
        <v>21934513</v>
      </c>
      <c r="D276" s="17">
        <v>5319119</v>
      </c>
      <c r="E276" s="17">
        <v>2085094</v>
      </c>
      <c r="F276" s="17">
        <v>1476455</v>
      </c>
      <c r="G276" s="17">
        <v>1174372</v>
      </c>
      <c r="H276" s="34">
        <f t="shared" si="53"/>
        <v>0.053539916751286</v>
      </c>
      <c r="I276" s="34">
        <f t="shared" si="58"/>
        <v>-0.122342170655606</v>
      </c>
      <c r="J276" s="34">
        <f t="shared" si="59"/>
        <v>0</v>
      </c>
      <c r="K276" s="34">
        <f t="shared" si="60"/>
        <v>-0.122342170655606</v>
      </c>
      <c r="L276" s="34">
        <f t="shared" si="54"/>
        <v>0.242499981649923</v>
      </c>
      <c r="M276" s="34">
        <f t="shared" si="55"/>
        <v>0.391999878175314</v>
      </c>
      <c r="N276" s="34">
        <f t="shared" si="56"/>
        <v>0.708099970552886</v>
      </c>
      <c r="O276" s="34">
        <f t="shared" si="57"/>
        <v>0.795399792069518</v>
      </c>
      <c r="P276" s="34">
        <v>0.053539916751286</v>
      </c>
      <c r="Q276" s="34">
        <v>-0.122342170655606</v>
      </c>
      <c r="R276" s="34">
        <f t="shared" si="61"/>
        <v>-0.0673077007378443</v>
      </c>
      <c r="S276" s="34">
        <f t="shared" si="62"/>
        <v>-1.24694604863862e-7</v>
      </c>
      <c r="T276" s="34">
        <f t="shared" si="63"/>
        <v>-0.0202021667725709</v>
      </c>
      <c r="U276" s="34">
        <f t="shared" si="64"/>
        <v>-0.0396038291885195</v>
      </c>
      <c r="V276" s="76" t="str">
        <f t="shared" si="1"/>
        <v> </v>
      </c>
      <c r="W276" s="17" t="str">
        <f t="shared" si="2"/>
        <v> </v>
      </c>
      <c r="X276" s="17" t="str">
        <f t="shared" si="3"/>
        <v> </v>
      </c>
      <c r="Y276" s="17" t="str">
        <f>IF(J276&gt;0,IF(MAX('Channel wise traffic'!G276:J276)='Channel wise traffic'!G276,"Facebook",IF(MAX('Channel wise traffic'!G276:J276)='Channel wise traffic'!H276,"Youtube",IF(MAX('Channel wise traffic'!G276:J276)='Channel wise traffic'!I276,"Twitter",IF(MAX('Channel wise traffic'!G276:J276)='Channel wise traffic'!J276,"Others",IF(AND('Channel wise traffic'!G276='Channel wise traffic'!H276,'Channel wise traffic'!H276='Channel wise traffic'!I276,'Channel wise traffic'!I276='Channel wise traffic'!J276),"Facebook,Youtube,Twitter,Others","No Increase"))))),IF(MIN('Channel wise traffic'!G276:J276)='Channel wise traffic'!G276,"Facebook",IF(MIN('Channel wise traffic'!G276:J276)='Channel wise traffic'!H276,"Youtube",IF(MIN('Channel wise traffic'!G276:J276)='Channel wise traffic'!I276,"Twitter",IF(MIN('Channel wise traffic'!G276:J276)='Channel wise traffic'!J276,"Others",IF(AND('Channel wise traffic'!G276='Channel wise traffic'!H276,'Channel wise traffic'!H276='Channel wise traffic'!I276,'Channel wise traffic'!I276='Channel wise traffic'!J276),"Facebook,Youtube,Twitter,Others","No Decrease"))))))</f>
        <v>Facebook</v>
      </c>
      <c r="Z276" s="17" t="str">
        <f t="shared" si="4"/>
        <v>L2M decrease</v>
      </c>
      <c r="AA276" s="80"/>
      <c r="AB276" s="19"/>
      <c r="AC276" s="19"/>
      <c r="AD276" s="80"/>
    </row>
    <row r="277" ht="15.75" customHeight="1" spans="2:30">
      <c r="B277" s="70">
        <v>43740</v>
      </c>
      <c r="C277" s="17">
        <v>21500167</v>
      </c>
      <c r="D277" s="17">
        <v>5267540</v>
      </c>
      <c r="E277" s="17">
        <v>2085946</v>
      </c>
      <c r="F277" s="17">
        <v>1461831</v>
      </c>
      <c r="G277" s="17">
        <v>1150753</v>
      </c>
      <c r="H277" s="34">
        <f t="shared" si="53"/>
        <v>0.0535229796122049</v>
      </c>
      <c r="I277" s="34">
        <f t="shared" si="58"/>
        <v>-0.18038878280484</v>
      </c>
      <c r="J277" s="34">
        <f t="shared" si="59"/>
        <v>0.0102041099200663</v>
      </c>
      <c r="K277" s="34">
        <f t="shared" si="60"/>
        <v>-0.188667706707298</v>
      </c>
      <c r="L277" s="34">
        <f t="shared" si="54"/>
        <v>0.244999957442191</v>
      </c>
      <c r="M277" s="34">
        <f t="shared" si="55"/>
        <v>0.39600003037471</v>
      </c>
      <c r="N277" s="34">
        <f t="shared" si="56"/>
        <v>0.700800020710028</v>
      </c>
      <c r="O277" s="34">
        <f t="shared" si="57"/>
        <v>0.787199751544467</v>
      </c>
      <c r="P277" s="34">
        <v>0.0535229796122049</v>
      </c>
      <c r="Q277" s="34">
        <v>-0.188667706707298</v>
      </c>
      <c r="R277" s="34">
        <f t="shared" si="61"/>
        <v>-0.0666667181138247</v>
      </c>
      <c r="S277" s="34">
        <f t="shared" si="62"/>
        <v>-0.0294115710320516</v>
      </c>
      <c r="T277" s="34">
        <f t="shared" si="63"/>
        <v>-0.0857141372905591</v>
      </c>
      <c r="U277" s="34">
        <f t="shared" si="64"/>
        <v>-0.0204087531992422</v>
      </c>
      <c r="V277" s="76" t="str">
        <f t="shared" si="1"/>
        <v> </v>
      </c>
      <c r="W277" s="17" t="str">
        <f t="shared" si="2"/>
        <v> </v>
      </c>
      <c r="X277" s="17" t="str">
        <f t="shared" si="3"/>
        <v> </v>
      </c>
      <c r="Y277" s="17" t="str">
        <f>IF(J277&gt;0,IF(MAX('Channel wise traffic'!G277:J277)='Channel wise traffic'!G277,"Facebook",IF(MAX('Channel wise traffic'!G277:J277)='Channel wise traffic'!H277,"Youtube",IF(MAX('Channel wise traffic'!G277:J277)='Channel wise traffic'!I277,"Twitter",IF(MAX('Channel wise traffic'!G277:J277)='Channel wise traffic'!J277,"Others",IF(AND('Channel wise traffic'!G277='Channel wise traffic'!H277,'Channel wise traffic'!H277='Channel wise traffic'!I277,'Channel wise traffic'!I277='Channel wise traffic'!J277),"Facebook,Youtube,Twitter,Others","No Increase"))))),IF(MIN('Channel wise traffic'!G277:J277)='Channel wise traffic'!G277,"Facebook",IF(MIN('Channel wise traffic'!G277:J277)='Channel wise traffic'!H277,"Youtube",IF(MIN('Channel wise traffic'!G277:J277)='Channel wise traffic'!I277,"Twitter",IF(MIN('Channel wise traffic'!G277:J277)='Channel wise traffic'!J277,"Others",IF(AND('Channel wise traffic'!G277='Channel wise traffic'!H277,'Channel wise traffic'!H277='Channel wise traffic'!I277,'Channel wise traffic'!I277='Channel wise traffic'!J277),"Facebook,Youtube,Twitter,Others","No Decrease"))))))</f>
        <v>Facebook</v>
      </c>
      <c r="Z277" s="17" t="str">
        <f t="shared" si="4"/>
        <v>C2P decrease</v>
      </c>
      <c r="AA277" s="80"/>
      <c r="AB277" s="19"/>
      <c r="AC277" s="19"/>
      <c r="AD277" s="80"/>
    </row>
    <row r="278" ht="15.75" customHeight="1" spans="2:30">
      <c r="B278" s="70">
        <v>43741</v>
      </c>
      <c r="C278" s="17">
        <v>21282993</v>
      </c>
      <c r="D278" s="17">
        <v>5480370</v>
      </c>
      <c r="E278" s="17">
        <v>2126383</v>
      </c>
      <c r="F278" s="17">
        <v>1567782</v>
      </c>
      <c r="G278" s="17">
        <v>1311293</v>
      </c>
      <c r="H278" s="34">
        <f t="shared" si="53"/>
        <v>0.0616122459843876</v>
      </c>
      <c r="I278" s="34">
        <f t="shared" si="58"/>
        <v>-0.0198058139213284</v>
      </c>
      <c r="J278" s="34">
        <f t="shared" si="59"/>
        <v>-0.0485436897544175</v>
      </c>
      <c r="K278" s="34">
        <f t="shared" si="60"/>
        <v>0.0302040940016171</v>
      </c>
      <c r="L278" s="34">
        <f t="shared" si="54"/>
        <v>0.257499967227354</v>
      </c>
      <c r="M278" s="34">
        <f t="shared" si="55"/>
        <v>0.387999897817118</v>
      </c>
      <c r="N278" s="34">
        <f t="shared" si="56"/>
        <v>0.737299912574546</v>
      </c>
      <c r="O278" s="34">
        <f t="shared" si="57"/>
        <v>0.836400086236479</v>
      </c>
      <c r="P278" s="34">
        <v>0.0616122459843876</v>
      </c>
      <c r="Q278" s="34">
        <v>0.0302040940016168</v>
      </c>
      <c r="R278" s="34">
        <f t="shared" si="61"/>
        <v>0.0618556426226733</v>
      </c>
      <c r="S278" s="34">
        <f t="shared" si="62"/>
        <v>-0.0490199511045128</v>
      </c>
      <c r="T278" s="34">
        <f t="shared" si="63"/>
        <v>-0.00980397588964887</v>
      </c>
      <c r="U278" s="34">
        <f t="shared" si="64"/>
        <v>0.0303035785999743</v>
      </c>
      <c r="V278" s="76" t="str">
        <f t="shared" si="1"/>
        <v> </v>
      </c>
      <c r="W278" s="17" t="str">
        <f t="shared" si="2"/>
        <v> </v>
      </c>
      <c r="X278" s="17" t="str">
        <f t="shared" si="3"/>
        <v> </v>
      </c>
      <c r="Y278" s="17" t="str">
        <f>IF(J278&gt;0,IF(MAX('Channel wise traffic'!G278:J278)='Channel wise traffic'!G278,"Facebook",IF(MAX('Channel wise traffic'!G278:J278)='Channel wise traffic'!H278,"Youtube",IF(MAX('Channel wise traffic'!G278:J278)='Channel wise traffic'!I278,"Twitter",IF(MAX('Channel wise traffic'!G278:J278)='Channel wise traffic'!J278,"Others",IF(AND('Channel wise traffic'!G278='Channel wise traffic'!H278,'Channel wise traffic'!H278='Channel wise traffic'!I278,'Channel wise traffic'!I278='Channel wise traffic'!J278),"Facebook,Youtube,Twitter,Others","No Increase"))))),IF(MIN('Channel wise traffic'!G278:J278)='Channel wise traffic'!G278,"Facebook",IF(MIN('Channel wise traffic'!G278:J278)='Channel wise traffic'!H278,"Youtube",IF(MIN('Channel wise traffic'!G278:J278)='Channel wise traffic'!I278,"Twitter",IF(MIN('Channel wise traffic'!G278:J278)='Channel wise traffic'!J278,"Others",IF(AND('Channel wise traffic'!G278='Channel wise traffic'!H278,'Channel wise traffic'!H278='Channel wise traffic'!I278,'Channel wise traffic'!I278='Channel wise traffic'!J278),"Facebook,Youtube,Twitter,Others","No Decrease"))))))</f>
        <v>Facebook</v>
      </c>
      <c r="Z278" s="17" t="str">
        <f t="shared" si="4"/>
        <v>L2M increase</v>
      </c>
      <c r="AA278" s="80"/>
      <c r="AB278" s="19"/>
      <c r="AC278" s="19"/>
      <c r="AD278" s="80"/>
    </row>
    <row r="279" ht="15.75" customHeight="1" spans="2:30">
      <c r="B279" s="70">
        <v>43742</v>
      </c>
      <c r="C279" s="17">
        <v>21065820</v>
      </c>
      <c r="D279" s="17">
        <v>5213790</v>
      </c>
      <c r="E279" s="17">
        <v>2064661</v>
      </c>
      <c r="F279" s="17">
        <v>1431842</v>
      </c>
      <c r="G279" s="17">
        <v>1127146</v>
      </c>
      <c r="H279" s="34">
        <f t="shared" si="53"/>
        <v>0.0535059162187847</v>
      </c>
      <c r="I279" s="34">
        <f t="shared" si="58"/>
        <v>-0.0586524689424783</v>
      </c>
      <c r="J279" s="34">
        <f t="shared" si="59"/>
        <v>0.0104166956453671</v>
      </c>
      <c r="K279" s="34">
        <f t="shared" si="60"/>
        <v>-0.0683571093841936</v>
      </c>
      <c r="L279" s="34">
        <f t="shared" si="54"/>
        <v>0.247499978638382</v>
      </c>
      <c r="M279" s="34">
        <f t="shared" si="55"/>
        <v>0.396000030687849</v>
      </c>
      <c r="N279" s="34">
        <f t="shared" si="56"/>
        <v>0.693499804568401</v>
      </c>
      <c r="O279" s="34">
        <f t="shared" si="57"/>
        <v>0.787199984355816</v>
      </c>
      <c r="P279" s="34">
        <v>0.0535059162187847</v>
      </c>
      <c r="Q279" s="34">
        <v>-0.0683571093841933</v>
      </c>
      <c r="R279" s="34">
        <f t="shared" si="61"/>
        <v>0.0206186008373719</v>
      </c>
      <c r="S279" s="34">
        <f t="shared" si="62"/>
        <v>0.0206185567099442</v>
      </c>
      <c r="T279" s="34">
        <f t="shared" si="63"/>
        <v>-0.0776702359299619</v>
      </c>
      <c r="U279" s="34">
        <f t="shared" si="64"/>
        <v>-0.0303024217764758</v>
      </c>
      <c r="V279" s="76" t="str">
        <f t="shared" si="1"/>
        <v> </v>
      </c>
      <c r="W279" s="17" t="str">
        <f t="shared" si="2"/>
        <v> </v>
      </c>
      <c r="X279" s="17" t="str">
        <f t="shared" si="3"/>
        <v> </v>
      </c>
      <c r="Y279" s="17" t="str">
        <f>IF(J279&gt;0,IF(MAX('Channel wise traffic'!G279:J279)='Channel wise traffic'!G279,"Facebook",IF(MAX('Channel wise traffic'!G279:J279)='Channel wise traffic'!H279,"Youtube",IF(MAX('Channel wise traffic'!G279:J279)='Channel wise traffic'!I279,"Twitter",IF(MAX('Channel wise traffic'!G279:J279)='Channel wise traffic'!J279,"Others",IF(AND('Channel wise traffic'!G279='Channel wise traffic'!H279,'Channel wise traffic'!H279='Channel wise traffic'!I279,'Channel wise traffic'!I279='Channel wise traffic'!J279),"Facebook,Youtube,Twitter,Others","No Increase"))))),IF(MIN('Channel wise traffic'!G279:J279)='Channel wise traffic'!G279,"Facebook",IF(MIN('Channel wise traffic'!G279:J279)='Channel wise traffic'!H279,"Youtube",IF(MIN('Channel wise traffic'!G279:J279)='Channel wise traffic'!I279,"Twitter",IF(MIN('Channel wise traffic'!G279:J279)='Channel wise traffic'!J279,"Others",IF(AND('Channel wise traffic'!G279='Channel wise traffic'!H279,'Channel wise traffic'!H279='Channel wise traffic'!I279,'Channel wise traffic'!I279='Channel wise traffic'!J279),"Facebook,Youtube,Twitter,Others","No Decrease"))))))</f>
        <v>Facebook</v>
      </c>
      <c r="Z279" s="17" t="str">
        <f t="shared" si="4"/>
        <v>C2P decrease</v>
      </c>
      <c r="AA279" s="80"/>
      <c r="AB279" s="19"/>
      <c r="AC279" s="19"/>
      <c r="AD279" s="80"/>
    </row>
    <row r="280" ht="15.75" customHeight="1" spans="2:30">
      <c r="B280" s="70">
        <v>43743</v>
      </c>
      <c r="C280" s="17">
        <v>46236443</v>
      </c>
      <c r="D280" s="17">
        <v>9612556</v>
      </c>
      <c r="E280" s="17">
        <v>3235586</v>
      </c>
      <c r="F280" s="17">
        <v>2178196</v>
      </c>
      <c r="G280" s="17">
        <v>1648023</v>
      </c>
      <c r="H280" s="34">
        <f t="shared" si="53"/>
        <v>0.0356433776707261</v>
      </c>
      <c r="I280" s="34">
        <f t="shared" si="58"/>
        <v>0.0412731408352816</v>
      </c>
      <c r="J280" s="34">
        <f t="shared" si="59"/>
        <v>0.0510204195289798</v>
      </c>
      <c r="K280" s="34">
        <f t="shared" si="60"/>
        <v>-0.00927410972478326</v>
      </c>
      <c r="L280" s="34">
        <f t="shared" si="54"/>
        <v>0.207899989192508</v>
      </c>
      <c r="M280" s="34">
        <f t="shared" si="55"/>
        <v>0.336599963630901</v>
      </c>
      <c r="N280" s="34">
        <f t="shared" si="56"/>
        <v>0.67319984695199</v>
      </c>
      <c r="O280" s="34">
        <f t="shared" si="57"/>
        <v>0.75659995702866</v>
      </c>
      <c r="P280" s="34">
        <v>0.0356433776707261</v>
      </c>
      <c r="Q280" s="34">
        <v>-0.00927410972478204</v>
      </c>
      <c r="R280" s="34">
        <f t="shared" si="61"/>
        <v>-0.00999999252489903</v>
      </c>
      <c r="S280" s="34">
        <f t="shared" si="62"/>
        <v>-0.0099999808944552</v>
      </c>
      <c r="T280" s="34">
        <f t="shared" si="63"/>
        <v>-0.0100002250706031</v>
      </c>
      <c r="U280" s="34">
        <f t="shared" si="64"/>
        <v>0.0210523652098584</v>
      </c>
      <c r="V280" s="76" t="str">
        <f t="shared" si="1"/>
        <v> </v>
      </c>
      <c r="W280" s="17" t="str">
        <f t="shared" si="2"/>
        <v> </v>
      </c>
      <c r="X280" s="17" t="str">
        <f t="shared" si="3"/>
        <v> </v>
      </c>
      <c r="Y280" s="17" t="str">
        <f>IF(J280&gt;0,IF(MAX('Channel wise traffic'!G280:J280)='Channel wise traffic'!G280,"Facebook",IF(MAX('Channel wise traffic'!G280:J280)='Channel wise traffic'!H280,"Youtube",IF(MAX('Channel wise traffic'!G280:J280)='Channel wise traffic'!I280,"Twitter",IF(MAX('Channel wise traffic'!G280:J280)='Channel wise traffic'!J280,"Others",IF(AND('Channel wise traffic'!G280='Channel wise traffic'!H280,'Channel wise traffic'!H280='Channel wise traffic'!I280,'Channel wise traffic'!I280='Channel wise traffic'!J280),"Facebook,Youtube,Twitter,Others","No Increase"))))),IF(MIN('Channel wise traffic'!G280:J280)='Channel wise traffic'!G280,"Facebook",IF(MIN('Channel wise traffic'!G280:J280)='Channel wise traffic'!H280,"Youtube",IF(MIN('Channel wise traffic'!G280:J280)='Channel wise traffic'!I280,"Twitter",IF(MIN('Channel wise traffic'!G280:J280)='Channel wise traffic'!J280,"Others",IF(AND('Channel wise traffic'!G280='Channel wise traffic'!H280,'Channel wise traffic'!H280='Channel wise traffic'!I280,'Channel wise traffic'!I280='Channel wise traffic'!J280),"Facebook,Youtube,Twitter,Others","No Decrease"))))))</f>
        <v>Others</v>
      </c>
      <c r="Z280" s="17" t="str">
        <f t="shared" si="4"/>
        <v>C2P decrease</v>
      </c>
      <c r="AA280" s="80"/>
      <c r="AB280" s="19"/>
      <c r="AC280" s="19"/>
      <c r="AD280" s="80"/>
    </row>
    <row r="281" ht="15.75" customHeight="1" spans="2:30">
      <c r="B281" s="70">
        <v>43744</v>
      </c>
      <c r="C281" s="17">
        <v>43543058</v>
      </c>
      <c r="D281" s="17">
        <v>9144042</v>
      </c>
      <c r="E281" s="17">
        <v>3140064</v>
      </c>
      <c r="F281" s="17">
        <v>2135243</v>
      </c>
      <c r="G281" s="17">
        <v>1698799</v>
      </c>
      <c r="H281" s="34">
        <f t="shared" si="53"/>
        <v>0.0390142327624302</v>
      </c>
      <c r="I281" s="34">
        <f t="shared" si="58"/>
        <v>0.0854023268310105</v>
      </c>
      <c r="J281" s="34">
        <f t="shared" si="59"/>
        <v>0.0210526313321131</v>
      </c>
      <c r="K281" s="34">
        <f t="shared" si="60"/>
        <v>0.0630228976687952</v>
      </c>
      <c r="L281" s="34">
        <f t="shared" si="54"/>
        <v>0.209999995866161</v>
      </c>
      <c r="M281" s="34">
        <f t="shared" si="55"/>
        <v>0.343399997506573</v>
      </c>
      <c r="N281" s="34">
        <f t="shared" si="56"/>
        <v>0.67999983439828</v>
      </c>
      <c r="O281" s="34">
        <f t="shared" si="57"/>
        <v>0.795599845076181</v>
      </c>
      <c r="P281" s="34">
        <v>0.0390142327624302</v>
      </c>
      <c r="Q281" s="34">
        <v>0.0630228976687948</v>
      </c>
      <c r="R281" s="34">
        <f t="shared" si="61"/>
        <v>0.0101010104626513</v>
      </c>
      <c r="S281" s="34">
        <f t="shared" si="62"/>
        <v>0.0202022760256921</v>
      </c>
      <c r="T281" s="34">
        <f t="shared" si="63"/>
        <v>0.0416662410284445</v>
      </c>
      <c r="U281" s="34">
        <f t="shared" si="64"/>
        <v>-0.00970876252230601</v>
      </c>
      <c r="V281" s="76" t="str">
        <f t="shared" si="1"/>
        <v> </v>
      </c>
      <c r="W281" s="17" t="str">
        <f t="shared" si="2"/>
        <v> </v>
      </c>
      <c r="X281" s="17" t="str">
        <f t="shared" si="3"/>
        <v> </v>
      </c>
      <c r="Y281" s="17" t="str">
        <f>IF(J281&gt;0,IF(MAX('Channel wise traffic'!G281:J281)='Channel wise traffic'!G281,"Facebook",IF(MAX('Channel wise traffic'!G281:J281)='Channel wise traffic'!H281,"Youtube",IF(MAX('Channel wise traffic'!G281:J281)='Channel wise traffic'!I281,"Twitter",IF(MAX('Channel wise traffic'!G281:J281)='Channel wise traffic'!J281,"Others",IF(AND('Channel wise traffic'!G281='Channel wise traffic'!H281,'Channel wise traffic'!H281='Channel wise traffic'!I281,'Channel wise traffic'!I281='Channel wise traffic'!J281),"Facebook,Youtube,Twitter,Others","No Increase"))))),IF(MIN('Channel wise traffic'!G281:J281)='Channel wise traffic'!G281,"Facebook",IF(MIN('Channel wise traffic'!G281:J281)='Channel wise traffic'!H281,"Youtube",IF(MIN('Channel wise traffic'!G281:J281)='Channel wise traffic'!I281,"Twitter",IF(MIN('Channel wise traffic'!G281:J281)='Channel wise traffic'!J281,"Others",IF(AND('Channel wise traffic'!G281='Channel wise traffic'!H281,'Channel wise traffic'!H281='Channel wise traffic'!I281,'Channel wise traffic'!I281='Channel wise traffic'!J281),"Facebook,Youtube,Twitter,Others","No Decrease"))))))</f>
        <v>Twitter</v>
      </c>
      <c r="Z281" s="17" t="str">
        <f t="shared" si="4"/>
        <v>C2P increase</v>
      </c>
      <c r="AA281" s="80"/>
      <c r="AB281" s="19"/>
      <c r="AC281" s="19"/>
      <c r="AD281" s="80"/>
    </row>
    <row r="282" ht="15.75" customHeight="1" spans="2:30">
      <c r="B282" s="70">
        <v>43745</v>
      </c>
      <c r="C282" s="17">
        <v>21500167</v>
      </c>
      <c r="D282" s="17">
        <v>5643793</v>
      </c>
      <c r="E282" s="17">
        <v>2234942</v>
      </c>
      <c r="F282" s="17">
        <v>1631507</v>
      </c>
      <c r="G282" s="17">
        <v>1377971</v>
      </c>
      <c r="H282" s="34">
        <f t="shared" si="53"/>
        <v>0.0640911765941167</v>
      </c>
      <c r="I282" s="34">
        <f t="shared" si="58"/>
        <v>0.114948062393095</v>
      </c>
      <c r="J282" s="34">
        <f t="shared" si="59"/>
        <v>-0.00999998158153803</v>
      </c>
      <c r="K282" s="34">
        <f t="shared" si="60"/>
        <v>0.126210143080845</v>
      </c>
      <c r="L282" s="34">
        <f t="shared" si="54"/>
        <v>0.262499961046814</v>
      </c>
      <c r="M282" s="34">
        <f t="shared" si="55"/>
        <v>0.395999995038798</v>
      </c>
      <c r="N282" s="34">
        <f t="shared" si="56"/>
        <v>0.729999704690323</v>
      </c>
      <c r="O282" s="34">
        <f t="shared" si="57"/>
        <v>0.844600115108302</v>
      </c>
      <c r="P282" s="34">
        <v>0.0640911765941167</v>
      </c>
      <c r="Q282" s="34">
        <v>0.126210143080844</v>
      </c>
      <c r="R282" s="34">
        <f t="shared" si="61"/>
        <v>0.0606060314777923</v>
      </c>
      <c r="S282" s="34">
        <f t="shared" si="62"/>
        <v>-0.00999982821833145</v>
      </c>
      <c r="T282" s="34">
        <f t="shared" si="63"/>
        <v>0.0101003175273982</v>
      </c>
      <c r="U282" s="34">
        <f t="shared" si="64"/>
        <v>0.0618558507339853</v>
      </c>
      <c r="V282" s="76" t="str">
        <f t="shared" si="1"/>
        <v> </v>
      </c>
      <c r="W282" s="17" t="str">
        <f t="shared" si="2"/>
        <v> </v>
      </c>
      <c r="X282" s="17" t="str">
        <f t="shared" si="3"/>
        <v> </v>
      </c>
      <c r="Y282" s="17" t="str">
        <f>IF(J282&gt;0,IF(MAX('Channel wise traffic'!G282:J282)='Channel wise traffic'!G282,"Facebook",IF(MAX('Channel wise traffic'!G282:J282)='Channel wise traffic'!H282,"Youtube",IF(MAX('Channel wise traffic'!G282:J282)='Channel wise traffic'!I282,"Twitter",IF(MAX('Channel wise traffic'!G282:J282)='Channel wise traffic'!J282,"Others",IF(AND('Channel wise traffic'!G282='Channel wise traffic'!H282,'Channel wise traffic'!H282='Channel wise traffic'!I282,'Channel wise traffic'!I282='Channel wise traffic'!J282),"Facebook,Youtube,Twitter,Others","No Increase"))))),IF(MIN('Channel wise traffic'!G282:J282)='Channel wise traffic'!G282,"Facebook",IF(MIN('Channel wise traffic'!G282:J282)='Channel wise traffic'!H282,"Youtube",IF(MIN('Channel wise traffic'!G282:J282)='Channel wise traffic'!I282,"Twitter",IF(MIN('Channel wise traffic'!G282:J282)='Channel wise traffic'!J282,"Others",IF(AND('Channel wise traffic'!G282='Channel wise traffic'!H282,'Channel wise traffic'!H282='Channel wise traffic'!I282,'Channel wise traffic'!I282='Channel wise traffic'!J282),"Facebook,Youtube,Twitter,Others","No Decrease"))))))</f>
        <v>Others</v>
      </c>
      <c r="Z282" s="17" t="str">
        <f t="shared" si="4"/>
        <v>P2O increase</v>
      </c>
      <c r="AA282" s="80"/>
      <c r="AB282" s="19"/>
      <c r="AC282" s="19"/>
      <c r="AD282" s="80"/>
    </row>
    <row r="283" ht="15.75" customHeight="1" spans="2:30">
      <c r="B283" s="70">
        <v>43746</v>
      </c>
      <c r="C283" s="17">
        <v>22368860</v>
      </c>
      <c r="D283" s="17">
        <v>5536293</v>
      </c>
      <c r="E283" s="17">
        <v>2303097</v>
      </c>
      <c r="F283" s="17">
        <v>1630823</v>
      </c>
      <c r="G283" s="17">
        <v>1270411</v>
      </c>
      <c r="H283" s="34">
        <f t="shared" si="53"/>
        <v>0.0567937302124471</v>
      </c>
      <c r="I283" s="34">
        <f t="shared" si="58"/>
        <v>0.0817790274291281</v>
      </c>
      <c r="J283" s="34">
        <f t="shared" si="59"/>
        <v>0.0198019896771813</v>
      </c>
      <c r="K283" s="34">
        <f t="shared" si="60"/>
        <v>0.0607735995607979</v>
      </c>
      <c r="L283" s="34">
        <f t="shared" si="54"/>
        <v>0.247500006705751</v>
      </c>
      <c r="M283" s="34">
        <f t="shared" si="55"/>
        <v>0.415999839603865</v>
      </c>
      <c r="N283" s="34">
        <f t="shared" si="56"/>
        <v>0.708100006209031</v>
      </c>
      <c r="O283" s="34">
        <f t="shared" si="57"/>
        <v>0.778999928257082</v>
      </c>
      <c r="P283" s="34">
        <v>0.0567937302124471</v>
      </c>
      <c r="Q283" s="34">
        <v>0.0607735995607985</v>
      </c>
      <c r="R283" s="34">
        <f t="shared" si="61"/>
        <v>0.0206186615842558</v>
      </c>
      <c r="S283" s="34">
        <f t="shared" si="62"/>
        <v>0.0612244104265194</v>
      </c>
      <c r="T283" s="34">
        <f t="shared" si="63"/>
        <v>5.03546766505991e-8</v>
      </c>
      <c r="U283" s="34">
        <f t="shared" si="64"/>
        <v>-0.0206183908720493</v>
      </c>
      <c r="V283" s="76" t="str">
        <f t="shared" si="1"/>
        <v> </v>
      </c>
      <c r="W283" s="17" t="str">
        <f t="shared" si="2"/>
        <v> </v>
      </c>
      <c r="X283" s="17" t="str">
        <f t="shared" si="3"/>
        <v> </v>
      </c>
      <c r="Y283" s="17" t="str">
        <f>IF(J283&gt;0,IF(MAX('Channel wise traffic'!G283:J283)='Channel wise traffic'!G283,"Facebook",IF(MAX('Channel wise traffic'!G283:J283)='Channel wise traffic'!H283,"Youtube",IF(MAX('Channel wise traffic'!G283:J283)='Channel wise traffic'!I283,"Twitter",IF(MAX('Channel wise traffic'!G283:J283)='Channel wise traffic'!J283,"Others",IF(AND('Channel wise traffic'!G283='Channel wise traffic'!H283,'Channel wise traffic'!H283='Channel wise traffic'!I283,'Channel wise traffic'!I283='Channel wise traffic'!J283),"Facebook,Youtube,Twitter,Others","No Increase"))))),IF(MIN('Channel wise traffic'!G283:J283)='Channel wise traffic'!G283,"Facebook",IF(MIN('Channel wise traffic'!G283:J283)='Channel wise traffic'!H283,"Youtube",IF(MIN('Channel wise traffic'!G283:J283)='Channel wise traffic'!I283,"Twitter",IF(MIN('Channel wise traffic'!G283:J283)='Channel wise traffic'!J283,"Others",IF(AND('Channel wise traffic'!G283='Channel wise traffic'!H283,'Channel wise traffic'!H283='Channel wise traffic'!I283,'Channel wise traffic'!I283='Channel wise traffic'!J283),"Facebook,Youtube,Twitter,Others","No Decrease"))))))</f>
        <v>Youtube</v>
      </c>
      <c r="Z283" s="17" t="str">
        <f t="shared" si="4"/>
        <v>M2C increase</v>
      </c>
      <c r="AA283" s="80"/>
      <c r="AB283" s="19"/>
      <c r="AC283" s="19"/>
      <c r="AD283" s="80"/>
    </row>
    <row r="284" ht="15.75" customHeight="1" spans="2:30">
      <c r="B284" s="70">
        <v>43747</v>
      </c>
      <c r="C284" s="17">
        <v>20631473</v>
      </c>
      <c r="D284" s="17">
        <v>5415761</v>
      </c>
      <c r="E284" s="17">
        <v>2166304</v>
      </c>
      <c r="F284" s="17">
        <v>1660472</v>
      </c>
      <c r="G284" s="17">
        <v>1402435</v>
      </c>
      <c r="H284" s="34">
        <f t="shared" si="53"/>
        <v>0.067975514884468</v>
      </c>
      <c r="I284" s="34">
        <f t="shared" si="58"/>
        <v>0.218710705077458</v>
      </c>
      <c r="J284" s="34">
        <f t="shared" si="59"/>
        <v>-0.0404040582568498</v>
      </c>
      <c r="K284" s="34">
        <f t="shared" si="60"/>
        <v>0.270024863656273</v>
      </c>
      <c r="L284" s="34">
        <f t="shared" si="54"/>
        <v>0.262499967888866</v>
      </c>
      <c r="M284" s="34">
        <f t="shared" si="55"/>
        <v>0.399999926141497</v>
      </c>
      <c r="N284" s="34">
        <f t="shared" si="56"/>
        <v>0.766499992614148</v>
      </c>
      <c r="O284" s="34">
        <f t="shared" si="57"/>
        <v>0.844600210060754</v>
      </c>
      <c r="P284" s="34">
        <v>0.067975514884468</v>
      </c>
      <c r="Q284" s="34">
        <v>0.270024863656274</v>
      </c>
      <c r="R284" s="34">
        <f t="shared" si="61"/>
        <v>0.0714286264755952</v>
      </c>
      <c r="S284" s="34">
        <f t="shared" si="62"/>
        <v>0.01010074611106</v>
      </c>
      <c r="T284" s="34">
        <f t="shared" si="63"/>
        <v>0.0937499571383502</v>
      </c>
      <c r="U284" s="34">
        <f t="shared" si="64"/>
        <v>0.0729172721455624</v>
      </c>
      <c r="V284" s="76" t="str">
        <f t="shared" si="1"/>
        <v>High Order Change</v>
      </c>
      <c r="W284" s="17" t="str">
        <f t="shared" si="2"/>
        <v> </v>
      </c>
      <c r="X284" s="17" t="str">
        <f t="shared" si="3"/>
        <v>High Conversion Rate</v>
      </c>
      <c r="Y284" s="17" t="str">
        <f>IF(J284&gt;0,IF(MAX('Channel wise traffic'!G284:J284)='Channel wise traffic'!G284,"Facebook",IF(MAX('Channel wise traffic'!G284:J284)='Channel wise traffic'!H284,"Youtube",IF(MAX('Channel wise traffic'!G284:J284)='Channel wise traffic'!I284,"Twitter",IF(MAX('Channel wise traffic'!G284:J284)='Channel wise traffic'!J284,"Others",IF(AND('Channel wise traffic'!G284='Channel wise traffic'!H284,'Channel wise traffic'!H284='Channel wise traffic'!I284,'Channel wise traffic'!I284='Channel wise traffic'!J284),"Facebook,Youtube,Twitter,Others","No Increase"))))),IF(MIN('Channel wise traffic'!G284:J284)='Channel wise traffic'!G284,"Facebook",IF(MIN('Channel wise traffic'!G284:J284)='Channel wise traffic'!H284,"Youtube",IF(MIN('Channel wise traffic'!G284:J284)='Channel wise traffic'!I284,"Twitter",IF(MIN('Channel wise traffic'!G284:J284)='Channel wise traffic'!J284,"Others",IF(AND('Channel wise traffic'!G284='Channel wise traffic'!H284,'Channel wise traffic'!H284='Channel wise traffic'!I284,'Channel wise traffic'!I284='Channel wise traffic'!J284),"Facebook,Youtube,Twitter,Others","No Decrease"))))))</f>
        <v>Youtube</v>
      </c>
      <c r="Z284" s="17" t="str">
        <f t="shared" si="4"/>
        <v>C2P increase</v>
      </c>
      <c r="AA284" s="80" t="s">
        <v>41</v>
      </c>
      <c r="AB284" s="80" t="s">
        <v>105</v>
      </c>
      <c r="AC284" s="80" t="s">
        <v>106</v>
      </c>
      <c r="AD284" s="80"/>
    </row>
    <row r="285" ht="15.75" customHeight="1" spans="2:30">
      <c r="B285" s="70">
        <v>43748</v>
      </c>
      <c r="C285" s="17">
        <v>21282993</v>
      </c>
      <c r="D285" s="17">
        <v>5267540</v>
      </c>
      <c r="E285" s="17">
        <v>2022735</v>
      </c>
      <c r="F285" s="17">
        <v>1402767</v>
      </c>
      <c r="G285" s="17">
        <v>1127263</v>
      </c>
      <c r="H285" s="34">
        <f t="shared" si="53"/>
        <v>0.0529654358294437</v>
      </c>
      <c r="I285" s="34">
        <f t="shared" si="58"/>
        <v>-0.140342394872847</v>
      </c>
      <c r="J285" s="34">
        <f t="shared" si="59"/>
        <v>0</v>
      </c>
      <c r="K285" s="34">
        <f t="shared" si="60"/>
        <v>-0.140342394872847</v>
      </c>
      <c r="L285" s="34">
        <f t="shared" si="54"/>
        <v>0.247499963938343</v>
      </c>
      <c r="M285" s="34">
        <f t="shared" si="55"/>
        <v>0.383999931656902</v>
      </c>
      <c r="N285" s="34">
        <f t="shared" si="56"/>
        <v>0.693500137190487</v>
      </c>
      <c r="O285" s="34">
        <f t="shared" si="57"/>
        <v>0.80359959993356</v>
      </c>
      <c r="P285" s="34">
        <v>0.0529654358294437</v>
      </c>
      <c r="Q285" s="34">
        <v>-0.140342394872847</v>
      </c>
      <c r="R285" s="34">
        <f t="shared" si="61"/>
        <v>-0.0388349691717892</v>
      </c>
      <c r="S285" s="34">
        <f t="shared" si="62"/>
        <v>-0.0103091938495855</v>
      </c>
      <c r="T285" s="34">
        <f t="shared" si="63"/>
        <v>-0.0594056429914883</v>
      </c>
      <c r="U285" s="34">
        <f t="shared" si="64"/>
        <v>-0.0392162636550054</v>
      </c>
      <c r="V285" s="76" t="str">
        <f t="shared" si="1"/>
        <v> </v>
      </c>
      <c r="W285" s="17" t="str">
        <f t="shared" si="2"/>
        <v> </v>
      </c>
      <c r="X285" s="17" t="str">
        <f t="shared" si="3"/>
        <v> </v>
      </c>
      <c r="Y285" s="17" t="str">
        <f>IF(J285&gt;0,IF(MAX('Channel wise traffic'!G285:J285)='Channel wise traffic'!G285,"Facebook",IF(MAX('Channel wise traffic'!G285:J285)='Channel wise traffic'!H285,"Youtube",IF(MAX('Channel wise traffic'!G285:J285)='Channel wise traffic'!I285,"Twitter",IF(MAX('Channel wise traffic'!G285:J285)='Channel wise traffic'!J285,"Others",IF(AND('Channel wise traffic'!G285='Channel wise traffic'!H285,'Channel wise traffic'!H285='Channel wise traffic'!I285,'Channel wise traffic'!I285='Channel wise traffic'!J285),"Facebook,Youtube,Twitter,Others","No Increase"))))),IF(MIN('Channel wise traffic'!G285:J285)='Channel wise traffic'!G285,"Facebook",IF(MIN('Channel wise traffic'!G285:J285)='Channel wise traffic'!H285,"Youtube",IF(MIN('Channel wise traffic'!G285:J285)='Channel wise traffic'!I285,"Twitter",IF(MIN('Channel wise traffic'!G285:J285)='Channel wise traffic'!J285,"Others",IF(AND('Channel wise traffic'!G285='Channel wise traffic'!H285,'Channel wise traffic'!H285='Channel wise traffic'!I285,'Channel wise traffic'!I285='Channel wise traffic'!J285),"Facebook,Youtube,Twitter,Others","No Decrease"))))))</f>
        <v>Facebook</v>
      </c>
      <c r="Z285" s="17" t="str">
        <f t="shared" si="4"/>
        <v>C2P decrease</v>
      </c>
      <c r="AA285" s="80"/>
      <c r="AB285" s="19"/>
      <c r="AC285" s="19"/>
      <c r="AD285" s="80"/>
    </row>
    <row r="286" ht="15.75" customHeight="1" spans="2:30">
      <c r="B286" s="70">
        <v>43749</v>
      </c>
      <c r="C286" s="17">
        <v>21282993</v>
      </c>
      <c r="D286" s="17">
        <v>5267540</v>
      </c>
      <c r="E286" s="17">
        <v>2043805</v>
      </c>
      <c r="F286" s="17">
        <v>1536737</v>
      </c>
      <c r="G286" s="17">
        <v>1234922</v>
      </c>
      <c r="H286" s="34">
        <f t="shared" si="53"/>
        <v>0.0580238878996013</v>
      </c>
      <c r="I286" s="34">
        <f t="shared" si="58"/>
        <v>0.095618491304587</v>
      </c>
      <c r="J286" s="34">
        <f t="shared" si="59"/>
        <v>0.0103092592645337</v>
      </c>
      <c r="K286" s="34">
        <f t="shared" si="60"/>
        <v>0.0844387312674491</v>
      </c>
      <c r="L286" s="34">
        <f t="shared" si="54"/>
        <v>0.247499963938343</v>
      </c>
      <c r="M286" s="34">
        <f t="shared" si="55"/>
        <v>0.387999901282192</v>
      </c>
      <c r="N286" s="34">
        <f t="shared" si="56"/>
        <v>0.751900010030311</v>
      </c>
      <c r="O286" s="34">
        <f t="shared" si="57"/>
        <v>0.803600095527081</v>
      </c>
      <c r="P286" s="34">
        <v>0.0580238878996013</v>
      </c>
      <c r="Q286" s="34">
        <v>0.0844387312674488</v>
      </c>
      <c r="R286" s="34">
        <f t="shared" si="61"/>
        <v>-5.93941020810007e-8</v>
      </c>
      <c r="S286" s="34">
        <f t="shared" si="62"/>
        <v>-0.0202023454184104</v>
      </c>
      <c r="T286" s="34">
        <f t="shared" si="63"/>
        <v>0.0842108463148816</v>
      </c>
      <c r="U286" s="34">
        <f t="shared" si="64"/>
        <v>0.0208334749710211</v>
      </c>
      <c r="V286" s="76" t="str">
        <f t="shared" si="1"/>
        <v> </v>
      </c>
      <c r="W286" s="17" t="str">
        <f t="shared" si="2"/>
        <v> </v>
      </c>
      <c r="X286" s="17" t="str">
        <f t="shared" si="3"/>
        <v> </v>
      </c>
      <c r="Y286" s="17" t="str">
        <f>IF(J286&gt;0,IF(MAX('Channel wise traffic'!G286:J286)='Channel wise traffic'!G286,"Facebook",IF(MAX('Channel wise traffic'!G286:J286)='Channel wise traffic'!H286,"Youtube",IF(MAX('Channel wise traffic'!G286:J286)='Channel wise traffic'!I286,"Twitter",IF(MAX('Channel wise traffic'!G286:J286)='Channel wise traffic'!J286,"Others",IF(AND('Channel wise traffic'!G286='Channel wise traffic'!H286,'Channel wise traffic'!H286='Channel wise traffic'!I286,'Channel wise traffic'!I286='Channel wise traffic'!J286),"Facebook,Youtube,Twitter,Others","No Increase"))))),IF(MIN('Channel wise traffic'!G286:J286)='Channel wise traffic'!G286,"Facebook",IF(MIN('Channel wise traffic'!G286:J286)='Channel wise traffic'!H286,"Youtube",IF(MIN('Channel wise traffic'!G286:J286)='Channel wise traffic'!I286,"Twitter",IF(MIN('Channel wise traffic'!G286:J286)='Channel wise traffic'!J286,"Others",IF(AND('Channel wise traffic'!G286='Channel wise traffic'!H286,'Channel wise traffic'!H286='Channel wise traffic'!I286,'Channel wise traffic'!I286='Channel wise traffic'!J286),"Facebook,Youtube,Twitter,Others","No Decrease"))))))</f>
        <v>Youtube</v>
      </c>
      <c r="Z286" s="17" t="str">
        <f t="shared" si="4"/>
        <v>C2P increase</v>
      </c>
      <c r="AA286" s="80"/>
      <c r="AB286" s="19"/>
      <c r="AC286" s="19"/>
      <c r="AD286" s="80"/>
    </row>
    <row r="287" ht="15.75" customHeight="1" spans="2:30">
      <c r="B287" s="70">
        <v>43750</v>
      </c>
      <c r="C287" s="17">
        <v>45338648</v>
      </c>
      <c r="D287" s="17">
        <v>9045060</v>
      </c>
      <c r="E287" s="17">
        <v>2983060</v>
      </c>
      <c r="F287" s="17">
        <v>2028481</v>
      </c>
      <c r="G287" s="17">
        <v>1645504</v>
      </c>
      <c r="H287" s="34">
        <f t="shared" si="53"/>
        <v>0.0362936274588514</v>
      </c>
      <c r="I287" s="34">
        <f t="shared" si="58"/>
        <v>-0.00152849808528155</v>
      </c>
      <c r="J287" s="34">
        <f t="shared" si="59"/>
        <v>-0.0194174755181752</v>
      </c>
      <c r="K287" s="34">
        <f t="shared" si="60"/>
        <v>0.0182432146058749</v>
      </c>
      <c r="L287" s="34">
        <f t="shared" si="54"/>
        <v>0.199499993912478</v>
      </c>
      <c r="M287" s="34">
        <f t="shared" si="55"/>
        <v>0.329799912880622</v>
      </c>
      <c r="N287" s="34">
        <f t="shared" si="56"/>
        <v>0.680000067045249</v>
      </c>
      <c r="O287" s="34">
        <f t="shared" si="57"/>
        <v>0.811200104906085</v>
      </c>
      <c r="P287" s="34">
        <v>0.0362936274588514</v>
      </c>
      <c r="Q287" s="34">
        <v>0.0182432146058762</v>
      </c>
      <c r="R287" s="34">
        <f t="shared" si="61"/>
        <v>-0.0404040198013281</v>
      </c>
      <c r="S287" s="34">
        <f t="shared" si="62"/>
        <v>-0.0202021731580923</v>
      </c>
      <c r="T287" s="34">
        <f t="shared" si="63"/>
        <v>0.010101339333406</v>
      </c>
      <c r="U287" s="34">
        <f t="shared" si="64"/>
        <v>0.0721651480021914</v>
      </c>
      <c r="V287" s="76" t="str">
        <f t="shared" si="1"/>
        <v> </v>
      </c>
      <c r="W287" s="17" t="str">
        <f t="shared" si="2"/>
        <v> </v>
      </c>
      <c r="X287" s="17" t="str">
        <f t="shared" si="3"/>
        <v> </v>
      </c>
      <c r="Y287" s="17" t="str">
        <f>IF(J287&gt;0,IF(MAX('Channel wise traffic'!G287:J287)='Channel wise traffic'!G287,"Facebook",IF(MAX('Channel wise traffic'!G287:J287)='Channel wise traffic'!H287,"Youtube",IF(MAX('Channel wise traffic'!G287:J287)='Channel wise traffic'!I287,"Twitter",IF(MAX('Channel wise traffic'!G287:J287)='Channel wise traffic'!J287,"Others",IF(AND('Channel wise traffic'!G287='Channel wise traffic'!H287,'Channel wise traffic'!H287='Channel wise traffic'!I287,'Channel wise traffic'!I287='Channel wise traffic'!J287),"Facebook,Youtube,Twitter,Others","No Increase"))))),IF(MIN('Channel wise traffic'!G287:J287)='Channel wise traffic'!G287,"Facebook",IF(MIN('Channel wise traffic'!G287:J287)='Channel wise traffic'!H287,"Youtube",IF(MIN('Channel wise traffic'!G287:J287)='Channel wise traffic'!I287,"Twitter",IF(MIN('Channel wise traffic'!G287:J287)='Channel wise traffic'!J287,"Others",IF(AND('Channel wise traffic'!G287='Channel wise traffic'!H287,'Channel wise traffic'!H287='Channel wise traffic'!I287,'Channel wise traffic'!I287='Channel wise traffic'!J287),"Facebook,Youtube,Twitter,Others","No Decrease"))))))</f>
        <v>Others</v>
      </c>
      <c r="Z287" s="17" t="str">
        <f t="shared" si="4"/>
        <v>P2O increase</v>
      </c>
      <c r="AA287" s="80"/>
      <c r="AB287" s="19"/>
      <c r="AC287" s="19"/>
      <c r="AD287" s="80"/>
    </row>
    <row r="288" ht="15.75" customHeight="1" spans="2:30">
      <c r="B288" s="70">
        <v>43751</v>
      </c>
      <c r="C288" s="17">
        <v>43543058</v>
      </c>
      <c r="D288" s="17">
        <v>9509803</v>
      </c>
      <c r="E288" s="17">
        <v>3104000</v>
      </c>
      <c r="F288" s="17">
        <v>2089612</v>
      </c>
      <c r="G288" s="17">
        <v>1678794</v>
      </c>
      <c r="H288" s="34">
        <f t="shared" si="53"/>
        <v>0.0385548024670201</v>
      </c>
      <c r="I288" s="34">
        <f t="shared" si="58"/>
        <v>-0.0117759664327564</v>
      </c>
      <c r="J288" s="34">
        <f t="shared" si="59"/>
        <v>0</v>
      </c>
      <c r="K288" s="34">
        <f t="shared" si="60"/>
        <v>-0.0117759664327557</v>
      </c>
      <c r="L288" s="34">
        <f t="shared" si="54"/>
        <v>0.218399980084081</v>
      </c>
      <c r="M288" s="34">
        <f t="shared" si="55"/>
        <v>0.326400031630519</v>
      </c>
      <c r="N288" s="34">
        <f t="shared" si="56"/>
        <v>0.673199742268041</v>
      </c>
      <c r="O288" s="34">
        <f t="shared" si="57"/>
        <v>0.803399865620986</v>
      </c>
      <c r="P288" s="34">
        <v>0.0385548024670201</v>
      </c>
      <c r="Q288" s="34">
        <v>-0.0117759664327562</v>
      </c>
      <c r="R288" s="34">
        <f t="shared" si="61"/>
        <v>0.0399999256346346</v>
      </c>
      <c r="S288" s="34">
        <f t="shared" si="62"/>
        <v>-0.0495048514836656</v>
      </c>
      <c r="T288" s="34">
        <f t="shared" si="63"/>
        <v>-0.0100001379209986</v>
      </c>
      <c r="U288" s="34">
        <f t="shared" si="64"/>
        <v>0.00980394930074202</v>
      </c>
      <c r="V288" s="76" t="str">
        <f t="shared" si="1"/>
        <v> </v>
      </c>
      <c r="W288" s="17" t="str">
        <f t="shared" si="2"/>
        <v> </v>
      </c>
      <c r="X288" s="17" t="str">
        <f t="shared" si="3"/>
        <v> </v>
      </c>
      <c r="Y288" s="17" t="str">
        <f>IF(J288&gt;0,IF(MAX('Channel wise traffic'!G288:J288)='Channel wise traffic'!G288,"Facebook",IF(MAX('Channel wise traffic'!G288:J288)='Channel wise traffic'!H288,"Youtube",IF(MAX('Channel wise traffic'!G288:J288)='Channel wise traffic'!I288,"Twitter",IF(MAX('Channel wise traffic'!G288:J288)='Channel wise traffic'!J288,"Others",IF(AND('Channel wise traffic'!G288='Channel wise traffic'!H288,'Channel wise traffic'!H288='Channel wise traffic'!I288,'Channel wise traffic'!I288='Channel wise traffic'!J288),"Facebook,Youtube,Twitter,Others","No Increase"))))),IF(MIN('Channel wise traffic'!G288:J288)='Channel wise traffic'!G288,"Facebook",IF(MIN('Channel wise traffic'!G288:J288)='Channel wise traffic'!H288,"Youtube",IF(MIN('Channel wise traffic'!G288:J288)='Channel wise traffic'!I288,"Twitter",IF(MIN('Channel wise traffic'!G288:J288)='Channel wise traffic'!J288,"Others",IF(AND('Channel wise traffic'!G288='Channel wise traffic'!H288,'Channel wise traffic'!H288='Channel wise traffic'!I288,'Channel wise traffic'!I288='Channel wise traffic'!J288),"Facebook,Youtube,Twitter,Others","No Decrease"))))))</f>
        <v>Facebook</v>
      </c>
      <c r="Z288" s="17" t="str">
        <f t="shared" si="4"/>
        <v>M2C decrease</v>
      </c>
      <c r="AA288" s="80"/>
      <c r="AB288" s="19"/>
      <c r="AC288" s="19"/>
      <c r="AD288" s="80"/>
    </row>
    <row r="289" ht="15.75" customHeight="1" spans="2:30">
      <c r="B289" s="70">
        <v>43752</v>
      </c>
      <c r="C289" s="17">
        <v>20848646</v>
      </c>
      <c r="D289" s="17">
        <v>5107918</v>
      </c>
      <c r="E289" s="17">
        <v>1981872</v>
      </c>
      <c r="F289" s="17">
        <v>1403363</v>
      </c>
      <c r="G289" s="17">
        <v>1104728</v>
      </c>
      <c r="H289" s="34">
        <f t="shared" si="53"/>
        <v>0.0529879973980085</v>
      </c>
      <c r="I289" s="34">
        <f t="shared" si="58"/>
        <v>-0.198293723162534</v>
      </c>
      <c r="J289" s="34">
        <f t="shared" si="59"/>
        <v>-0.0303030669482707</v>
      </c>
      <c r="K289" s="34">
        <f t="shared" si="60"/>
        <v>-0.173240370767782</v>
      </c>
      <c r="L289" s="34">
        <f t="shared" si="54"/>
        <v>0.244999987049519</v>
      </c>
      <c r="M289" s="34">
        <f t="shared" si="55"/>
        <v>0.387999963977495</v>
      </c>
      <c r="N289" s="34">
        <f t="shared" si="56"/>
        <v>0.708099715824231</v>
      </c>
      <c r="O289" s="34">
        <f t="shared" si="57"/>
        <v>0.78720046060784</v>
      </c>
      <c r="P289" s="34">
        <v>0.0529879973980085</v>
      </c>
      <c r="Q289" s="34">
        <v>-0.173240370767783</v>
      </c>
      <c r="R289" s="34">
        <f t="shared" si="61"/>
        <v>-0.0666665775016022</v>
      </c>
      <c r="S289" s="34">
        <f t="shared" si="62"/>
        <v>-0.0202020988927518</v>
      </c>
      <c r="T289" s="34">
        <f t="shared" si="63"/>
        <v>-0.0299999968840841</v>
      </c>
      <c r="U289" s="34">
        <f t="shared" si="64"/>
        <v>-0.0679607467175182</v>
      </c>
      <c r="V289" s="76" t="str">
        <f t="shared" si="1"/>
        <v> </v>
      </c>
      <c r="W289" s="17" t="str">
        <f t="shared" si="2"/>
        <v> </v>
      </c>
      <c r="X289" s="17" t="str">
        <f t="shared" si="3"/>
        <v> </v>
      </c>
      <c r="Y289" s="17" t="str">
        <f>IF(J289&gt;0,IF(MAX('Channel wise traffic'!G289:J289)='Channel wise traffic'!G289,"Facebook",IF(MAX('Channel wise traffic'!G289:J289)='Channel wise traffic'!H289,"Youtube",IF(MAX('Channel wise traffic'!G289:J289)='Channel wise traffic'!I289,"Twitter",IF(MAX('Channel wise traffic'!G289:J289)='Channel wise traffic'!J289,"Others",IF(AND('Channel wise traffic'!G289='Channel wise traffic'!H289,'Channel wise traffic'!H289='Channel wise traffic'!I289,'Channel wise traffic'!I289='Channel wise traffic'!J289),"Facebook,Youtube,Twitter,Others","No Increase"))))),IF(MIN('Channel wise traffic'!G289:J289)='Channel wise traffic'!G289,"Facebook",IF(MIN('Channel wise traffic'!G289:J289)='Channel wise traffic'!H289,"Youtube",IF(MIN('Channel wise traffic'!G289:J289)='Channel wise traffic'!I289,"Twitter",IF(MIN('Channel wise traffic'!G289:J289)='Channel wise traffic'!J289,"Others",IF(AND('Channel wise traffic'!G289='Channel wise traffic'!H289,'Channel wise traffic'!H289='Channel wise traffic'!I289,'Channel wise traffic'!I289='Channel wise traffic'!J289),"Facebook,Youtube,Twitter,Others","No Decrease"))))))</f>
        <v>Facebook</v>
      </c>
      <c r="Z289" s="17" t="str">
        <f t="shared" si="4"/>
        <v>P2O decrease</v>
      </c>
      <c r="AA289" s="80"/>
      <c r="AB289" s="19"/>
      <c r="AC289" s="19"/>
      <c r="AD289" s="80"/>
    </row>
    <row r="290" ht="15.75" customHeight="1" spans="2:30">
      <c r="B290" s="70">
        <v>43753</v>
      </c>
      <c r="C290" s="17">
        <v>21934513</v>
      </c>
      <c r="D290" s="17">
        <v>5209447</v>
      </c>
      <c r="E290" s="17">
        <v>2000427</v>
      </c>
      <c r="F290" s="17">
        <v>1416502</v>
      </c>
      <c r="G290" s="17">
        <v>1126686</v>
      </c>
      <c r="H290" s="34">
        <f t="shared" si="53"/>
        <v>0.0513658999404272</v>
      </c>
      <c r="I290" s="34">
        <f t="shared" si="58"/>
        <v>-0.113132679109359</v>
      </c>
      <c r="J290" s="34">
        <f t="shared" si="59"/>
        <v>-0.0194174848427681</v>
      </c>
      <c r="K290" s="34">
        <f t="shared" si="60"/>
        <v>-0.0955709415760531</v>
      </c>
      <c r="L290" s="34">
        <f t="shared" si="54"/>
        <v>0.237500007408416</v>
      </c>
      <c r="M290" s="34">
        <f t="shared" si="55"/>
        <v>0.383999875610597</v>
      </c>
      <c r="N290" s="34">
        <f t="shared" si="56"/>
        <v>0.708099820688283</v>
      </c>
      <c r="O290" s="34">
        <f t="shared" si="57"/>
        <v>0.795400218284196</v>
      </c>
      <c r="P290" s="34">
        <v>0.0513658999404272</v>
      </c>
      <c r="Q290" s="34">
        <v>-0.0955709415760532</v>
      </c>
      <c r="R290" s="34">
        <f t="shared" si="61"/>
        <v>-0.0404040364702852</v>
      </c>
      <c r="S290" s="34">
        <f t="shared" si="62"/>
        <v>-0.0769230200274593</v>
      </c>
      <c r="T290" s="34">
        <f t="shared" si="63"/>
        <v>-2.61997947115233e-7</v>
      </c>
      <c r="U290" s="34">
        <f t="shared" si="64"/>
        <v>0.0210530058247986</v>
      </c>
      <c r="V290" s="76" t="str">
        <f t="shared" si="1"/>
        <v> </v>
      </c>
      <c r="W290" s="17" t="str">
        <f t="shared" si="2"/>
        <v> </v>
      </c>
      <c r="X290" s="17" t="str">
        <f t="shared" si="3"/>
        <v> </v>
      </c>
      <c r="Y290" s="17" t="str">
        <f>IF(J290&gt;0,IF(MAX('Channel wise traffic'!G290:J290)='Channel wise traffic'!G290,"Facebook",IF(MAX('Channel wise traffic'!G290:J290)='Channel wise traffic'!H290,"Youtube",IF(MAX('Channel wise traffic'!G290:J290)='Channel wise traffic'!I290,"Twitter",IF(MAX('Channel wise traffic'!G290:J290)='Channel wise traffic'!J290,"Others",IF(AND('Channel wise traffic'!G290='Channel wise traffic'!H290,'Channel wise traffic'!H290='Channel wise traffic'!I290,'Channel wise traffic'!I290='Channel wise traffic'!J290),"Facebook,Youtube,Twitter,Others","No Increase"))))),IF(MIN('Channel wise traffic'!G290:J290)='Channel wise traffic'!G290,"Facebook",IF(MIN('Channel wise traffic'!G290:J290)='Channel wise traffic'!H290,"Youtube",IF(MIN('Channel wise traffic'!G290:J290)='Channel wise traffic'!I290,"Twitter",IF(MIN('Channel wise traffic'!G290:J290)='Channel wise traffic'!J290,"Others",IF(AND('Channel wise traffic'!G290='Channel wise traffic'!H290,'Channel wise traffic'!H290='Channel wise traffic'!I290,'Channel wise traffic'!I290='Channel wise traffic'!J290),"Facebook,Youtube,Twitter,Others","No Decrease"))))))</f>
        <v>Youtube</v>
      </c>
      <c r="Z290" s="17" t="str">
        <f t="shared" si="4"/>
        <v>M2C decrease</v>
      </c>
      <c r="AA290" s="80"/>
      <c r="AB290" s="19"/>
      <c r="AC290" s="19"/>
      <c r="AD290" s="80"/>
    </row>
    <row r="291" ht="15.75" customHeight="1" spans="2:30">
      <c r="B291" s="70">
        <v>43754</v>
      </c>
      <c r="C291" s="17">
        <v>20631473</v>
      </c>
      <c r="D291" s="17">
        <v>5364183</v>
      </c>
      <c r="E291" s="17">
        <v>2252956</v>
      </c>
      <c r="F291" s="17">
        <v>1644658</v>
      </c>
      <c r="G291" s="17">
        <v>1308161</v>
      </c>
      <c r="H291" s="34">
        <f t="shared" si="53"/>
        <v>0.0634060883583058</v>
      </c>
      <c r="I291" s="34">
        <f t="shared" si="58"/>
        <v>-0.0672216537664847</v>
      </c>
      <c r="J291" s="34">
        <f t="shared" si="59"/>
        <v>0</v>
      </c>
      <c r="K291" s="34">
        <f t="shared" si="60"/>
        <v>-0.0672216537664841</v>
      </c>
      <c r="L291" s="34">
        <f t="shared" si="54"/>
        <v>0.260000000969393</v>
      </c>
      <c r="M291" s="34">
        <f t="shared" si="55"/>
        <v>0.419999839677356</v>
      </c>
      <c r="N291" s="34">
        <f t="shared" si="56"/>
        <v>0.730000053263357</v>
      </c>
      <c r="O291" s="34">
        <f t="shared" si="57"/>
        <v>0.795400016295181</v>
      </c>
      <c r="P291" s="34">
        <v>0.0634060883583058</v>
      </c>
      <c r="Q291" s="34">
        <v>-0.0672216537664848</v>
      </c>
      <c r="R291" s="34">
        <f t="shared" si="61"/>
        <v>-0.00952368466776865</v>
      </c>
      <c r="S291" s="34">
        <f t="shared" si="62"/>
        <v>0.0499997930719223</v>
      </c>
      <c r="T291" s="34">
        <f t="shared" si="63"/>
        <v>-0.0476189689530302</v>
      </c>
      <c r="U291" s="34">
        <f t="shared" si="64"/>
        <v>-0.0582526421134018</v>
      </c>
      <c r="V291" s="76" t="str">
        <f t="shared" si="1"/>
        <v> </v>
      </c>
      <c r="W291" s="17" t="str">
        <f t="shared" si="2"/>
        <v> </v>
      </c>
      <c r="X291" s="17" t="str">
        <f t="shared" si="3"/>
        <v> </v>
      </c>
      <c r="Y291" s="17" t="str">
        <f>IF(J291&gt;0,IF(MAX('Channel wise traffic'!G291:J291)='Channel wise traffic'!G291,"Facebook",IF(MAX('Channel wise traffic'!G291:J291)='Channel wise traffic'!H291,"Youtube",IF(MAX('Channel wise traffic'!G291:J291)='Channel wise traffic'!I291,"Twitter",IF(MAX('Channel wise traffic'!G291:J291)='Channel wise traffic'!J291,"Others",IF(AND('Channel wise traffic'!G291='Channel wise traffic'!H291,'Channel wise traffic'!H291='Channel wise traffic'!I291,'Channel wise traffic'!I291='Channel wise traffic'!J291),"Facebook,Youtube,Twitter,Others","No Increase"))))),IF(MIN('Channel wise traffic'!G291:J291)='Channel wise traffic'!G291,"Facebook",IF(MIN('Channel wise traffic'!G291:J291)='Channel wise traffic'!H291,"Youtube",IF(MIN('Channel wise traffic'!G291:J291)='Channel wise traffic'!I291,"Twitter",IF(MIN('Channel wise traffic'!G291:J291)='Channel wise traffic'!J291,"Others",IF(AND('Channel wise traffic'!G291='Channel wise traffic'!H291,'Channel wise traffic'!H291='Channel wise traffic'!I291,'Channel wise traffic'!I291='Channel wise traffic'!J291),"Facebook,Youtube,Twitter,Others","No Decrease"))))))</f>
        <v>Facebook</v>
      </c>
      <c r="Z291" s="17" t="str">
        <f t="shared" si="4"/>
        <v>P2O decrease</v>
      </c>
      <c r="AA291" s="80"/>
      <c r="AB291" s="19"/>
      <c r="AC291" s="19"/>
      <c r="AD291" s="80"/>
    </row>
    <row r="292" ht="15.75" customHeight="1" spans="2:30">
      <c r="B292" s="70">
        <v>43755</v>
      </c>
      <c r="C292" s="17">
        <v>22151687</v>
      </c>
      <c r="D292" s="17">
        <v>5648680</v>
      </c>
      <c r="E292" s="17">
        <v>2146498</v>
      </c>
      <c r="F292" s="17">
        <v>1504266</v>
      </c>
      <c r="G292" s="17">
        <v>1196493</v>
      </c>
      <c r="H292" s="34">
        <f t="shared" si="53"/>
        <v>0.0540136288491256</v>
      </c>
      <c r="I292" s="34">
        <f t="shared" si="58"/>
        <v>0.0614142396228741</v>
      </c>
      <c r="J292" s="34">
        <f t="shared" si="59"/>
        <v>0.0408163457085196</v>
      </c>
      <c r="K292" s="34">
        <f t="shared" si="60"/>
        <v>0.0197901330040449</v>
      </c>
      <c r="L292" s="34">
        <f t="shared" si="54"/>
        <v>0.254999991648492</v>
      </c>
      <c r="M292" s="34">
        <f t="shared" si="55"/>
        <v>0.379999929186996</v>
      </c>
      <c r="N292" s="34">
        <f t="shared" si="56"/>
        <v>0.700800093920423</v>
      </c>
      <c r="O292" s="34">
        <f t="shared" si="57"/>
        <v>0.795399882733506</v>
      </c>
      <c r="P292" s="34">
        <v>0.0540136288491256</v>
      </c>
      <c r="Q292" s="34">
        <v>0.019790133004044</v>
      </c>
      <c r="R292" s="34">
        <f t="shared" si="61"/>
        <v>0.030303146678508</v>
      </c>
      <c r="S292" s="34">
        <f t="shared" si="62"/>
        <v>-0.0104166749526402</v>
      </c>
      <c r="T292" s="34">
        <f t="shared" si="63"/>
        <v>0.0105262513133879</v>
      </c>
      <c r="U292" s="34">
        <f t="shared" si="64"/>
        <v>-0.0102037347961994</v>
      </c>
      <c r="V292" s="76" t="str">
        <f t="shared" si="1"/>
        <v> </v>
      </c>
      <c r="W292" s="17" t="str">
        <f t="shared" si="2"/>
        <v> </v>
      </c>
      <c r="X292" s="17" t="str">
        <f t="shared" si="3"/>
        <v> </v>
      </c>
      <c r="Y292" s="17" t="str">
        <f>IF(J292&gt;0,IF(MAX('Channel wise traffic'!G292:J292)='Channel wise traffic'!G292,"Facebook",IF(MAX('Channel wise traffic'!G292:J292)='Channel wise traffic'!H292,"Youtube",IF(MAX('Channel wise traffic'!G292:J292)='Channel wise traffic'!I292,"Twitter",IF(MAX('Channel wise traffic'!G292:J292)='Channel wise traffic'!J292,"Others",IF(AND('Channel wise traffic'!G292='Channel wise traffic'!H292,'Channel wise traffic'!H292='Channel wise traffic'!I292,'Channel wise traffic'!I292='Channel wise traffic'!J292),"Facebook,Youtube,Twitter,Others","No Increase"))))),IF(MIN('Channel wise traffic'!G292:J292)='Channel wise traffic'!G292,"Facebook",IF(MIN('Channel wise traffic'!G292:J292)='Channel wise traffic'!H292,"Youtube",IF(MIN('Channel wise traffic'!G292:J292)='Channel wise traffic'!I292,"Twitter",IF(MIN('Channel wise traffic'!G292:J292)='Channel wise traffic'!J292,"Others",IF(AND('Channel wise traffic'!G292='Channel wise traffic'!H292,'Channel wise traffic'!H292='Channel wise traffic'!I292,'Channel wise traffic'!I292='Channel wise traffic'!J292),"Facebook,Youtube,Twitter,Others","No Decrease"))))))</f>
        <v>Facebook</v>
      </c>
      <c r="Z292" s="17" t="str">
        <f t="shared" si="4"/>
        <v>L2M increase</v>
      </c>
      <c r="AA292" s="80"/>
      <c r="AB292" s="19"/>
      <c r="AC292" s="19"/>
      <c r="AD292" s="80"/>
    </row>
    <row r="293" ht="15.75" customHeight="1" spans="2:30">
      <c r="B293" s="70">
        <v>43756</v>
      </c>
      <c r="C293" s="17">
        <v>20848646</v>
      </c>
      <c r="D293" s="17">
        <v>5316404</v>
      </c>
      <c r="E293" s="17">
        <v>2190358</v>
      </c>
      <c r="F293" s="17">
        <v>1566982</v>
      </c>
      <c r="G293" s="17">
        <v>1323473</v>
      </c>
      <c r="H293" s="34">
        <f t="shared" si="53"/>
        <v>0.0634800456586006</v>
      </c>
      <c r="I293" s="34">
        <f t="shared" si="58"/>
        <v>0.0717057433586898</v>
      </c>
      <c r="J293" s="34">
        <f t="shared" si="59"/>
        <v>-0.0204081728542598</v>
      </c>
      <c r="K293" s="34">
        <f t="shared" si="60"/>
        <v>0.0940329570545169</v>
      </c>
      <c r="L293" s="34">
        <f t="shared" si="54"/>
        <v>0.254999964985736</v>
      </c>
      <c r="M293" s="34">
        <f t="shared" si="55"/>
        <v>0.411999915732514</v>
      </c>
      <c r="N293" s="34">
        <f t="shared" si="56"/>
        <v>0.715399948318951</v>
      </c>
      <c r="O293" s="34">
        <f t="shared" si="57"/>
        <v>0.844600001786874</v>
      </c>
      <c r="P293" s="34">
        <v>0.0634800456586006</v>
      </c>
      <c r="Q293" s="34">
        <v>0.0940329570545153</v>
      </c>
      <c r="R293" s="34">
        <f t="shared" si="61"/>
        <v>0.030303038950185</v>
      </c>
      <c r="S293" s="34">
        <f t="shared" si="62"/>
        <v>0.0618557230839778</v>
      </c>
      <c r="T293" s="34">
        <f t="shared" si="63"/>
        <v>-0.0485437707467095</v>
      </c>
      <c r="U293" s="34">
        <f t="shared" si="64"/>
        <v>0.0510202854479518</v>
      </c>
      <c r="V293" s="76" t="str">
        <f t="shared" si="1"/>
        <v> </v>
      </c>
      <c r="W293" s="17" t="str">
        <f t="shared" si="2"/>
        <v> </v>
      </c>
      <c r="X293" s="17" t="str">
        <f t="shared" si="3"/>
        <v> </v>
      </c>
      <c r="Y293" s="17" t="str">
        <f>IF(J293&gt;0,IF(MAX('Channel wise traffic'!G293:J293)='Channel wise traffic'!G293,"Facebook",IF(MAX('Channel wise traffic'!G293:J293)='Channel wise traffic'!H293,"Youtube",IF(MAX('Channel wise traffic'!G293:J293)='Channel wise traffic'!I293,"Twitter",IF(MAX('Channel wise traffic'!G293:J293)='Channel wise traffic'!J293,"Others",IF(AND('Channel wise traffic'!G293='Channel wise traffic'!H293,'Channel wise traffic'!H293='Channel wise traffic'!I293,'Channel wise traffic'!I293='Channel wise traffic'!J293),"Facebook,Youtube,Twitter,Others","No Increase"))))),IF(MIN('Channel wise traffic'!G293:J293)='Channel wise traffic'!G293,"Facebook",IF(MIN('Channel wise traffic'!G293:J293)='Channel wise traffic'!H293,"Youtube",IF(MIN('Channel wise traffic'!G293:J293)='Channel wise traffic'!I293,"Twitter",IF(MIN('Channel wise traffic'!G293:J293)='Channel wise traffic'!J293,"Others",IF(AND('Channel wise traffic'!G293='Channel wise traffic'!H293,'Channel wise traffic'!H293='Channel wise traffic'!I293,'Channel wise traffic'!I293='Channel wise traffic'!J293),"Facebook,Youtube,Twitter,Others","No Decrease"))))))</f>
        <v>Youtube</v>
      </c>
      <c r="Z293" s="17" t="str">
        <f t="shared" si="4"/>
        <v>M2C increase</v>
      </c>
      <c r="AA293" s="80"/>
      <c r="AB293" s="19"/>
      <c r="AC293" s="19"/>
      <c r="AD293" s="80"/>
    </row>
    <row r="294" ht="15.75" customHeight="1" spans="2:30">
      <c r="B294" s="70">
        <v>43757</v>
      </c>
      <c r="C294" s="17">
        <v>46236443</v>
      </c>
      <c r="D294" s="17">
        <v>9418363</v>
      </c>
      <c r="E294" s="17">
        <v>3202243</v>
      </c>
      <c r="F294" s="17">
        <v>2221076</v>
      </c>
      <c r="G294" s="17">
        <v>1697790</v>
      </c>
      <c r="H294" s="34">
        <f t="shared" si="53"/>
        <v>0.0367197364209007</v>
      </c>
      <c r="I294" s="34">
        <f t="shared" si="58"/>
        <v>0.0317750670919061</v>
      </c>
      <c r="J294" s="34">
        <f t="shared" si="59"/>
        <v>0.0198019799796412</v>
      </c>
      <c r="K294" s="34">
        <f t="shared" si="60"/>
        <v>0.0117405999863862</v>
      </c>
      <c r="L294" s="34">
        <f t="shared" si="54"/>
        <v>0.203699990503162</v>
      </c>
      <c r="M294" s="34">
        <f t="shared" si="55"/>
        <v>0.339999955406263</v>
      </c>
      <c r="N294" s="34">
        <f t="shared" si="56"/>
        <v>0.693600079694139</v>
      </c>
      <c r="O294" s="34">
        <f t="shared" si="57"/>
        <v>0.764399777405186</v>
      </c>
      <c r="P294" s="34">
        <v>0.0367197364209007</v>
      </c>
      <c r="Q294" s="34">
        <v>0.0117405999863855</v>
      </c>
      <c r="R294" s="34">
        <f t="shared" si="61"/>
        <v>0.0210526151320414</v>
      </c>
      <c r="S294" s="34">
        <f t="shared" si="62"/>
        <v>0.0309279721651508</v>
      </c>
      <c r="T294" s="34">
        <f t="shared" si="63"/>
        <v>0.0200000166293881</v>
      </c>
      <c r="U294" s="34">
        <f t="shared" si="64"/>
        <v>-0.0576927039553541</v>
      </c>
      <c r="V294" s="76" t="str">
        <f t="shared" si="1"/>
        <v> </v>
      </c>
      <c r="W294" s="17" t="str">
        <f t="shared" si="2"/>
        <v> </v>
      </c>
      <c r="X294" s="17" t="str">
        <f t="shared" si="3"/>
        <v> </v>
      </c>
      <c r="Y294" s="17" t="str">
        <f>IF(J294&gt;0,IF(MAX('Channel wise traffic'!G294:J294)='Channel wise traffic'!G294,"Facebook",IF(MAX('Channel wise traffic'!G294:J294)='Channel wise traffic'!H294,"Youtube",IF(MAX('Channel wise traffic'!G294:J294)='Channel wise traffic'!I294,"Twitter",IF(MAX('Channel wise traffic'!G294:J294)='Channel wise traffic'!J294,"Others",IF(AND('Channel wise traffic'!G294='Channel wise traffic'!H294,'Channel wise traffic'!H294='Channel wise traffic'!I294,'Channel wise traffic'!I294='Channel wise traffic'!J294),"Facebook,Youtube,Twitter,Others","No Increase"))))),IF(MIN('Channel wise traffic'!G294:J294)='Channel wise traffic'!G294,"Facebook",IF(MIN('Channel wise traffic'!G294:J294)='Channel wise traffic'!H294,"Youtube",IF(MIN('Channel wise traffic'!G294:J294)='Channel wise traffic'!I294,"Twitter",IF(MIN('Channel wise traffic'!G294:J294)='Channel wise traffic'!J294,"Others",IF(AND('Channel wise traffic'!G294='Channel wise traffic'!H294,'Channel wise traffic'!H294='Channel wise traffic'!I294,'Channel wise traffic'!I294='Channel wise traffic'!J294),"Facebook,Youtube,Twitter,Others","No Decrease"))))))</f>
        <v>Others</v>
      </c>
      <c r="Z294" s="17" t="str">
        <f t="shared" si="4"/>
        <v>M2C increase</v>
      </c>
      <c r="AA294" s="80"/>
      <c r="AB294" s="19"/>
      <c r="AC294" s="19"/>
      <c r="AD294" s="80"/>
    </row>
    <row r="295" ht="15.75" customHeight="1" spans="2:30">
      <c r="B295" s="70">
        <v>43758</v>
      </c>
      <c r="C295" s="17">
        <v>43094160</v>
      </c>
      <c r="D295" s="17">
        <v>9140271</v>
      </c>
      <c r="E295" s="17">
        <v>3169846</v>
      </c>
      <c r="F295" s="17">
        <v>2069275</v>
      </c>
      <c r="G295" s="17">
        <v>1694736</v>
      </c>
      <c r="H295" s="34">
        <f t="shared" si="53"/>
        <v>0.0393263495564132</v>
      </c>
      <c r="I295" s="34">
        <f t="shared" si="58"/>
        <v>0.00949610255933719</v>
      </c>
      <c r="J295" s="34">
        <f t="shared" si="59"/>
        <v>-0.0103092897150219</v>
      </c>
      <c r="K295" s="34">
        <f t="shared" si="60"/>
        <v>0.0200116986736758</v>
      </c>
      <c r="L295" s="34">
        <f t="shared" si="54"/>
        <v>0.21209999220312</v>
      </c>
      <c r="M295" s="34">
        <f t="shared" si="55"/>
        <v>0.346800001881782</v>
      </c>
      <c r="N295" s="34">
        <f t="shared" si="56"/>
        <v>0.65279985210638</v>
      </c>
      <c r="O295" s="34">
        <f t="shared" si="57"/>
        <v>0.818999891266265</v>
      </c>
      <c r="P295" s="34">
        <v>0.0393263495564132</v>
      </c>
      <c r="Q295" s="34">
        <v>0.0200116986736756</v>
      </c>
      <c r="R295" s="34">
        <f t="shared" si="61"/>
        <v>-0.0288461009865275</v>
      </c>
      <c r="S295" s="34">
        <f t="shared" si="62"/>
        <v>0.0624999028013438</v>
      </c>
      <c r="T295" s="34">
        <f t="shared" si="63"/>
        <v>-0.0303028787458129</v>
      </c>
      <c r="U295" s="34">
        <f t="shared" si="64"/>
        <v>0.0194175108969195</v>
      </c>
      <c r="V295" s="76" t="str">
        <f t="shared" si="1"/>
        <v> </v>
      </c>
      <c r="W295" s="17" t="str">
        <f t="shared" si="2"/>
        <v> </v>
      </c>
      <c r="X295" s="17" t="str">
        <f t="shared" si="3"/>
        <v> </v>
      </c>
      <c r="Y295" s="17" t="str">
        <f>IF(J295&gt;0,IF(MAX('Channel wise traffic'!G295:J295)='Channel wise traffic'!G295,"Facebook",IF(MAX('Channel wise traffic'!G295:J295)='Channel wise traffic'!H295,"Youtube",IF(MAX('Channel wise traffic'!G295:J295)='Channel wise traffic'!I295,"Twitter",IF(MAX('Channel wise traffic'!G295:J295)='Channel wise traffic'!J295,"Others",IF(AND('Channel wise traffic'!G295='Channel wise traffic'!H295,'Channel wise traffic'!H295='Channel wise traffic'!I295,'Channel wise traffic'!I295='Channel wise traffic'!J295),"Facebook,Youtube,Twitter,Others","No Increase"))))),IF(MIN('Channel wise traffic'!G295:J295)='Channel wise traffic'!G295,"Facebook",IF(MIN('Channel wise traffic'!G295:J295)='Channel wise traffic'!H295,"Youtube",IF(MIN('Channel wise traffic'!G295:J295)='Channel wise traffic'!I295,"Twitter",IF(MIN('Channel wise traffic'!G295:J295)='Channel wise traffic'!J295,"Others",IF(AND('Channel wise traffic'!G295='Channel wise traffic'!H295,'Channel wise traffic'!H295='Channel wise traffic'!I295,'Channel wise traffic'!I295='Channel wise traffic'!J295),"Facebook,Youtube,Twitter,Others","No Decrease"))))))</f>
        <v>Twitter</v>
      </c>
      <c r="Z295" s="17" t="str">
        <f t="shared" si="4"/>
        <v>M2C increase</v>
      </c>
      <c r="AA295" s="80"/>
      <c r="AB295" s="19"/>
      <c r="AC295" s="19"/>
      <c r="AD295" s="80"/>
    </row>
    <row r="296" ht="15.75" customHeight="1" spans="2:30">
      <c r="B296" s="70">
        <v>43759</v>
      </c>
      <c r="C296" s="17">
        <v>22803207</v>
      </c>
      <c r="D296" s="17">
        <v>5700801</v>
      </c>
      <c r="E296" s="17">
        <v>2371533</v>
      </c>
      <c r="F296" s="17">
        <v>1748531</v>
      </c>
      <c r="G296" s="17">
        <v>1462471</v>
      </c>
      <c r="H296" s="34">
        <f t="shared" si="53"/>
        <v>0.0641344438964221</v>
      </c>
      <c r="I296" s="34">
        <f t="shared" si="58"/>
        <v>0.323829033028945</v>
      </c>
      <c r="J296" s="34">
        <f t="shared" si="59"/>
        <v>0.0937500209845761</v>
      </c>
      <c r="K296" s="34">
        <f t="shared" si="60"/>
        <v>0.21035794983323</v>
      </c>
      <c r="L296" s="34">
        <f t="shared" si="54"/>
        <v>0.249999967109889</v>
      </c>
      <c r="M296" s="34">
        <f t="shared" si="55"/>
        <v>0.415999962110588</v>
      </c>
      <c r="N296" s="34">
        <f t="shared" si="56"/>
        <v>0.737299881553409</v>
      </c>
      <c r="O296" s="34">
        <f t="shared" si="57"/>
        <v>0.8363998121852</v>
      </c>
      <c r="P296" s="34">
        <v>0.0641344438964221</v>
      </c>
      <c r="Q296" s="34">
        <v>0.210357949833231</v>
      </c>
      <c r="R296" s="34">
        <f t="shared" si="61"/>
        <v>0.0204080829578142</v>
      </c>
      <c r="S296" s="34">
        <f t="shared" si="62"/>
        <v>0.0721649503418951</v>
      </c>
      <c r="T296" s="34">
        <f t="shared" si="63"/>
        <v>0.0412373639992056</v>
      </c>
      <c r="U296" s="34">
        <f t="shared" si="64"/>
        <v>0.0624991397227721</v>
      </c>
      <c r="V296" s="76" t="str">
        <f t="shared" si="1"/>
        <v>High Order Change</v>
      </c>
      <c r="W296" s="17" t="str">
        <f t="shared" si="2"/>
        <v> </v>
      </c>
      <c r="X296" s="17" t="str">
        <f t="shared" si="3"/>
        <v>High Conversion Rate</v>
      </c>
      <c r="Y296" s="17" t="str">
        <f>IF(J296&gt;0,IF(MAX('Channel wise traffic'!G296:J296)='Channel wise traffic'!G296,"Facebook",IF(MAX('Channel wise traffic'!G296:J296)='Channel wise traffic'!H296,"Youtube",IF(MAX('Channel wise traffic'!G296:J296)='Channel wise traffic'!I296,"Twitter",IF(MAX('Channel wise traffic'!G296:J296)='Channel wise traffic'!J296,"Others",IF(AND('Channel wise traffic'!G296='Channel wise traffic'!H296,'Channel wise traffic'!H296='Channel wise traffic'!I296,'Channel wise traffic'!I296='Channel wise traffic'!J296),"Facebook,Youtube,Twitter,Others","No Increase"))))),IF(MIN('Channel wise traffic'!G296:J296)='Channel wise traffic'!G296,"Facebook",IF(MIN('Channel wise traffic'!G296:J296)='Channel wise traffic'!H296,"Youtube",IF(MIN('Channel wise traffic'!G296:J296)='Channel wise traffic'!I296,"Twitter",IF(MIN('Channel wise traffic'!G296:J296)='Channel wise traffic'!J296,"Others",IF(AND('Channel wise traffic'!G296='Channel wise traffic'!H296,'Channel wise traffic'!H296='Channel wise traffic'!I296,'Channel wise traffic'!I296='Channel wise traffic'!J296),"Facebook,Youtube,Twitter,Others","No Decrease"))))))</f>
        <v>Youtube</v>
      </c>
      <c r="Z296" s="17" t="str">
        <f t="shared" si="4"/>
        <v>M2C increase</v>
      </c>
      <c r="AA296" s="80" t="s">
        <v>41</v>
      </c>
      <c r="AB296" s="80" t="s">
        <v>107</v>
      </c>
      <c r="AC296" s="80" t="s">
        <v>108</v>
      </c>
      <c r="AD296" s="80"/>
    </row>
    <row r="297" ht="15.75" customHeight="1" spans="2:30">
      <c r="B297" s="70">
        <v>43760</v>
      </c>
      <c r="C297" s="17">
        <v>21717340</v>
      </c>
      <c r="D297" s="17">
        <v>5429335</v>
      </c>
      <c r="E297" s="17">
        <v>2106582</v>
      </c>
      <c r="F297" s="17">
        <v>1568560</v>
      </c>
      <c r="G297" s="17">
        <v>1350531</v>
      </c>
      <c r="H297" s="34">
        <f t="shared" si="53"/>
        <v>0.0621867595202727</v>
      </c>
      <c r="I297" s="34">
        <f t="shared" si="58"/>
        <v>0.198675584856828</v>
      </c>
      <c r="J297" s="34">
        <f t="shared" si="59"/>
        <v>-0.00990097204346407</v>
      </c>
      <c r="K297" s="34">
        <f t="shared" si="60"/>
        <v>0.210662318627635</v>
      </c>
      <c r="L297" s="34">
        <f t="shared" si="54"/>
        <v>0.25</v>
      </c>
      <c r="M297" s="34">
        <f t="shared" si="55"/>
        <v>0.388000003683692</v>
      </c>
      <c r="N297" s="34">
        <f t="shared" si="56"/>
        <v>0.74459954561465</v>
      </c>
      <c r="O297" s="34">
        <f t="shared" si="57"/>
        <v>0.861000535523027</v>
      </c>
      <c r="P297" s="34">
        <v>0.0621867595202727</v>
      </c>
      <c r="Q297" s="34">
        <v>0.210662318627636</v>
      </c>
      <c r="R297" s="34">
        <f t="shared" si="61"/>
        <v>0.0526315461122846</v>
      </c>
      <c r="S297" s="34">
        <f t="shared" si="62"/>
        <v>0.0104170035647391</v>
      </c>
      <c r="T297" s="34">
        <f t="shared" si="63"/>
        <v>0.0515460163383303</v>
      </c>
      <c r="U297" s="34">
        <f t="shared" si="64"/>
        <v>0.082474603012231</v>
      </c>
      <c r="V297" s="76" t="str">
        <f t="shared" si="1"/>
        <v> </v>
      </c>
      <c r="W297" s="17" t="str">
        <f t="shared" si="2"/>
        <v> </v>
      </c>
      <c r="X297" s="17" t="str">
        <f t="shared" si="3"/>
        <v>High Conversion Rate</v>
      </c>
      <c r="Y297" s="17" t="str">
        <f>IF(J297&gt;0,IF(MAX('Channel wise traffic'!G297:J297)='Channel wise traffic'!G297,"Facebook",IF(MAX('Channel wise traffic'!G297:J297)='Channel wise traffic'!H297,"Youtube",IF(MAX('Channel wise traffic'!G297:J297)='Channel wise traffic'!I297,"Twitter",IF(MAX('Channel wise traffic'!G297:J297)='Channel wise traffic'!J297,"Others",IF(AND('Channel wise traffic'!G297='Channel wise traffic'!H297,'Channel wise traffic'!H297='Channel wise traffic'!I297,'Channel wise traffic'!I297='Channel wise traffic'!J297),"Facebook,Youtube,Twitter,Others","No Increase"))))),IF(MIN('Channel wise traffic'!G297:J297)='Channel wise traffic'!G297,"Facebook",IF(MIN('Channel wise traffic'!G297:J297)='Channel wise traffic'!H297,"Youtube",IF(MIN('Channel wise traffic'!G297:J297)='Channel wise traffic'!I297,"Twitter",IF(MIN('Channel wise traffic'!G297:J297)='Channel wise traffic'!J297,"Others",IF(AND('Channel wise traffic'!G297='Channel wise traffic'!H297,'Channel wise traffic'!H297='Channel wise traffic'!I297,'Channel wise traffic'!I297='Channel wise traffic'!J297),"Facebook,Youtube,Twitter,Others","No Decrease"))))))</f>
        <v>Youtube</v>
      </c>
      <c r="Z297" s="17" t="str">
        <f t="shared" si="4"/>
        <v>P2O increase</v>
      </c>
      <c r="AA297" s="80" t="s">
        <v>41</v>
      </c>
      <c r="AB297" s="80" t="s">
        <v>109</v>
      </c>
      <c r="AC297" s="19"/>
      <c r="AD297" s="80"/>
    </row>
    <row r="298" ht="15.75" customHeight="1" spans="2:30">
      <c r="B298" s="70">
        <v>43761</v>
      </c>
      <c r="C298" s="17">
        <v>21717340</v>
      </c>
      <c r="D298" s="17">
        <v>5320748</v>
      </c>
      <c r="E298" s="17">
        <v>2085733</v>
      </c>
      <c r="F298" s="17">
        <v>1568262</v>
      </c>
      <c r="G298" s="17">
        <v>1324554</v>
      </c>
      <c r="H298" s="34">
        <f t="shared" si="53"/>
        <v>0.0609906185564162</v>
      </c>
      <c r="I298" s="34">
        <f t="shared" si="58"/>
        <v>0.0125313321525409</v>
      </c>
      <c r="J298" s="34">
        <f t="shared" si="59"/>
        <v>0.0526315789473684</v>
      </c>
      <c r="K298" s="34">
        <f t="shared" si="60"/>
        <v>-0.0380952344550867</v>
      </c>
      <c r="L298" s="34">
        <f t="shared" si="54"/>
        <v>0.244999986186154</v>
      </c>
      <c r="M298" s="34">
        <f t="shared" si="55"/>
        <v>0.391999959404204</v>
      </c>
      <c r="N298" s="34">
        <f t="shared" si="56"/>
        <v>0.751899691858929</v>
      </c>
      <c r="O298" s="34">
        <f t="shared" si="57"/>
        <v>0.844599945672343</v>
      </c>
      <c r="P298" s="34">
        <v>0.0609906185564162</v>
      </c>
      <c r="Q298" s="34">
        <v>-0.0380952344550861</v>
      </c>
      <c r="R298" s="34">
        <f t="shared" si="61"/>
        <v>-0.057692364335817</v>
      </c>
      <c r="S298" s="34">
        <f t="shared" si="62"/>
        <v>-0.0666664070506824</v>
      </c>
      <c r="T298" s="34">
        <f t="shared" si="63"/>
        <v>0.0299995027365723</v>
      </c>
      <c r="U298" s="34">
        <f t="shared" si="64"/>
        <v>0.0618555800467866</v>
      </c>
      <c r="V298" s="76" t="str">
        <f t="shared" si="1"/>
        <v> </v>
      </c>
      <c r="W298" s="17" t="str">
        <f t="shared" si="2"/>
        <v> </v>
      </c>
      <c r="X298" s="17" t="str">
        <f t="shared" si="3"/>
        <v> </v>
      </c>
      <c r="Y298" s="17" t="str">
        <f>IF(J298&gt;0,IF(MAX('Channel wise traffic'!G298:J298)='Channel wise traffic'!G298,"Facebook",IF(MAX('Channel wise traffic'!G298:J298)='Channel wise traffic'!H298,"Youtube",IF(MAX('Channel wise traffic'!G298:J298)='Channel wise traffic'!I298,"Twitter",IF(MAX('Channel wise traffic'!G298:J298)='Channel wise traffic'!J298,"Others",IF(AND('Channel wise traffic'!G298='Channel wise traffic'!H298,'Channel wise traffic'!H298='Channel wise traffic'!I298,'Channel wise traffic'!I298='Channel wise traffic'!J298),"Facebook,Youtube,Twitter,Others","No Increase"))))),IF(MIN('Channel wise traffic'!G298:J298)='Channel wise traffic'!G298,"Facebook",IF(MIN('Channel wise traffic'!G298:J298)='Channel wise traffic'!H298,"Youtube",IF(MIN('Channel wise traffic'!G298:J298)='Channel wise traffic'!I298,"Twitter",IF(MIN('Channel wise traffic'!G298:J298)='Channel wise traffic'!J298,"Others",IF(AND('Channel wise traffic'!G298='Channel wise traffic'!H298,'Channel wise traffic'!H298='Channel wise traffic'!I298,'Channel wise traffic'!I298='Channel wise traffic'!J298),"Facebook,Youtube,Twitter,Others","No Decrease"))))))</f>
        <v>Youtube</v>
      </c>
      <c r="Z298" s="17" t="str">
        <f t="shared" si="4"/>
        <v>M2C decrease</v>
      </c>
      <c r="AA298" s="80"/>
      <c r="AB298" s="19"/>
      <c r="AC298" s="19"/>
      <c r="AD298" s="80"/>
    </row>
    <row r="299" ht="15.75" customHeight="1" spans="2:30">
      <c r="B299" s="70">
        <v>43762</v>
      </c>
      <c r="C299" s="17">
        <v>21065820</v>
      </c>
      <c r="D299" s="17">
        <v>5319119</v>
      </c>
      <c r="E299" s="17">
        <v>2234030</v>
      </c>
      <c r="F299" s="17">
        <v>1663458</v>
      </c>
      <c r="G299" s="17">
        <v>1309474</v>
      </c>
      <c r="H299" s="34">
        <f t="shared" si="53"/>
        <v>0.0621610741950705</v>
      </c>
      <c r="I299" s="34">
        <f t="shared" si="58"/>
        <v>0.0944267956436018</v>
      </c>
      <c r="J299" s="34">
        <f t="shared" si="59"/>
        <v>-0.049019607400556</v>
      </c>
      <c r="K299" s="34">
        <f t="shared" si="60"/>
        <v>0.150840547460769</v>
      </c>
      <c r="L299" s="34">
        <f t="shared" si="54"/>
        <v>0.252499973891356</v>
      </c>
      <c r="M299" s="34">
        <f t="shared" si="55"/>
        <v>0.420000003760021</v>
      </c>
      <c r="N299" s="34">
        <f t="shared" si="56"/>
        <v>0.744599669655287</v>
      </c>
      <c r="O299" s="34">
        <f t="shared" si="57"/>
        <v>0.787199917280749</v>
      </c>
      <c r="P299" s="34">
        <v>0.0621610741950705</v>
      </c>
      <c r="Q299" s="34">
        <v>0.15084054746077</v>
      </c>
      <c r="R299" s="34">
        <f t="shared" si="61"/>
        <v>-0.00980399152554567</v>
      </c>
      <c r="S299" s="34">
        <f t="shared" si="62"/>
        <v>0.10526337375537</v>
      </c>
      <c r="T299" s="34">
        <f t="shared" si="63"/>
        <v>0.0624993862227388</v>
      </c>
      <c r="U299" s="34">
        <f t="shared" si="64"/>
        <v>-0.0103092364366169</v>
      </c>
      <c r="V299" s="76" t="str">
        <f t="shared" si="1"/>
        <v> </v>
      </c>
      <c r="W299" s="17" t="str">
        <f t="shared" si="2"/>
        <v> </v>
      </c>
      <c r="X299" s="17" t="str">
        <f t="shared" si="3"/>
        <v> </v>
      </c>
      <c r="Y299" s="17" t="str">
        <f>IF(J299&gt;0,IF(MAX('Channel wise traffic'!G299:J299)='Channel wise traffic'!G299,"Facebook",IF(MAX('Channel wise traffic'!G299:J299)='Channel wise traffic'!H299,"Youtube",IF(MAX('Channel wise traffic'!G299:J299)='Channel wise traffic'!I299,"Twitter",IF(MAX('Channel wise traffic'!G299:J299)='Channel wise traffic'!J299,"Others",IF(AND('Channel wise traffic'!G299='Channel wise traffic'!H299,'Channel wise traffic'!H299='Channel wise traffic'!I299,'Channel wise traffic'!I299='Channel wise traffic'!J299),"Facebook,Youtube,Twitter,Others","No Increase"))))),IF(MIN('Channel wise traffic'!G299:J299)='Channel wise traffic'!G299,"Facebook",IF(MIN('Channel wise traffic'!G299:J299)='Channel wise traffic'!H299,"Youtube",IF(MIN('Channel wise traffic'!G299:J299)='Channel wise traffic'!I299,"Twitter",IF(MIN('Channel wise traffic'!G299:J299)='Channel wise traffic'!J299,"Others",IF(AND('Channel wise traffic'!G299='Channel wise traffic'!H299,'Channel wise traffic'!H299='Channel wise traffic'!I299,'Channel wise traffic'!I299='Channel wise traffic'!J299),"Facebook,Youtube,Twitter,Others","No Decrease"))))))</f>
        <v>Youtube</v>
      </c>
      <c r="Z299" s="17" t="str">
        <f t="shared" si="4"/>
        <v>M2C increase</v>
      </c>
      <c r="AA299" s="80"/>
      <c r="AB299" s="19"/>
      <c r="AC299" s="19"/>
      <c r="AD299" s="80"/>
    </row>
    <row r="300" ht="15.75" customHeight="1" spans="2:30">
      <c r="B300" s="70">
        <v>43763</v>
      </c>
      <c r="C300" s="17">
        <v>21500167</v>
      </c>
      <c r="D300" s="17">
        <v>5321291</v>
      </c>
      <c r="E300" s="17">
        <v>2107231</v>
      </c>
      <c r="F300" s="17">
        <v>1507513</v>
      </c>
      <c r="G300" s="17">
        <v>1186714</v>
      </c>
      <c r="H300" s="34">
        <f t="shared" si="53"/>
        <v>0.0551955712716092</v>
      </c>
      <c r="I300" s="34">
        <f t="shared" si="58"/>
        <v>-0.10333342652249</v>
      </c>
      <c r="J300" s="34">
        <f t="shared" si="59"/>
        <v>0.0312500389713557</v>
      </c>
      <c r="K300" s="34">
        <f t="shared" si="60"/>
        <v>-0.130505173728856</v>
      </c>
      <c r="L300" s="34">
        <f t="shared" si="54"/>
        <v>0.247499984535004</v>
      </c>
      <c r="M300" s="34">
        <f t="shared" si="55"/>
        <v>0.39599995564986</v>
      </c>
      <c r="N300" s="34">
        <f t="shared" si="56"/>
        <v>0.715399972760462</v>
      </c>
      <c r="O300" s="34">
        <f t="shared" si="57"/>
        <v>0.787199845042796</v>
      </c>
      <c r="P300" s="34">
        <v>0.0551955712716092</v>
      </c>
      <c r="Q300" s="34">
        <v>-0.130505173728856</v>
      </c>
      <c r="R300" s="34">
        <f t="shared" si="61"/>
        <v>-0.0294116920806304</v>
      </c>
      <c r="S300" s="34">
        <f t="shared" si="62"/>
        <v>-0.0388348625125491</v>
      </c>
      <c r="T300" s="34">
        <f t="shared" si="63"/>
        <v>3.41648207502487e-8</v>
      </c>
      <c r="U300" s="34">
        <f t="shared" si="64"/>
        <v>-0.0679613504885621</v>
      </c>
      <c r="V300" s="76" t="str">
        <f t="shared" si="1"/>
        <v> </v>
      </c>
      <c r="W300" s="17" t="str">
        <f t="shared" si="2"/>
        <v> </v>
      </c>
      <c r="X300" s="17" t="str">
        <f t="shared" si="3"/>
        <v> </v>
      </c>
      <c r="Y300" s="17" t="str">
        <f>IF(J300&gt;0,IF(MAX('Channel wise traffic'!G300:J300)='Channel wise traffic'!G300,"Facebook",IF(MAX('Channel wise traffic'!G300:J300)='Channel wise traffic'!H300,"Youtube",IF(MAX('Channel wise traffic'!G300:J300)='Channel wise traffic'!I300,"Twitter",IF(MAX('Channel wise traffic'!G300:J300)='Channel wise traffic'!J300,"Others",IF(AND('Channel wise traffic'!G300='Channel wise traffic'!H300,'Channel wise traffic'!H300='Channel wise traffic'!I300,'Channel wise traffic'!I300='Channel wise traffic'!J300),"Facebook,Youtube,Twitter,Others","No Increase"))))),IF(MIN('Channel wise traffic'!G300:J300)='Channel wise traffic'!G300,"Facebook",IF(MIN('Channel wise traffic'!G300:J300)='Channel wise traffic'!H300,"Youtube",IF(MIN('Channel wise traffic'!G300:J300)='Channel wise traffic'!I300,"Twitter",IF(MIN('Channel wise traffic'!G300:J300)='Channel wise traffic'!J300,"Others",IF(AND('Channel wise traffic'!G300='Channel wise traffic'!H300,'Channel wise traffic'!H300='Channel wise traffic'!I300,'Channel wise traffic'!I300='Channel wise traffic'!J300),"Facebook,Youtube,Twitter,Others","No Decrease"))))))</f>
        <v>Facebook</v>
      </c>
      <c r="Z300" s="17" t="str">
        <f t="shared" si="4"/>
        <v>P2O decrease</v>
      </c>
      <c r="AA300" s="80"/>
      <c r="AB300" s="19"/>
      <c r="AC300" s="19"/>
      <c r="AD300" s="80"/>
    </row>
    <row r="301" ht="15.75" customHeight="1" spans="2:30">
      <c r="B301" s="70">
        <v>43764</v>
      </c>
      <c r="C301" s="17">
        <v>43991955</v>
      </c>
      <c r="D301" s="17">
        <v>9330693</v>
      </c>
      <c r="E301" s="17">
        <v>3204160</v>
      </c>
      <c r="F301" s="17">
        <v>2069887</v>
      </c>
      <c r="G301" s="17">
        <v>1582222</v>
      </c>
      <c r="H301" s="34">
        <f t="shared" si="53"/>
        <v>0.0359661669957609</v>
      </c>
      <c r="I301" s="34">
        <f t="shared" si="58"/>
        <v>-0.0680696670377373</v>
      </c>
      <c r="J301" s="34">
        <f t="shared" si="59"/>
        <v>-0.0485436996094185</v>
      </c>
      <c r="K301" s="34">
        <f t="shared" si="60"/>
        <v>-0.0205221904782212</v>
      </c>
      <c r="L301" s="34">
        <f t="shared" si="54"/>
        <v>0.212099985099548</v>
      </c>
      <c r="M301" s="34">
        <f t="shared" si="55"/>
        <v>0.343400002550722</v>
      </c>
      <c r="N301" s="34">
        <f t="shared" si="56"/>
        <v>0.64599988764606</v>
      </c>
      <c r="O301" s="34">
        <f t="shared" si="57"/>
        <v>0.76440018223217</v>
      </c>
      <c r="P301" s="34">
        <v>0.0359661669957609</v>
      </c>
      <c r="Q301" s="34">
        <v>-0.0205221904782208</v>
      </c>
      <c r="R301" s="34">
        <f t="shared" si="61"/>
        <v>0.0412370887972899</v>
      </c>
      <c r="S301" s="34">
        <f t="shared" si="62"/>
        <v>0.0100001399717724</v>
      </c>
      <c r="T301" s="34">
        <f t="shared" si="63"/>
        <v>-0.0686277199810437</v>
      </c>
      <c r="U301" s="34">
        <f t="shared" si="64"/>
        <v>5.29601127396973e-7</v>
      </c>
      <c r="V301" s="76" t="str">
        <f t="shared" si="1"/>
        <v> </v>
      </c>
      <c r="W301" s="17" t="str">
        <f t="shared" si="2"/>
        <v> </v>
      </c>
      <c r="X301" s="17" t="str">
        <f t="shared" si="3"/>
        <v> </v>
      </c>
      <c r="Y301" s="17" t="str">
        <f>IF(J301&gt;0,IF(MAX('Channel wise traffic'!G301:J301)='Channel wise traffic'!G301,"Facebook",IF(MAX('Channel wise traffic'!G301:J301)='Channel wise traffic'!H301,"Youtube",IF(MAX('Channel wise traffic'!G301:J301)='Channel wise traffic'!I301,"Twitter",IF(MAX('Channel wise traffic'!G301:J301)='Channel wise traffic'!J301,"Others",IF(AND('Channel wise traffic'!G301='Channel wise traffic'!H301,'Channel wise traffic'!H301='Channel wise traffic'!I301,'Channel wise traffic'!I301='Channel wise traffic'!J301),"Facebook,Youtube,Twitter,Others","No Increase"))))),IF(MIN('Channel wise traffic'!G301:J301)='Channel wise traffic'!G301,"Facebook",IF(MIN('Channel wise traffic'!G301:J301)='Channel wise traffic'!H301,"Youtube",IF(MIN('Channel wise traffic'!G301:J301)='Channel wise traffic'!I301,"Twitter",IF(MIN('Channel wise traffic'!G301:J301)='Channel wise traffic'!J301,"Others",IF(AND('Channel wise traffic'!G301='Channel wise traffic'!H301,'Channel wise traffic'!H301='Channel wise traffic'!I301,'Channel wise traffic'!I301='Channel wise traffic'!J301),"Facebook,Youtube,Twitter,Others","No Decrease"))))))</f>
        <v>Others</v>
      </c>
      <c r="Z301" s="17" t="str">
        <f t="shared" si="4"/>
        <v>C2P decrease</v>
      </c>
      <c r="AA301" s="80"/>
      <c r="AB301" s="19"/>
      <c r="AC301" s="19"/>
      <c r="AD301" s="80"/>
    </row>
    <row r="302" ht="15.75" customHeight="1" spans="2:30">
      <c r="B302" s="70">
        <v>43765</v>
      </c>
      <c r="C302" s="17">
        <v>43094160</v>
      </c>
      <c r="D302" s="17">
        <v>9321266</v>
      </c>
      <c r="E302" s="17">
        <v>3137538</v>
      </c>
      <c r="F302" s="17">
        <v>2154861</v>
      </c>
      <c r="G302" s="17">
        <v>1613560</v>
      </c>
      <c r="H302" s="34">
        <f t="shared" si="53"/>
        <v>0.0374426604440138</v>
      </c>
      <c r="I302" s="34">
        <f t="shared" si="58"/>
        <v>-0.0478989057882762</v>
      </c>
      <c r="J302" s="34">
        <f t="shared" si="59"/>
        <v>0</v>
      </c>
      <c r="K302" s="34">
        <f t="shared" si="60"/>
        <v>-0.0478989057882747</v>
      </c>
      <c r="L302" s="34">
        <f t="shared" si="54"/>
        <v>0.21629998125036</v>
      </c>
      <c r="M302" s="34">
        <f t="shared" si="55"/>
        <v>0.33659998545262</v>
      </c>
      <c r="N302" s="34">
        <f t="shared" si="56"/>
        <v>0.68679996863783</v>
      </c>
      <c r="O302" s="34">
        <f t="shared" si="57"/>
        <v>0.748800038610379</v>
      </c>
      <c r="P302" s="34">
        <v>0.0374426604440138</v>
      </c>
      <c r="Q302" s="34">
        <v>-0.0478989057882762</v>
      </c>
      <c r="R302" s="34">
        <f t="shared" si="61"/>
        <v>0.0198019292863427</v>
      </c>
      <c r="S302" s="34">
        <f t="shared" si="62"/>
        <v>-0.029411811919883</v>
      </c>
      <c r="T302" s="34">
        <f t="shared" si="63"/>
        <v>0.0520835236431845</v>
      </c>
      <c r="U302" s="34">
        <f t="shared" si="64"/>
        <v>-0.0857141171866936</v>
      </c>
      <c r="V302" s="76" t="str">
        <f t="shared" si="1"/>
        <v> </v>
      </c>
      <c r="W302" s="17" t="str">
        <f t="shared" si="2"/>
        <v> </v>
      </c>
      <c r="X302" s="17" t="str">
        <f t="shared" si="3"/>
        <v> </v>
      </c>
      <c r="Y302" s="17" t="str">
        <f>IF(J302&gt;0,IF(MAX('Channel wise traffic'!G302:J302)='Channel wise traffic'!G302,"Facebook",IF(MAX('Channel wise traffic'!G302:J302)='Channel wise traffic'!H302,"Youtube",IF(MAX('Channel wise traffic'!G302:J302)='Channel wise traffic'!I302,"Twitter",IF(MAX('Channel wise traffic'!G302:J302)='Channel wise traffic'!J302,"Others",IF(AND('Channel wise traffic'!G302='Channel wise traffic'!H302,'Channel wise traffic'!H302='Channel wise traffic'!I302,'Channel wise traffic'!I302='Channel wise traffic'!J302),"Facebook,Youtube,Twitter,Others","No Increase"))))),IF(MIN('Channel wise traffic'!G302:J302)='Channel wise traffic'!G302,"Facebook",IF(MIN('Channel wise traffic'!G302:J302)='Channel wise traffic'!H302,"Youtube",IF(MIN('Channel wise traffic'!G302:J302)='Channel wise traffic'!I302,"Twitter",IF(MIN('Channel wise traffic'!G302:J302)='Channel wise traffic'!J302,"Others",IF(AND('Channel wise traffic'!G302='Channel wise traffic'!H302,'Channel wise traffic'!H302='Channel wise traffic'!I302,'Channel wise traffic'!I302='Channel wise traffic'!J302),"Facebook,Youtube,Twitter,Others","No Decrease"))))))</f>
        <v>Facebook</v>
      </c>
      <c r="Z302" s="17" t="str">
        <f t="shared" si="4"/>
        <v>P2O decrease</v>
      </c>
      <c r="AA302" s="80"/>
      <c r="AB302" s="19"/>
      <c r="AC302" s="19"/>
      <c r="AD302" s="80"/>
    </row>
    <row r="303" ht="15.75" customHeight="1" spans="2:30">
      <c r="B303" s="70">
        <v>43766</v>
      </c>
      <c r="C303" s="17">
        <v>21065820</v>
      </c>
      <c r="D303" s="17">
        <v>5424448</v>
      </c>
      <c r="E303" s="17">
        <v>2104686</v>
      </c>
      <c r="F303" s="17">
        <v>1490328</v>
      </c>
      <c r="G303" s="17">
        <v>1222069</v>
      </c>
      <c r="H303" s="34">
        <f t="shared" si="53"/>
        <v>0.0580119359227412</v>
      </c>
      <c r="I303" s="34">
        <f t="shared" si="58"/>
        <v>-0.16438069541208</v>
      </c>
      <c r="J303" s="34">
        <f t="shared" si="59"/>
        <v>-0.0761904674197801</v>
      </c>
      <c r="K303" s="34">
        <f t="shared" si="60"/>
        <v>-0.0954636479513072</v>
      </c>
      <c r="L303" s="34">
        <f t="shared" si="54"/>
        <v>0.25749996914433</v>
      </c>
      <c r="M303" s="34">
        <f t="shared" si="55"/>
        <v>0.388000032445698</v>
      </c>
      <c r="N303" s="34">
        <f t="shared" si="56"/>
        <v>0.708099925594602</v>
      </c>
      <c r="O303" s="34">
        <f t="shared" si="57"/>
        <v>0.820000026839729</v>
      </c>
      <c r="P303" s="34">
        <v>0.0580119359227412</v>
      </c>
      <c r="Q303" s="34">
        <v>-0.0954636479513075</v>
      </c>
      <c r="R303" s="34">
        <f t="shared" si="61"/>
        <v>0.0300000120845789</v>
      </c>
      <c r="S303" s="34">
        <f t="shared" si="62"/>
        <v>-0.0673075293632999</v>
      </c>
      <c r="T303" s="34">
        <f t="shared" si="63"/>
        <v>-0.0396039070253015</v>
      </c>
      <c r="U303" s="34">
        <f t="shared" si="64"/>
        <v>-0.0196075908991712</v>
      </c>
      <c r="V303" s="76" t="str">
        <f t="shared" si="1"/>
        <v> </v>
      </c>
      <c r="W303" s="17" t="str">
        <f t="shared" si="2"/>
        <v> </v>
      </c>
      <c r="X303" s="17" t="str">
        <f t="shared" si="3"/>
        <v> </v>
      </c>
      <c r="Y303" s="17" t="str">
        <f>IF(J303&gt;0,IF(MAX('Channel wise traffic'!G303:J303)='Channel wise traffic'!G303,"Facebook",IF(MAX('Channel wise traffic'!G303:J303)='Channel wise traffic'!H303,"Youtube",IF(MAX('Channel wise traffic'!G303:J303)='Channel wise traffic'!I303,"Twitter",IF(MAX('Channel wise traffic'!G303:J303)='Channel wise traffic'!J303,"Others",IF(AND('Channel wise traffic'!G303='Channel wise traffic'!H303,'Channel wise traffic'!H303='Channel wise traffic'!I303,'Channel wise traffic'!I303='Channel wise traffic'!J303),"Facebook,Youtube,Twitter,Others","No Increase"))))),IF(MIN('Channel wise traffic'!G303:J303)='Channel wise traffic'!G303,"Facebook",IF(MIN('Channel wise traffic'!G303:J303)='Channel wise traffic'!H303,"Youtube",IF(MIN('Channel wise traffic'!G303:J303)='Channel wise traffic'!I303,"Twitter",IF(MIN('Channel wise traffic'!G303:J303)='Channel wise traffic'!J303,"Others",IF(AND('Channel wise traffic'!G303='Channel wise traffic'!H303,'Channel wise traffic'!H303='Channel wise traffic'!I303,'Channel wise traffic'!I303='Channel wise traffic'!J303),"Facebook,Youtube,Twitter,Others","No Decrease"))))))</f>
        <v>Youtube</v>
      </c>
      <c r="Z303" s="17" t="str">
        <f t="shared" si="4"/>
        <v>M2C decrease</v>
      </c>
      <c r="AA303" s="80"/>
      <c r="AB303" s="19"/>
      <c r="AC303" s="19"/>
      <c r="AD303" s="80"/>
    </row>
    <row r="304" ht="15.75" customHeight="1" spans="2:30">
      <c r="B304" s="70">
        <v>43767</v>
      </c>
      <c r="C304" s="17">
        <v>22151687</v>
      </c>
      <c r="D304" s="17">
        <v>5261025</v>
      </c>
      <c r="E304" s="17">
        <v>2020233</v>
      </c>
      <c r="F304" s="17">
        <v>1430527</v>
      </c>
      <c r="G304" s="17">
        <v>1173032</v>
      </c>
      <c r="H304" s="34">
        <f t="shared" si="53"/>
        <v>0.0529545221544526</v>
      </c>
      <c r="I304" s="34">
        <f t="shared" si="58"/>
        <v>-0.13142904531625</v>
      </c>
      <c r="J304" s="34">
        <f t="shared" si="59"/>
        <v>0.020000009209231</v>
      </c>
      <c r="K304" s="34">
        <f t="shared" si="60"/>
        <v>-0.148459856037529</v>
      </c>
      <c r="L304" s="34">
        <f t="shared" si="54"/>
        <v>0.237499970092571</v>
      </c>
      <c r="M304" s="34">
        <f t="shared" si="55"/>
        <v>0.383999885953783</v>
      </c>
      <c r="N304" s="34">
        <f t="shared" si="56"/>
        <v>0.708100006286404</v>
      </c>
      <c r="O304" s="34">
        <f t="shared" si="57"/>
        <v>0.819999902133969</v>
      </c>
      <c r="P304" s="34">
        <v>0.0529545221544526</v>
      </c>
      <c r="Q304" s="34">
        <v>-0.148459856037529</v>
      </c>
      <c r="R304" s="34">
        <f t="shared" si="61"/>
        <v>-0.050000119629716</v>
      </c>
      <c r="S304" s="34">
        <f t="shared" si="62"/>
        <v>-0.0103095816802362</v>
      </c>
      <c r="T304" s="34">
        <f t="shared" si="63"/>
        <v>-0.0490190190730193</v>
      </c>
      <c r="U304" s="34">
        <f t="shared" si="64"/>
        <v>-0.0476197536441154</v>
      </c>
      <c r="V304" s="76" t="str">
        <f t="shared" si="1"/>
        <v> </v>
      </c>
      <c r="W304" s="17" t="str">
        <f t="shared" si="2"/>
        <v> </v>
      </c>
      <c r="X304" s="17" t="str">
        <f t="shared" si="3"/>
        <v> </v>
      </c>
      <c r="Y304" s="17" t="str">
        <f>IF(J304&gt;0,IF(MAX('Channel wise traffic'!G304:J304)='Channel wise traffic'!G304,"Facebook",IF(MAX('Channel wise traffic'!G304:J304)='Channel wise traffic'!H304,"Youtube",IF(MAX('Channel wise traffic'!G304:J304)='Channel wise traffic'!I304,"Twitter",IF(MAX('Channel wise traffic'!G304:J304)='Channel wise traffic'!J304,"Others",IF(AND('Channel wise traffic'!G304='Channel wise traffic'!H304,'Channel wise traffic'!H304='Channel wise traffic'!I304,'Channel wise traffic'!I304='Channel wise traffic'!J304),"Facebook,Youtube,Twitter,Others","No Increase"))))),IF(MIN('Channel wise traffic'!G304:J304)='Channel wise traffic'!G304,"Facebook",IF(MIN('Channel wise traffic'!G304:J304)='Channel wise traffic'!H304,"Youtube",IF(MIN('Channel wise traffic'!G304:J304)='Channel wise traffic'!I304,"Twitter",IF(MIN('Channel wise traffic'!G304:J304)='Channel wise traffic'!J304,"Others",IF(AND('Channel wise traffic'!G304='Channel wise traffic'!H304,'Channel wise traffic'!H304='Channel wise traffic'!I304,'Channel wise traffic'!I304='Channel wise traffic'!J304),"Facebook,Youtube,Twitter,Others","No Decrease"))))))</f>
        <v>Youtube</v>
      </c>
      <c r="Z304" s="17" t="str">
        <f t="shared" si="4"/>
        <v>L2M decrease</v>
      </c>
      <c r="AA304" s="80"/>
      <c r="AB304" s="19"/>
      <c r="AC304" s="19"/>
      <c r="AD304" s="80"/>
    </row>
    <row r="305" ht="15.75" customHeight="1" spans="2:30">
      <c r="B305" s="70">
        <v>43768</v>
      </c>
      <c r="C305" s="17">
        <v>21500167</v>
      </c>
      <c r="D305" s="17">
        <v>5643793</v>
      </c>
      <c r="E305" s="17">
        <v>2325243</v>
      </c>
      <c r="F305" s="17">
        <v>1629530</v>
      </c>
      <c r="G305" s="17">
        <v>1376301</v>
      </c>
      <c r="H305" s="34">
        <f t="shared" si="53"/>
        <v>0.0640135027788389</v>
      </c>
      <c r="I305" s="34">
        <f t="shared" si="58"/>
        <v>0.0390674898871619</v>
      </c>
      <c r="J305" s="34">
        <f t="shared" si="59"/>
        <v>-0.00999998158153803</v>
      </c>
      <c r="K305" s="34">
        <f t="shared" si="60"/>
        <v>0.0495631015715399</v>
      </c>
      <c r="L305" s="34">
        <f t="shared" si="54"/>
        <v>0.262499961046814</v>
      </c>
      <c r="M305" s="34">
        <f t="shared" si="55"/>
        <v>0.412000050320768</v>
      </c>
      <c r="N305" s="34">
        <f t="shared" si="56"/>
        <v>0.700799873389577</v>
      </c>
      <c r="O305" s="34">
        <f t="shared" si="57"/>
        <v>0.844599976680393</v>
      </c>
      <c r="P305" s="34">
        <v>0.0640135027788389</v>
      </c>
      <c r="Q305" s="34">
        <v>0.0495631015715394</v>
      </c>
      <c r="R305" s="34">
        <f t="shared" si="61"/>
        <v>0.0714284728463752</v>
      </c>
      <c r="S305" s="34">
        <f t="shared" si="62"/>
        <v>0.0510206453770095</v>
      </c>
      <c r="T305" s="34">
        <f t="shared" si="63"/>
        <v>-0.0679609514708237</v>
      </c>
      <c r="U305" s="34">
        <f t="shared" si="64"/>
        <v>3.67132986234253e-8</v>
      </c>
      <c r="V305" s="76" t="str">
        <f t="shared" si="1"/>
        <v> </v>
      </c>
      <c r="W305" s="17" t="str">
        <f t="shared" si="2"/>
        <v> </v>
      </c>
      <c r="X305" s="17" t="str">
        <f t="shared" si="3"/>
        <v> </v>
      </c>
      <c r="Y305" s="17" t="str">
        <f>IF(J305&gt;0,IF(MAX('Channel wise traffic'!G305:J305)='Channel wise traffic'!G305,"Facebook",IF(MAX('Channel wise traffic'!G305:J305)='Channel wise traffic'!H305,"Youtube",IF(MAX('Channel wise traffic'!G305:J305)='Channel wise traffic'!I305,"Twitter",IF(MAX('Channel wise traffic'!G305:J305)='Channel wise traffic'!J305,"Others",IF(AND('Channel wise traffic'!G305='Channel wise traffic'!H305,'Channel wise traffic'!H305='Channel wise traffic'!I305,'Channel wise traffic'!I305='Channel wise traffic'!J305),"Facebook,Youtube,Twitter,Others","No Increase"))))),IF(MIN('Channel wise traffic'!G305:J305)='Channel wise traffic'!G305,"Facebook",IF(MIN('Channel wise traffic'!G305:J305)='Channel wise traffic'!H305,"Youtube",IF(MIN('Channel wise traffic'!G305:J305)='Channel wise traffic'!I305,"Twitter",IF(MIN('Channel wise traffic'!G305:J305)='Channel wise traffic'!J305,"Others",IF(AND('Channel wise traffic'!G305='Channel wise traffic'!H305,'Channel wise traffic'!H305='Channel wise traffic'!I305,'Channel wise traffic'!I305='Channel wise traffic'!J305),"Facebook,Youtube,Twitter,Others","No Decrease"))))))</f>
        <v>Others</v>
      </c>
      <c r="Z305" s="17" t="str">
        <f t="shared" si="4"/>
        <v>L2M increase</v>
      </c>
      <c r="AA305" s="80"/>
      <c r="AB305" s="19"/>
      <c r="AC305" s="19"/>
      <c r="AD305" s="80"/>
    </row>
    <row r="306" ht="15.75" customHeight="1" spans="2:30">
      <c r="B306" s="70">
        <v>43769</v>
      </c>
      <c r="C306" s="17">
        <v>20631473</v>
      </c>
      <c r="D306" s="17">
        <v>5003132</v>
      </c>
      <c r="E306" s="17">
        <v>1921202</v>
      </c>
      <c r="F306" s="17">
        <v>1332354</v>
      </c>
      <c r="G306" s="17">
        <v>1070679</v>
      </c>
      <c r="H306" s="34">
        <f t="shared" si="53"/>
        <v>0.0518954221058283</v>
      </c>
      <c r="I306" s="34">
        <f t="shared" si="58"/>
        <v>-0.182359481746106</v>
      </c>
      <c r="J306" s="34">
        <f t="shared" si="59"/>
        <v>-0.0206185659993298</v>
      </c>
      <c r="K306" s="34">
        <f t="shared" si="60"/>
        <v>-0.165145989225139</v>
      </c>
      <c r="L306" s="34">
        <f t="shared" si="54"/>
        <v>0.242499990184899</v>
      </c>
      <c r="M306" s="34">
        <f t="shared" si="55"/>
        <v>0.383999862486139</v>
      </c>
      <c r="N306" s="34">
        <f t="shared" si="56"/>
        <v>0.693500214969587</v>
      </c>
      <c r="O306" s="34">
        <f t="shared" si="57"/>
        <v>0.803599493828217</v>
      </c>
      <c r="P306" s="34">
        <v>0.0518954221058283</v>
      </c>
      <c r="Q306" s="34">
        <v>-0.165145989225139</v>
      </c>
      <c r="R306" s="34">
        <f t="shared" si="61"/>
        <v>-0.0396038999622221</v>
      </c>
      <c r="S306" s="34">
        <f t="shared" si="62"/>
        <v>-0.0857146213133172</v>
      </c>
      <c r="T306" s="34">
        <f t="shared" si="63"/>
        <v>-0.0686267490682027</v>
      </c>
      <c r="U306" s="34">
        <f t="shared" si="64"/>
        <v>0.0208327976000273</v>
      </c>
      <c r="V306" s="76" t="str">
        <f t="shared" si="1"/>
        <v> </v>
      </c>
      <c r="W306" s="17" t="str">
        <f t="shared" si="2"/>
        <v> </v>
      </c>
      <c r="X306" s="17" t="str">
        <f t="shared" si="3"/>
        <v> </v>
      </c>
      <c r="Y306" s="17" t="str">
        <f>IF(J306&gt;0,IF(MAX('Channel wise traffic'!G306:J306)='Channel wise traffic'!G306,"Facebook",IF(MAX('Channel wise traffic'!G306:J306)='Channel wise traffic'!H306,"Youtube",IF(MAX('Channel wise traffic'!G306:J306)='Channel wise traffic'!I306,"Twitter",IF(MAX('Channel wise traffic'!G306:J306)='Channel wise traffic'!J306,"Others",IF(AND('Channel wise traffic'!G306='Channel wise traffic'!H306,'Channel wise traffic'!H306='Channel wise traffic'!I306,'Channel wise traffic'!I306='Channel wise traffic'!J306),"Facebook,Youtube,Twitter,Others","No Increase"))))),IF(MIN('Channel wise traffic'!G306:J306)='Channel wise traffic'!G306,"Facebook",IF(MIN('Channel wise traffic'!G306:J306)='Channel wise traffic'!H306,"Youtube",IF(MIN('Channel wise traffic'!G306:J306)='Channel wise traffic'!I306,"Twitter",IF(MIN('Channel wise traffic'!G306:J306)='Channel wise traffic'!J306,"Others",IF(AND('Channel wise traffic'!G306='Channel wise traffic'!H306,'Channel wise traffic'!H306='Channel wise traffic'!I306,'Channel wise traffic'!I306='Channel wise traffic'!J306),"Facebook,Youtube,Twitter,Others","No Decrease"))))))</f>
        <v>Youtube</v>
      </c>
      <c r="Z306" s="17" t="str">
        <f t="shared" si="4"/>
        <v>M2C decrease</v>
      </c>
      <c r="AA306" s="80"/>
      <c r="AB306" s="19"/>
      <c r="AC306" s="19"/>
      <c r="AD306" s="80"/>
    </row>
    <row r="307" ht="15.75" customHeight="1" spans="2:30">
      <c r="B307" s="70">
        <v>43770</v>
      </c>
      <c r="C307" s="17">
        <v>21065820</v>
      </c>
      <c r="D307" s="17">
        <v>5055796</v>
      </c>
      <c r="E307" s="17">
        <v>2103211</v>
      </c>
      <c r="F307" s="17">
        <v>1581404</v>
      </c>
      <c r="G307" s="17">
        <v>1270816</v>
      </c>
      <c r="H307" s="34">
        <f t="shared" si="53"/>
        <v>0.0603259687968472</v>
      </c>
      <c r="I307" s="34">
        <f t="shared" si="58"/>
        <v>0.0708696450871904</v>
      </c>
      <c r="J307" s="34">
        <f t="shared" si="59"/>
        <v>-0.0202020291284249</v>
      </c>
      <c r="K307" s="34">
        <f t="shared" si="60"/>
        <v>0.092949441541099</v>
      </c>
      <c r="L307" s="34">
        <f t="shared" si="54"/>
        <v>0.23999996202379</v>
      </c>
      <c r="M307" s="34">
        <f t="shared" si="55"/>
        <v>0.41599997310018</v>
      </c>
      <c r="N307" s="34">
        <f t="shared" si="56"/>
        <v>0.751899833159868</v>
      </c>
      <c r="O307" s="34">
        <f t="shared" si="57"/>
        <v>0.803599839130292</v>
      </c>
      <c r="P307" s="34">
        <v>0.0603259687968472</v>
      </c>
      <c r="Q307" s="34">
        <v>0.0929494415410994</v>
      </c>
      <c r="R307" s="34">
        <f t="shared" si="61"/>
        <v>-0.0303031231509158</v>
      </c>
      <c r="S307" s="34">
        <f t="shared" si="62"/>
        <v>0.0505051002278492</v>
      </c>
      <c r="T307" s="34">
        <f t="shared" si="63"/>
        <v>0.0510202149694898</v>
      </c>
      <c r="U307" s="34">
        <f t="shared" si="64"/>
        <v>0.0208333299234889</v>
      </c>
      <c r="V307" s="76" t="str">
        <f t="shared" si="1"/>
        <v> </v>
      </c>
      <c r="W307" s="17" t="str">
        <f t="shared" si="2"/>
        <v> </v>
      </c>
      <c r="X307" s="17" t="str">
        <f t="shared" si="3"/>
        <v> </v>
      </c>
      <c r="Y307" s="17" t="str">
        <f>IF(J307&gt;0,IF(MAX('Channel wise traffic'!G307:J307)='Channel wise traffic'!G307,"Facebook",IF(MAX('Channel wise traffic'!G307:J307)='Channel wise traffic'!H307,"Youtube",IF(MAX('Channel wise traffic'!G307:J307)='Channel wise traffic'!I307,"Twitter",IF(MAX('Channel wise traffic'!G307:J307)='Channel wise traffic'!J307,"Others",IF(AND('Channel wise traffic'!G307='Channel wise traffic'!H307,'Channel wise traffic'!H307='Channel wise traffic'!I307,'Channel wise traffic'!I307='Channel wise traffic'!J307),"Facebook,Youtube,Twitter,Others","No Increase"))))),IF(MIN('Channel wise traffic'!G307:J307)='Channel wise traffic'!G307,"Facebook",IF(MIN('Channel wise traffic'!G307:J307)='Channel wise traffic'!H307,"Youtube",IF(MIN('Channel wise traffic'!G307:J307)='Channel wise traffic'!I307,"Twitter",IF(MIN('Channel wise traffic'!G307:J307)='Channel wise traffic'!J307,"Others",IF(AND('Channel wise traffic'!G307='Channel wise traffic'!H307,'Channel wise traffic'!H307='Channel wise traffic'!I307,'Channel wise traffic'!I307='Channel wise traffic'!J307),"Facebook,Youtube,Twitter,Others","No Decrease"))))))</f>
        <v>Youtube</v>
      </c>
      <c r="Z307" s="17" t="str">
        <f t="shared" si="4"/>
        <v>C2P increase</v>
      </c>
      <c r="AA307" s="80"/>
      <c r="AB307" s="19"/>
      <c r="AC307" s="19"/>
      <c r="AD307" s="80"/>
    </row>
    <row r="308" ht="15.75" customHeight="1" spans="2:30">
      <c r="B308" s="70">
        <v>43771</v>
      </c>
      <c r="C308" s="17">
        <v>42645263</v>
      </c>
      <c r="D308" s="17">
        <v>9134615</v>
      </c>
      <c r="E308" s="17">
        <v>2981538</v>
      </c>
      <c r="F308" s="17">
        <v>1926073</v>
      </c>
      <c r="G308" s="17">
        <v>1457267</v>
      </c>
      <c r="H308" s="34">
        <f t="shared" si="53"/>
        <v>0.0341718375614192</v>
      </c>
      <c r="I308" s="34">
        <f t="shared" si="58"/>
        <v>-0.0789743790694353</v>
      </c>
      <c r="J308" s="34">
        <f t="shared" si="59"/>
        <v>-0.0306122335322447</v>
      </c>
      <c r="K308" s="34">
        <f t="shared" si="60"/>
        <v>-0.0498893706007978</v>
      </c>
      <c r="L308" s="34">
        <f t="shared" si="54"/>
        <v>0.214199992153877</v>
      </c>
      <c r="M308" s="34">
        <f t="shared" si="55"/>
        <v>0.326399963216841</v>
      </c>
      <c r="N308" s="34">
        <f t="shared" si="56"/>
        <v>0.645999816202242</v>
      </c>
      <c r="O308" s="34">
        <f t="shared" si="57"/>
        <v>0.756600087327947</v>
      </c>
      <c r="P308" s="34">
        <v>0.0341718375614192</v>
      </c>
      <c r="Q308" s="34">
        <v>-0.0498893706007989</v>
      </c>
      <c r="R308" s="34">
        <f t="shared" si="61"/>
        <v>0.00990102405402515</v>
      </c>
      <c r="S308" s="34">
        <f t="shared" si="62"/>
        <v>-0.0495050646697942</v>
      </c>
      <c r="T308" s="34">
        <f t="shared" si="63"/>
        <v>-1.10594164715039e-7</v>
      </c>
      <c r="U308" s="34">
        <f t="shared" si="64"/>
        <v>-0.0102042033551659</v>
      </c>
      <c r="V308" s="76" t="str">
        <f t="shared" si="1"/>
        <v> </v>
      </c>
      <c r="W308" s="17" t="str">
        <f t="shared" si="2"/>
        <v> </v>
      </c>
      <c r="X308" s="17" t="str">
        <f t="shared" si="3"/>
        <v> </v>
      </c>
      <c r="Y308" s="17" t="str">
        <f>IF(J308&gt;0,IF(MAX('Channel wise traffic'!G308:J308)='Channel wise traffic'!G308,"Facebook",IF(MAX('Channel wise traffic'!G308:J308)='Channel wise traffic'!H308,"Youtube",IF(MAX('Channel wise traffic'!G308:J308)='Channel wise traffic'!I308,"Twitter",IF(MAX('Channel wise traffic'!G308:J308)='Channel wise traffic'!J308,"Others",IF(AND('Channel wise traffic'!G308='Channel wise traffic'!H308,'Channel wise traffic'!H308='Channel wise traffic'!I308,'Channel wise traffic'!I308='Channel wise traffic'!J308),"Facebook,Youtube,Twitter,Others","No Increase"))))),IF(MIN('Channel wise traffic'!G308:J308)='Channel wise traffic'!G308,"Facebook",IF(MIN('Channel wise traffic'!G308:J308)='Channel wise traffic'!H308,"Youtube",IF(MIN('Channel wise traffic'!G308:J308)='Channel wise traffic'!I308,"Twitter",IF(MIN('Channel wise traffic'!G308:J308)='Channel wise traffic'!J308,"Others",IF(AND('Channel wise traffic'!G308='Channel wise traffic'!H308,'Channel wise traffic'!H308='Channel wise traffic'!I308,'Channel wise traffic'!I308='Channel wise traffic'!J308),"Facebook,Youtube,Twitter,Others","No Decrease"))))))</f>
        <v>Twitter</v>
      </c>
      <c r="Z308" s="17" t="str">
        <f t="shared" si="4"/>
        <v>M2C decrease</v>
      </c>
      <c r="AA308" s="80"/>
      <c r="AB308" s="19"/>
      <c r="AC308" s="19"/>
      <c r="AD308" s="80"/>
    </row>
    <row r="309" ht="15.75" customHeight="1" spans="2:30">
      <c r="B309" s="70">
        <v>43772</v>
      </c>
      <c r="C309" s="17">
        <v>45787545</v>
      </c>
      <c r="D309" s="17">
        <v>9711538</v>
      </c>
      <c r="E309" s="17">
        <v>3268903</v>
      </c>
      <c r="F309" s="17">
        <v>2156168</v>
      </c>
      <c r="G309" s="17">
        <v>1648175</v>
      </c>
      <c r="H309" s="34">
        <f t="shared" si="53"/>
        <v>0.0359961426191337</v>
      </c>
      <c r="I309" s="34">
        <f t="shared" si="58"/>
        <v>0.0214525645157293</v>
      </c>
      <c r="J309" s="34">
        <f t="shared" si="59"/>
        <v>0.0625</v>
      </c>
      <c r="K309" s="34">
        <f t="shared" si="60"/>
        <v>-0.0386328804557842</v>
      </c>
      <c r="L309" s="34">
        <f t="shared" si="54"/>
        <v>0.21209999356812</v>
      </c>
      <c r="M309" s="34">
        <f t="shared" si="55"/>
        <v>0.336599928868115</v>
      </c>
      <c r="N309" s="34">
        <f t="shared" si="56"/>
        <v>0.659599871883626</v>
      </c>
      <c r="O309" s="34">
        <f t="shared" si="57"/>
        <v>0.764400083852464</v>
      </c>
      <c r="P309" s="34">
        <v>0.0359961426191337</v>
      </c>
      <c r="Q309" s="34">
        <v>-0.0386328804557842</v>
      </c>
      <c r="R309" s="34">
        <f t="shared" si="61"/>
        <v>-0.0194174204637524</v>
      </c>
      <c r="S309" s="34">
        <f t="shared" si="62"/>
        <v>-1.68106082609754e-7</v>
      </c>
      <c r="T309" s="34">
        <f t="shared" si="63"/>
        <v>-0.039604103081355</v>
      </c>
      <c r="U309" s="34">
        <f t="shared" si="64"/>
        <v>0.0208333926785522</v>
      </c>
      <c r="V309" s="76" t="str">
        <f t="shared" si="1"/>
        <v> </v>
      </c>
      <c r="W309" s="17" t="str">
        <f t="shared" si="2"/>
        <v> </v>
      </c>
      <c r="X309" s="17" t="str">
        <f t="shared" si="3"/>
        <v> </v>
      </c>
      <c r="Y309" s="17" t="str">
        <f>IF(J309&gt;0,IF(MAX('Channel wise traffic'!G309:J309)='Channel wise traffic'!G309,"Facebook",IF(MAX('Channel wise traffic'!G309:J309)='Channel wise traffic'!H309,"Youtube",IF(MAX('Channel wise traffic'!G309:J309)='Channel wise traffic'!I309,"Twitter",IF(MAX('Channel wise traffic'!G309:J309)='Channel wise traffic'!J309,"Others",IF(AND('Channel wise traffic'!G309='Channel wise traffic'!H309,'Channel wise traffic'!H309='Channel wise traffic'!I309,'Channel wise traffic'!I309='Channel wise traffic'!J309),"Facebook,Youtube,Twitter,Others","No Increase"))))),IF(MIN('Channel wise traffic'!G309:J309)='Channel wise traffic'!G309,"Facebook",IF(MIN('Channel wise traffic'!G309:J309)='Channel wise traffic'!H309,"Youtube",IF(MIN('Channel wise traffic'!G309:J309)='Channel wise traffic'!I309,"Twitter",IF(MIN('Channel wise traffic'!G309:J309)='Channel wise traffic'!J309,"Others",IF(AND('Channel wise traffic'!G309='Channel wise traffic'!H309,'Channel wise traffic'!H309='Channel wise traffic'!I309,'Channel wise traffic'!I309='Channel wise traffic'!J309),"Facebook,Youtube,Twitter,Others","No Decrease"))))))</f>
        <v>Twitter</v>
      </c>
      <c r="Z309" s="17" t="str">
        <f t="shared" si="4"/>
        <v>C2P decrease</v>
      </c>
      <c r="AA309" s="80"/>
      <c r="AB309" s="19"/>
      <c r="AC309" s="19"/>
      <c r="AD309" s="80"/>
    </row>
    <row r="310" ht="15.75" customHeight="1" spans="2:30">
      <c r="B310" s="70">
        <v>43773</v>
      </c>
      <c r="C310" s="17">
        <v>21282993</v>
      </c>
      <c r="D310" s="17">
        <v>5107918</v>
      </c>
      <c r="E310" s="17">
        <v>1941009</v>
      </c>
      <c r="F310" s="17">
        <v>1360259</v>
      </c>
      <c r="G310" s="17">
        <v>1070795</v>
      </c>
      <c r="H310" s="34">
        <f t="shared" si="53"/>
        <v>0.0503122375692178</v>
      </c>
      <c r="I310" s="34">
        <f t="shared" si="58"/>
        <v>-0.123785154520735</v>
      </c>
      <c r="J310" s="34">
        <f t="shared" si="59"/>
        <v>0.0103092592645337</v>
      </c>
      <c r="K310" s="34">
        <f t="shared" si="60"/>
        <v>-0.13272610594788</v>
      </c>
      <c r="L310" s="34">
        <f t="shared" si="54"/>
        <v>0.239999984964521</v>
      </c>
      <c r="M310" s="34">
        <f t="shared" si="55"/>
        <v>0.380000031323917</v>
      </c>
      <c r="N310" s="34">
        <f t="shared" si="56"/>
        <v>0.700799944770993</v>
      </c>
      <c r="O310" s="34">
        <f t="shared" si="57"/>
        <v>0.78719934953564</v>
      </c>
      <c r="P310" s="34">
        <v>0.0503122375692178</v>
      </c>
      <c r="Q310" s="34">
        <v>-0.13272610594788</v>
      </c>
      <c r="R310" s="34">
        <f t="shared" si="61"/>
        <v>-0.0679611117545422</v>
      </c>
      <c r="S310" s="34">
        <f t="shared" si="62"/>
        <v>-0.0206185578680347</v>
      </c>
      <c r="T310" s="34">
        <f t="shared" si="63"/>
        <v>-0.0103092523523132</v>
      </c>
      <c r="U310" s="34">
        <f t="shared" si="64"/>
        <v>-0.0400008246713143</v>
      </c>
      <c r="V310" s="76" t="str">
        <f t="shared" si="1"/>
        <v> </v>
      </c>
      <c r="W310" s="17" t="str">
        <f t="shared" si="2"/>
        <v> </v>
      </c>
      <c r="X310" s="17" t="str">
        <f t="shared" si="3"/>
        <v> </v>
      </c>
      <c r="Y310" s="17" t="str">
        <f>IF(J310&gt;0,IF(MAX('Channel wise traffic'!G310:J310)='Channel wise traffic'!G310,"Facebook",IF(MAX('Channel wise traffic'!G310:J310)='Channel wise traffic'!H310,"Youtube",IF(MAX('Channel wise traffic'!G310:J310)='Channel wise traffic'!I310,"Twitter",IF(MAX('Channel wise traffic'!G310:J310)='Channel wise traffic'!J310,"Others",IF(AND('Channel wise traffic'!G310='Channel wise traffic'!H310,'Channel wise traffic'!H310='Channel wise traffic'!I310,'Channel wise traffic'!I310='Channel wise traffic'!J310),"Facebook,Youtube,Twitter,Others","No Increase"))))),IF(MIN('Channel wise traffic'!G310:J310)='Channel wise traffic'!G310,"Facebook",IF(MIN('Channel wise traffic'!G310:J310)='Channel wise traffic'!H310,"Youtube",IF(MIN('Channel wise traffic'!G310:J310)='Channel wise traffic'!I310,"Twitter",IF(MIN('Channel wise traffic'!G310:J310)='Channel wise traffic'!J310,"Others",IF(AND('Channel wise traffic'!G310='Channel wise traffic'!H310,'Channel wise traffic'!H310='Channel wise traffic'!I310,'Channel wise traffic'!I310='Channel wise traffic'!J310),"Facebook,Youtube,Twitter,Others","No Decrease"))))))</f>
        <v>Youtube</v>
      </c>
      <c r="Z310" s="17" t="str">
        <f t="shared" si="4"/>
        <v>L2M decrease</v>
      </c>
      <c r="AA310" s="80"/>
      <c r="AB310" s="19"/>
      <c r="AC310" s="19"/>
      <c r="AD310" s="80"/>
    </row>
    <row r="311" ht="15.75" customHeight="1" spans="2:30">
      <c r="B311" s="70">
        <v>43774</v>
      </c>
      <c r="C311" s="17">
        <v>20848646</v>
      </c>
      <c r="D311" s="17">
        <v>5420648</v>
      </c>
      <c r="E311" s="17">
        <v>2168259</v>
      </c>
      <c r="F311" s="17">
        <v>1567000</v>
      </c>
      <c r="G311" s="17">
        <v>1259241</v>
      </c>
      <c r="H311" s="34">
        <f t="shared" si="53"/>
        <v>0.0603991741238256</v>
      </c>
      <c r="I311" s="34">
        <f t="shared" si="58"/>
        <v>0.0734924537438024</v>
      </c>
      <c r="J311" s="34">
        <f t="shared" si="59"/>
        <v>-0.0588235559666404</v>
      </c>
      <c r="K311" s="34">
        <f t="shared" si="60"/>
        <v>0.140585764283911</v>
      </c>
      <c r="L311" s="34">
        <f t="shared" si="54"/>
        <v>0.26000000191859</v>
      </c>
      <c r="M311" s="34">
        <f t="shared" si="55"/>
        <v>0.399999963104042</v>
      </c>
      <c r="N311" s="34">
        <f t="shared" si="56"/>
        <v>0.722699640587218</v>
      </c>
      <c r="O311" s="34">
        <f t="shared" si="57"/>
        <v>0.803599872367581</v>
      </c>
      <c r="P311" s="34">
        <v>0.0603991741238256</v>
      </c>
      <c r="Q311" s="34">
        <v>0.14058576428391</v>
      </c>
      <c r="R311" s="34">
        <f t="shared" si="61"/>
        <v>0.0947369880394053</v>
      </c>
      <c r="S311" s="34">
        <f t="shared" si="62"/>
        <v>0.0416668799536695</v>
      </c>
      <c r="T311" s="34">
        <f t="shared" si="63"/>
        <v>0.0206180400666582</v>
      </c>
      <c r="U311" s="34">
        <f t="shared" si="64"/>
        <v>-0.0200000386874541</v>
      </c>
      <c r="V311" s="76" t="str">
        <f t="shared" si="1"/>
        <v> </v>
      </c>
      <c r="W311" s="17" t="str">
        <f t="shared" si="2"/>
        <v> </v>
      </c>
      <c r="X311" s="17" t="str">
        <f t="shared" si="3"/>
        <v> </v>
      </c>
      <c r="Y311" s="17" t="str">
        <f>IF(J311&gt;0,IF(MAX('Channel wise traffic'!G311:J311)='Channel wise traffic'!G311,"Facebook",IF(MAX('Channel wise traffic'!G311:J311)='Channel wise traffic'!H311,"Youtube",IF(MAX('Channel wise traffic'!G311:J311)='Channel wise traffic'!I311,"Twitter",IF(MAX('Channel wise traffic'!G311:J311)='Channel wise traffic'!J311,"Others",IF(AND('Channel wise traffic'!G311='Channel wise traffic'!H311,'Channel wise traffic'!H311='Channel wise traffic'!I311,'Channel wise traffic'!I311='Channel wise traffic'!J311),"Facebook,Youtube,Twitter,Others","No Increase"))))),IF(MIN('Channel wise traffic'!G311:J311)='Channel wise traffic'!G311,"Facebook",IF(MIN('Channel wise traffic'!G311:J311)='Channel wise traffic'!H311,"Youtube",IF(MIN('Channel wise traffic'!G311:J311)='Channel wise traffic'!I311,"Twitter",IF(MIN('Channel wise traffic'!G311:J311)='Channel wise traffic'!J311,"Others",IF(AND('Channel wise traffic'!G311='Channel wise traffic'!H311,'Channel wise traffic'!H311='Channel wise traffic'!I311,'Channel wise traffic'!I311='Channel wise traffic'!J311),"Facebook,Youtube,Twitter,Others","No Decrease"))))))</f>
        <v>Facebook</v>
      </c>
      <c r="Z311" s="17" t="str">
        <f t="shared" si="4"/>
        <v>L2M increase</v>
      </c>
      <c r="AA311" s="80"/>
      <c r="AB311" s="19"/>
      <c r="AC311" s="19"/>
      <c r="AD311" s="80"/>
    </row>
    <row r="312" ht="15.75" customHeight="1" spans="2:30">
      <c r="B312" s="70">
        <v>43775</v>
      </c>
      <c r="C312" s="17">
        <v>21500167</v>
      </c>
      <c r="D312" s="17">
        <v>5106289</v>
      </c>
      <c r="E312" s="17">
        <v>2022090</v>
      </c>
      <c r="F312" s="17">
        <v>1461364</v>
      </c>
      <c r="G312" s="17">
        <v>1162369</v>
      </c>
      <c r="H312" s="34">
        <f t="shared" si="53"/>
        <v>0.0540632544854186</v>
      </c>
      <c r="I312" s="34">
        <f t="shared" si="58"/>
        <v>-0.155439834745452</v>
      </c>
      <c r="J312" s="34">
        <f t="shared" si="59"/>
        <v>0</v>
      </c>
      <c r="K312" s="34">
        <f t="shared" si="60"/>
        <v>-0.155439834745453</v>
      </c>
      <c r="L312" s="34">
        <f t="shared" si="54"/>
        <v>0.237499969186286</v>
      </c>
      <c r="M312" s="34">
        <f t="shared" si="55"/>
        <v>0.3959999130484</v>
      </c>
      <c r="N312" s="34">
        <f t="shared" si="56"/>
        <v>0.722699780919741</v>
      </c>
      <c r="O312" s="34">
        <f t="shared" si="57"/>
        <v>0.79540005091134</v>
      </c>
      <c r="P312" s="34">
        <v>0.0540632544854186</v>
      </c>
      <c r="Q312" s="34">
        <v>-0.155439834745452</v>
      </c>
      <c r="R312" s="34">
        <f t="shared" si="61"/>
        <v>-0.0952380783632556</v>
      </c>
      <c r="S312" s="34">
        <f t="shared" si="62"/>
        <v>-0.0388352798984147</v>
      </c>
      <c r="T312" s="34">
        <f t="shared" si="63"/>
        <v>0.0312498736968088</v>
      </c>
      <c r="U312" s="34">
        <f t="shared" si="64"/>
        <v>-0.0582523409039483</v>
      </c>
      <c r="V312" s="76" t="str">
        <f t="shared" si="1"/>
        <v> </v>
      </c>
      <c r="W312" s="17" t="str">
        <f t="shared" si="2"/>
        <v> </v>
      </c>
      <c r="X312" s="17" t="str">
        <f t="shared" si="3"/>
        <v> </v>
      </c>
      <c r="Y312" s="17" t="str">
        <f>IF(J312&gt;0,IF(MAX('Channel wise traffic'!G312:J312)='Channel wise traffic'!G312,"Facebook",IF(MAX('Channel wise traffic'!G312:J312)='Channel wise traffic'!H312,"Youtube",IF(MAX('Channel wise traffic'!G312:J312)='Channel wise traffic'!I312,"Twitter",IF(MAX('Channel wise traffic'!G312:J312)='Channel wise traffic'!J312,"Others",IF(AND('Channel wise traffic'!G312='Channel wise traffic'!H312,'Channel wise traffic'!H312='Channel wise traffic'!I312,'Channel wise traffic'!I312='Channel wise traffic'!J312),"Facebook,Youtube,Twitter,Others","No Increase"))))),IF(MIN('Channel wise traffic'!G312:J312)='Channel wise traffic'!G312,"Facebook",IF(MIN('Channel wise traffic'!G312:J312)='Channel wise traffic'!H312,"Youtube",IF(MIN('Channel wise traffic'!G312:J312)='Channel wise traffic'!I312,"Twitter",IF(MIN('Channel wise traffic'!G312:J312)='Channel wise traffic'!J312,"Others",IF(AND('Channel wise traffic'!G312='Channel wise traffic'!H312,'Channel wise traffic'!H312='Channel wise traffic'!I312,'Channel wise traffic'!I312='Channel wise traffic'!J312),"Facebook,Youtube,Twitter,Others","No Decrease"))))))</f>
        <v>Facebook</v>
      </c>
      <c r="Z312" s="17" t="str">
        <f t="shared" si="4"/>
        <v>L2M decrease</v>
      </c>
      <c r="AA312" s="80"/>
      <c r="AB312" s="19"/>
      <c r="AC312" s="19"/>
      <c r="AD312" s="80"/>
    </row>
    <row r="313" ht="15.75" customHeight="1" spans="2:30">
      <c r="B313" s="70">
        <v>43776</v>
      </c>
      <c r="C313" s="17">
        <v>20848646</v>
      </c>
      <c r="D313" s="17">
        <v>5264283</v>
      </c>
      <c r="E313" s="17">
        <v>2000427</v>
      </c>
      <c r="F313" s="17">
        <v>1489518</v>
      </c>
      <c r="G313" s="17">
        <v>1209191</v>
      </c>
      <c r="H313" s="34">
        <f t="shared" si="53"/>
        <v>0.0579985386101332</v>
      </c>
      <c r="I313" s="34">
        <f t="shared" si="58"/>
        <v>0.129368372780264</v>
      </c>
      <c r="J313" s="34">
        <f t="shared" si="59"/>
        <v>0.0105262964016191</v>
      </c>
      <c r="K313" s="34">
        <f t="shared" si="60"/>
        <v>0.117604140339374</v>
      </c>
      <c r="L313" s="34">
        <f t="shared" si="54"/>
        <v>0.252499994484054</v>
      </c>
      <c r="M313" s="34">
        <f t="shared" si="55"/>
        <v>0.379999897421928</v>
      </c>
      <c r="N313" s="34">
        <f t="shared" si="56"/>
        <v>0.744600027894045</v>
      </c>
      <c r="O313" s="34">
        <f t="shared" si="57"/>
        <v>0.811800193082595</v>
      </c>
      <c r="P313" s="34">
        <v>0.0579985386101332</v>
      </c>
      <c r="Q313" s="34">
        <v>0.117604140339375</v>
      </c>
      <c r="R313" s="34">
        <f t="shared" si="61"/>
        <v>0.0412371327995944</v>
      </c>
      <c r="S313" s="34">
        <f t="shared" si="62"/>
        <v>-0.0104165794183204</v>
      </c>
      <c r="T313" s="34">
        <f t="shared" si="63"/>
        <v>0.0736839179302906</v>
      </c>
      <c r="U313" s="34">
        <f t="shared" si="64"/>
        <v>0.0102049582128421</v>
      </c>
      <c r="V313" s="76" t="str">
        <f t="shared" si="1"/>
        <v> </v>
      </c>
      <c r="W313" s="17" t="str">
        <f t="shared" si="2"/>
        <v> </v>
      </c>
      <c r="X313" s="17" t="str">
        <f t="shared" si="3"/>
        <v> </v>
      </c>
      <c r="Y313" s="17" t="str">
        <f>IF(J313&gt;0,IF(MAX('Channel wise traffic'!G313:J313)='Channel wise traffic'!G313,"Facebook",IF(MAX('Channel wise traffic'!G313:J313)='Channel wise traffic'!H313,"Youtube",IF(MAX('Channel wise traffic'!G313:J313)='Channel wise traffic'!I313,"Twitter",IF(MAX('Channel wise traffic'!G313:J313)='Channel wise traffic'!J313,"Others",IF(AND('Channel wise traffic'!G313='Channel wise traffic'!H313,'Channel wise traffic'!H313='Channel wise traffic'!I313,'Channel wise traffic'!I313='Channel wise traffic'!J313),"Facebook,Youtube,Twitter,Others","No Increase"))))),IF(MIN('Channel wise traffic'!G313:J313)='Channel wise traffic'!G313,"Facebook",IF(MIN('Channel wise traffic'!G313:J313)='Channel wise traffic'!H313,"Youtube",IF(MIN('Channel wise traffic'!G313:J313)='Channel wise traffic'!I313,"Twitter",IF(MIN('Channel wise traffic'!G313:J313)='Channel wise traffic'!J313,"Others",IF(AND('Channel wise traffic'!G313='Channel wise traffic'!H313,'Channel wise traffic'!H313='Channel wise traffic'!I313,'Channel wise traffic'!I313='Channel wise traffic'!J313),"Facebook,Youtube,Twitter,Others","No Decrease"))))))</f>
        <v>Youtube</v>
      </c>
      <c r="Z313" s="17" t="str">
        <f t="shared" si="4"/>
        <v>C2P increase</v>
      </c>
      <c r="AA313" s="80"/>
      <c r="AB313" s="19"/>
      <c r="AC313" s="19"/>
      <c r="AD313" s="80"/>
    </row>
    <row r="314" ht="15.75" customHeight="1" spans="2:30">
      <c r="B314" s="70">
        <v>43777</v>
      </c>
      <c r="C314" s="17">
        <v>21065820</v>
      </c>
      <c r="D314" s="17">
        <v>5108461</v>
      </c>
      <c r="E314" s="17">
        <v>2084252</v>
      </c>
      <c r="F314" s="17">
        <v>1445428</v>
      </c>
      <c r="G314" s="17">
        <v>1232661</v>
      </c>
      <c r="H314" s="34">
        <f t="shared" si="53"/>
        <v>0.0585147409405378</v>
      </c>
      <c r="I314" s="34">
        <f t="shared" si="58"/>
        <v>-0.0300240160652683</v>
      </c>
      <c r="J314" s="34">
        <f t="shared" si="59"/>
        <v>0</v>
      </c>
      <c r="K314" s="34">
        <f t="shared" si="60"/>
        <v>-0.0300240160652681</v>
      </c>
      <c r="L314" s="34">
        <f t="shared" si="54"/>
        <v>0.242499983385408</v>
      </c>
      <c r="M314" s="34">
        <f t="shared" si="55"/>
        <v>0.407999982773677</v>
      </c>
      <c r="N314" s="34">
        <f t="shared" si="56"/>
        <v>0.693499634401214</v>
      </c>
      <c r="O314" s="34">
        <f t="shared" si="57"/>
        <v>0.852800001106939</v>
      </c>
      <c r="P314" s="34">
        <v>0.0585147409405378</v>
      </c>
      <c r="Q314" s="34">
        <v>-0.0300240160652683</v>
      </c>
      <c r="R314" s="34">
        <f t="shared" si="61"/>
        <v>0.0104167573216958</v>
      </c>
      <c r="S314" s="34">
        <f t="shared" si="62"/>
        <v>-0.0192307472206891</v>
      </c>
      <c r="T314" s="34">
        <f t="shared" si="63"/>
        <v>-0.0776701844888387</v>
      </c>
      <c r="U314" s="34">
        <f t="shared" si="64"/>
        <v>0.0612247036160369</v>
      </c>
      <c r="V314" s="76" t="str">
        <f t="shared" si="1"/>
        <v> </v>
      </c>
      <c r="W314" s="17" t="str">
        <f t="shared" si="2"/>
        <v> </v>
      </c>
      <c r="X314" s="17" t="str">
        <f t="shared" si="3"/>
        <v> </v>
      </c>
      <c r="Y314" s="17" t="str">
        <f>IF(J314&gt;0,IF(MAX('Channel wise traffic'!G314:J314)='Channel wise traffic'!G314,"Facebook",IF(MAX('Channel wise traffic'!G314:J314)='Channel wise traffic'!H314,"Youtube",IF(MAX('Channel wise traffic'!G314:J314)='Channel wise traffic'!I314,"Twitter",IF(MAX('Channel wise traffic'!G314:J314)='Channel wise traffic'!J314,"Others",IF(AND('Channel wise traffic'!G314='Channel wise traffic'!H314,'Channel wise traffic'!H314='Channel wise traffic'!I314,'Channel wise traffic'!I314='Channel wise traffic'!J314),"Facebook,Youtube,Twitter,Others","No Increase"))))),IF(MIN('Channel wise traffic'!G314:J314)='Channel wise traffic'!G314,"Facebook",IF(MIN('Channel wise traffic'!G314:J314)='Channel wise traffic'!H314,"Youtube",IF(MIN('Channel wise traffic'!G314:J314)='Channel wise traffic'!I314,"Twitter",IF(MIN('Channel wise traffic'!G314:J314)='Channel wise traffic'!J314,"Others",IF(AND('Channel wise traffic'!G314='Channel wise traffic'!H314,'Channel wise traffic'!H314='Channel wise traffic'!I314,'Channel wise traffic'!I314='Channel wise traffic'!J314),"Facebook,Youtube,Twitter,Others","No Decrease"))))))</f>
        <v>Facebook</v>
      </c>
      <c r="Z314" s="17" t="str">
        <f t="shared" si="4"/>
        <v>C2P decrease</v>
      </c>
      <c r="AA314" s="80"/>
      <c r="AB314" s="19"/>
      <c r="AC314" s="19"/>
      <c r="AD314" s="80"/>
    </row>
    <row r="315" ht="15.75" customHeight="1" spans="2:30">
      <c r="B315" s="70">
        <v>43778</v>
      </c>
      <c r="C315" s="17">
        <v>45787545</v>
      </c>
      <c r="D315" s="17">
        <v>9711538</v>
      </c>
      <c r="E315" s="17">
        <v>3367961</v>
      </c>
      <c r="F315" s="17">
        <v>2290213</v>
      </c>
      <c r="G315" s="17">
        <v>1839957</v>
      </c>
      <c r="H315" s="34">
        <f t="shared" si="53"/>
        <v>0.0401846615711762</v>
      </c>
      <c r="I315" s="34">
        <f t="shared" si="58"/>
        <v>0.262608018983481</v>
      </c>
      <c r="J315" s="34">
        <f t="shared" si="59"/>
        <v>0.0736841979377638</v>
      </c>
      <c r="K315" s="34">
        <f t="shared" si="60"/>
        <v>0.175958462840922</v>
      </c>
      <c r="L315" s="34">
        <f t="shared" si="54"/>
        <v>0.21209999356812</v>
      </c>
      <c r="M315" s="34">
        <f t="shared" si="55"/>
        <v>0.346799961036038</v>
      </c>
      <c r="N315" s="34">
        <f t="shared" si="56"/>
        <v>0.679999857480535</v>
      </c>
      <c r="O315" s="34">
        <f t="shared" si="57"/>
        <v>0.803399945769236</v>
      </c>
      <c r="P315" s="34">
        <v>0.0401846615711762</v>
      </c>
      <c r="Q315" s="34">
        <v>0.175958462840922</v>
      </c>
      <c r="R315" s="34">
        <f t="shared" si="61"/>
        <v>-0.00980391532530211</v>
      </c>
      <c r="S315" s="34">
        <f t="shared" si="62"/>
        <v>0.0625000003619622</v>
      </c>
      <c r="T315" s="34">
        <f t="shared" si="63"/>
        <v>0.0526316578202379</v>
      </c>
      <c r="U315" s="34">
        <f t="shared" si="64"/>
        <v>0.0618554758651564</v>
      </c>
      <c r="V315" s="76" t="str">
        <f t="shared" si="1"/>
        <v>High Order Change</v>
      </c>
      <c r="W315" s="17" t="str">
        <f t="shared" si="2"/>
        <v> </v>
      </c>
      <c r="X315" s="17" t="str">
        <f t="shared" si="3"/>
        <v> </v>
      </c>
      <c r="Y315" s="17" t="str">
        <f>IF(J315&gt;0,IF(MAX('Channel wise traffic'!G315:J315)='Channel wise traffic'!G315,"Facebook",IF(MAX('Channel wise traffic'!G315:J315)='Channel wise traffic'!H315,"Youtube",IF(MAX('Channel wise traffic'!G315:J315)='Channel wise traffic'!I315,"Twitter",IF(MAX('Channel wise traffic'!G315:J315)='Channel wise traffic'!J315,"Others",IF(AND('Channel wise traffic'!G315='Channel wise traffic'!H315,'Channel wise traffic'!H315='Channel wise traffic'!I315,'Channel wise traffic'!I315='Channel wise traffic'!J315),"Facebook,Youtube,Twitter,Others","No Increase"))))),IF(MIN('Channel wise traffic'!G315:J315)='Channel wise traffic'!G315,"Facebook",IF(MIN('Channel wise traffic'!G315:J315)='Channel wise traffic'!H315,"Youtube",IF(MIN('Channel wise traffic'!G315:J315)='Channel wise traffic'!I315,"Twitter",IF(MIN('Channel wise traffic'!G315:J315)='Channel wise traffic'!J315,"Others",IF(AND('Channel wise traffic'!G315='Channel wise traffic'!H315,'Channel wise traffic'!H315='Channel wise traffic'!I315,'Channel wise traffic'!I315='Channel wise traffic'!J315),"Facebook,Youtube,Twitter,Others","No Decrease"))))))</f>
        <v>Twitter</v>
      </c>
      <c r="Z315" s="17" t="str">
        <f t="shared" si="4"/>
        <v>M2C increase</v>
      </c>
      <c r="AA315" s="80"/>
      <c r="AB315" s="19"/>
      <c r="AC315" s="80" t="s">
        <v>110</v>
      </c>
      <c r="AD315" s="80"/>
    </row>
    <row r="316" ht="15.75" customHeight="1" spans="2:30">
      <c r="B316" s="70">
        <v>43779</v>
      </c>
      <c r="C316" s="17">
        <v>47134238</v>
      </c>
      <c r="D316" s="17">
        <v>10096153</v>
      </c>
      <c r="E316" s="17">
        <v>3261057</v>
      </c>
      <c r="F316" s="17">
        <v>2173168</v>
      </c>
      <c r="G316" s="17">
        <v>1627268</v>
      </c>
      <c r="H316" s="34">
        <f t="shared" si="53"/>
        <v>0.034524118115583</v>
      </c>
      <c r="I316" s="34">
        <f t="shared" si="58"/>
        <v>-0.0126849394026727</v>
      </c>
      <c r="J316" s="34">
        <f t="shared" si="59"/>
        <v>0.0294117756258825</v>
      </c>
      <c r="K316" s="34">
        <f t="shared" si="60"/>
        <v>-0.0408939513082228</v>
      </c>
      <c r="L316" s="34">
        <f t="shared" si="54"/>
        <v>0.214199983460006</v>
      </c>
      <c r="M316" s="34">
        <f t="shared" si="55"/>
        <v>0.322999958499044</v>
      </c>
      <c r="N316" s="34">
        <f t="shared" si="56"/>
        <v>0.666399882001449</v>
      </c>
      <c r="O316" s="34">
        <f t="shared" si="57"/>
        <v>0.748799908704711</v>
      </c>
      <c r="P316" s="34">
        <v>0.034524118115583</v>
      </c>
      <c r="Q316" s="34">
        <v>-0.040893951308222</v>
      </c>
      <c r="R316" s="34">
        <f t="shared" si="61"/>
        <v>0.0099009427419503</v>
      </c>
      <c r="S316" s="34">
        <f t="shared" si="62"/>
        <v>-0.0404039609123021</v>
      </c>
      <c r="T316" s="34">
        <f t="shared" si="63"/>
        <v>0.0103092956922568</v>
      </c>
      <c r="U316" s="34">
        <f t="shared" si="64"/>
        <v>-0.0204083901575867</v>
      </c>
      <c r="V316" s="76" t="str">
        <f t="shared" si="1"/>
        <v> </v>
      </c>
      <c r="W316" s="17" t="str">
        <f t="shared" si="2"/>
        <v> </v>
      </c>
      <c r="X316" s="17" t="str">
        <f t="shared" si="3"/>
        <v> </v>
      </c>
      <c r="Y316" s="17" t="str">
        <f>IF(J316&gt;0,IF(MAX('Channel wise traffic'!G316:J316)='Channel wise traffic'!G316,"Facebook",IF(MAX('Channel wise traffic'!G316:J316)='Channel wise traffic'!H316,"Youtube",IF(MAX('Channel wise traffic'!G316:J316)='Channel wise traffic'!I316,"Twitter",IF(MAX('Channel wise traffic'!G316:J316)='Channel wise traffic'!J316,"Others",IF(AND('Channel wise traffic'!G316='Channel wise traffic'!H316,'Channel wise traffic'!H316='Channel wise traffic'!I316,'Channel wise traffic'!I316='Channel wise traffic'!J316),"Facebook,Youtube,Twitter,Others","No Increase"))))),IF(MIN('Channel wise traffic'!G316:J316)='Channel wise traffic'!G316,"Facebook",IF(MIN('Channel wise traffic'!G316:J316)='Channel wise traffic'!H316,"Youtube",IF(MIN('Channel wise traffic'!G316:J316)='Channel wise traffic'!I316,"Twitter",IF(MIN('Channel wise traffic'!G316:J316)='Channel wise traffic'!J316,"Others",IF(AND('Channel wise traffic'!G316='Channel wise traffic'!H316,'Channel wise traffic'!H316='Channel wise traffic'!I316,'Channel wise traffic'!I316='Channel wise traffic'!J316),"Facebook,Youtube,Twitter,Others","No Decrease"))))))</f>
        <v>Youtube</v>
      </c>
      <c r="Z316" s="17" t="str">
        <f t="shared" si="4"/>
        <v>M2C decrease</v>
      </c>
      <c r="AA316" s="80"/>
      <c r="AB316" s="19"/>
      <c r="AC316" s="19"/>
      <c r="AD316" s="80"/>
    </row>
    <row r="317" ht="15.75" customHeight="1" spans="2:30">
      <c r="B317" s="70">
        <v>43780</v>
      </c>
      <c r="C317" s="17">
        <v>21500167</v>
      </c>
      <c r="D317" s="17">
        <v>5482542</v>
      </c>
      <c r="E317" s="17">
        <v>2083366</v>
      </c>
      <c r="F317" s="17">
        <v>1566483</v>
      </c>
      <c r="G317" s="17">
        <v>1245980</v>
      </c>
      <c r="H317" s="34">
        <f t="shared" si="53"/>
        <v>0.0579521079999053</v>
      </c>
      <c r="I317" s="34">
        <f t="shared" si="58"/>
        <v>0.163602743755808</v>
      </c>
      <c r="J317" s="34">
        <f t="shared" si="59"/>
        <v>0.0102041099200663</v>
      </c>
      <c r="K317" s="34">
        <f t="shared" si="60"/>
        <v>0.151849148433854</v>
      </c>
      <c r="L317" s="34">
        <f t="shared" si="54"/>
        <v>0.254999972790909</v>
      </c>
      <c r="M317" s="34">
        <f t="shared" si="55"/>
        <v>0.380000007295886</v>
      </c>
      <c r="N317" s="34">
        <f t="shared" si="56"/>
        <v>0.751900050207213</v>
      </c>
      <c r="O317" s="34">
        <f t="shared" si="57"/>
        <v>0.795399630892898</v>
      </c>
      <c r="P317" s="34">
        <v>0.0579521079999053</v>
      </c>
      <c r="Q317" s="34">
        <v>0.151849148433854</v>
      </c>
      <c r="R317" s="34">
        <f t="shared" si="61"/>
        <v>0.0624999531921031</v>
      </c>
      <c r="S317" s="34">
        <f t="shared" si="62"/>
        <v>-6.32316553561552e-8</v>
      </c>
      <c r="T317" s="34">
        <f t="shared" si="63"/>
        <v>0.0729168228643602</v>
      </c>
      <c r="U317" s="34">
        <f t="shared" si="64"/>
        <v>0.0104170326894899</v>
      </c>
      <c r="V317" s="76" t="str">
        <f t="shared" si="1"/>
        <v> </v>
      </c>
      <c r="W317" s="17" t="str">
        <f t="shared" si="2"/>
        <v> </v>
      </c>
      <c r="X317" s="17" t="str">
        <f t="shared" si="3"/>
        <v> </v>
      </c>
      <c r="Y317" s="17" t="str">
        <f>IF(J317&gt;0,IF(MAX('Channel wise traffic'!G317:J317)='Channel wise traffic'!G317,"Facebook",IF(MAX('Channel wise traffic'!G317:J317)='Channel wise traffic'!H317,"Youtube",IF(MAX('Channel wise traffic'!G317:J317)='Channel wise traffic'!I317,"Twitter",IF(MAX('Channel wise traffic'!G317:J317)='Channel wise traffic'!J317,"Others",IF(AND('Channel wise traffic'!G317='Channel wise traffic'!H317,'Channel wise traffic'!H317='Channel wise traffic'!I317,'Channel wise traffic'!I317='Channel wise traffic'!J317),"Facebook,Youtube,Twitter,Others","No Increase"))))),IF(MIN('Channel wise traffic'!G317:J317)='Channel wise traffic'!G317,"Facebook",IF(MIN('Channel wise traffic'!G317:J317)='Channel wise traffic'!H317,"Youtube",IF(MIN('Channel wise traffic'!G317:J317)='Channel wise traffic'!I317,"Twitter",IF(MIN('Channel wise traffic'!G317:J317)='Channel wise traffic'!J317,"Others",IF(AND('Channel wise traffic'!G317='Channel wise traffic'!H317,'Channel wise traffic'!H317='Channel wise traffic'!I317,'Channel wise traffic'!I317='Channel wise traffic'!J317),"Facebook,Youtube,Twitter,Others","No Decrease"))))))</f>
        <v>Facebook</v>
      </c>
      <c r="Z317" s="17" t="str">
        <f t="shared" si="4"/>
        <v>C2P increase</v>
      </c>
      <c r="AA317" s="80"/>
      <c r="AB317" s="19"/>
      <c r="AC317" s="19"/>
      <c r="AD317" s="80"/>
    </row>
    <row r="318" ht="15.75" customHeight="1" spans="2:30">
      <c r="B318" s="70">
        <v>43781</v>
      </c>
      <c r="C318" s="17">
        <v>20631473</v>
      </c>
      <c r="D318" s="17">
        <v>4899974</v>
      </c>
      <c r="E318" s="17">
        <v>2018789</v>
      </c>
      <c r="F318" s="17">
        <v>1547402</v>
      </c>
      <c r="G318" s="17">
        <v>1230803</v>
      </c>
      <c r="H318" s="34">
        <f t="shared" si="53"/>
        <v>0.0596565742058262</v>
      </c>
      <c r="I318" s="34">
        <f t="shared" si="58"/>
        <v>-0.0225834451070128</v>
      </c>
      <c r="J318" s="34">
        <f t="shared" si="59"/>
        <v>-0.0104166476806216</v>
      </c>
      <c r="K318" s="34">
        <f t="shared" si="60"/>
        <v>-0.0122948687423603</v>
      </c>
      <c r="L318" s="34">
        <f t="shared" si="54"/>
        <v>0.237499959406679</v>
      </c>
      <c r="M318" s="34">
        <f t="shared" si="55"/>
        <v>0.411999941224178</v>
      </c>
      <c r="N318" s="34">
        <f t="shared" si="56"/>
        <v>0.766500114672707</v>
      </c>
      <c r="O318" s="34">
        <f t="shared" si="57"/>
        <v>0.795399644048541</v>
      </c>
      <c r="P318" s="34">
        <v>0.0596565742058262</v>
      </c>
      <c r="Q318" s="34">
        <v>-0.01229486874236</v>
      </c>
      <c r="R318" s="34">
        <f t="shared" si="61"/>
        <v>-0.0865386244072264</v>
      </c>
      <c r="S318" s="34">
        <f t="shared" si="62"/>
        <v>0.0299999480675319</v>
      </c>
      <c r="T318" s="34">
        <f t="shared" si="63"/>
        <v>0.0606067467390734</v>
      </c>
      <c r="U318" s="34">
        <f t="shared" si="64"/>
        <v>-0.0102043673736287</v>
      </c>
      <c r="V318" s="76" t="str">
        <f t="shared" si="1"/>
        <v> </v>
      </c>
      <c r="W318" s="17" t="str">
        <f t="shared" si="2"/>
        <v> </v>
      </c>
      <c r="X318" s="17" t="str">
        <f t="shared" si="3"/>
        <v> </v>
      </c>
      <c r="Y318" s="17" t="str">
        <f>IF(J318&gt;0,IF(MAX('Channel wise traffic'!G318:J318)='Channel wise traffic'!G318,"Facebook",IF(MAX('Channel wise traffic'!G318:J318)='Channel wise traffic'!H318,"Youtube",IF(MAX('Channel wise traffic'!G318:J318)='Channel wise traffic'!I318,"Twitter",IF(MAX('Channel wise traffic'!G318:J318)='Channel wise traffic'!J318,"Others",IF(AND('Channel wise traffic'!G318='Channel wise traffic'!H318,'Channel wise traffic'!H318='Channel wise traffic'!I318,'Channel wise traffic'!I318='Channel wise traffic'!J318),"Facebook,Youtube,Twitter,Others","No Increase"))))),IF(MIN('Channel wise traffic'!G318:J318)='Channel wise traffic'!G318,"Facebook",IF(MIN('Channel wise traffic'!G318:J318)='Channel wise traffic'!H318,"Youtube",IF(MIN('Channel wise traffic'!G318:J318)='Channel wise traffic'!I318,"Twitter",IF(MIN('Channel wise traffic'!G318:J318)='Channel wise traffic'!J318,"Others",IF(AND('Channel wise traffic'!G318='Channel wise traffic'!H318,'Channel wise traffic'!H318='Channel wise traffic'!I318,'Channel wise traffic'!I318='Channel wise traffic'!J318),"Facebook,Youtube,Twitter,Others","No Decrease"))))))</f>
        <v>Youtube</v>
      </c>
      <c r="Z318" s="17" t="str">
        <f t="shared" si="4"/>
        <v>L2M decrease</v>
      </c>
      <c r="AA318" s="80"/>
      <c r="AB318" s="19"/>
      <c r="AC318" s="19"/>
      <c r="AD318" s="80"/>
    </row>
    <row r="319" ht="15.75" customHeight="1" spans="2:30">
      <c r="B319" s="70">
        <v>43782</v>
      </c>
      <c r="C319" s="17">
        <v>21500167</v>
      </c>
      <c r="D319" s="17">
        <v>5643793</v>
      </c>
      <c r="E319" s="17">
        <v>2302667</v>
      </c>
      <c r="F319" s="17">
        <v>1748185</v>
      </c>
      <c r="G319" s="17">
        <v>1361836</v>
      </c>
      <c r="H319" s="34">
        <f t="shared" si="53"/>
        <v>0.0633407173069865</v>
      </c>
      <c r="I319" s="34">
        <f t="shared" si="58"/>
        <v>0.171603853853639</v>
      </c>
      <c r="J319" s="34">
        <f t="shared" si="59"/>
        <v>0</v>
      </c>
      <c r="K319" s="34">
        <f t="shared" si="60"/>
        <v>0.17160385385364</v>
      </c>
      <c r="L319" s="34">
        <f t="shared" si="54"/>
        <v>0.262499961046814</v>
      </c>
      <c r="M319" s="34">
        <f t="shared" si="55"/>
        <v>0.407999903610923</v>
      </c>
      <c r="N319" s="34">
        <f t="shared" si="56"/>
        <v>0.759200092762002</v>
      </c>
      <c r="O319" s="34">
        <f t="shared" si="57"/>
        <v>0.778999934217488</v>
      </c>
      <c r="P319" s="34">
        <v>0.0633407173069865</v>
      </c>
      <c r="Q319" s="34">
        <v>0.171603853853638</v>
      </c>
      <c r="R319" s="34">
        <f t="shared" si="61"/>
        <v>0.105263137280321</v>
      </c>
      <c r="S319" s="34">
        <f t="shared" si="62"/>
        <v>0.0303030131247941</v>
      </c>
      <c r="T319" s="34">
        <f t="shared" si="63"/>
        <v>0.0505054973114965</v>
      </c>
      <c r="U319" s="34">
        <f t="shared" si="64"/>
        <v>-0.0206187020921879</v>
      </c>
      <c r="V319" s="76" t="str">
        <f t="shared" si="1"/>
        <v> </v>
      </c>
      <c r="W319" s="17" t="str">
        <f t="shared" si="2"/>
        <v> </v>
      </c>
      <c r="X319" s="17" t="str">
        <f t="shared" si="3"/>
        <v> </v>
      </c>
      <c r="Y319" s="17" t="str">
        <f>IF(J319&gt;0,IF(MAX('Channel wise traffic'!G319:J319)='Channel wise traffic'!G319,"Facebook",IF(MAX('Channel wise traffic'!G319:J319)='Channel wise traffic'!H319,"Youtube",IF(MAX('Channel wise traffic'!G319:J319)='Channel wise traffic'!I319,"Twitter",IF(MAX('Channel wise traffic'!G319:J319)='Channel wise traffic'!J319,"Others",IF(AND('Channel wise traffic'!G319='Channel wise traffic'!H319,'Channel wise traffic'!H319='Channel wise traffic'!I319,'Channel wise traffic'!I319='Channel wise traffic'!J319),"Facebook,Youtube,Twitter,Others","No Increase"))))),IF(MIN('Channel wise traffic'!G319:J319)='Channel wise traffic'!G319,"Facebook",IF(MIN('Channel wise traffic'!G319:J319)='Channel wise traffic'!H319,"Youtube",IF(MIN('Channel wise traffic'!G319:J319)='Channel wise traffic'!I319,"Twitter",IF(MIN('Channel wise traffic'!G319:J319)='Channel wise traffic'!J319,"Others",IF(AND('Channel wise traffic'!G319='Channel wise traffic'!H319,'Channel wise traffic'!H319='Channel wise traffic'!I319,'Channel wise traffic'!I319='Channel wise traffic'!J319),"Facebook,Youtube,Twitter,Others","No Decrease"))))))</f>
        <v>Facebook</v>
      </c>
      <c r="Z319" s="17" t="str">
        <f t="shared" si="4"/>
        <v>L2M increase</v>
      </c>
      <c r="AA319" s="80"/>
      <c r="AB319" s="19"/>
      <c r="AC319" s="19"/>
      <c r="AD319" s="80"/>
    </row>
    <row r="320" ht="15.75" customHeight="1" spans="2:30">
      <c r="B320" s="70">
        <v>43783</v>
      </c>
      <c r="C320" s="17">
        <v>20848646</v>
      </c>
      <c r="D320" s="17">
        <v>5160040</v>
      </c>
      <c r="E320" s="17">
        <v>2125936</v>
      </c>
      <c r="F320" s="17">
        <v>1629530</v>
      </c>
      <c r="G320" s="17">
        <v>1349577</v>
      </c>
      <c r="H320" s="34">
        <f t="shared" si="53"/>
        <v>0.0647321173758718</v>
      </c>
      <c r="I320" s="34">
        <f t="shared" si="58"/>
        <v>0.116099110893151</v>
      </c>
      <c r="J320" s="34">
        <f t="shared" si="59"/>
        <v>0</v>
      </c>
      <c r="K320" s="34">
        <f t="shared" si="60"/>
        <v>0.116099110893152</v>
      </c>
      <c r="L320" s="34">
        <f t="shared" si="54"/>
        <v>0.247500005515946</v>
      </c>
      <c r="M320" s="34">
        <f t="shared" si="55"/>
        <v>0.411999906977465</v>
      </c>
      <c r="N320" s="34">
        <f t="shared" si="56"/>
        <v>0.766500026341339</v>
      </c>
      <c r="O320" s="34">
        <f t="shared" si="57"/>
        <v>0.828200155873166</v>
      </c>
      <c r="P320" s="34">
        <v>0.0647321173758718</v>
      </c>
      <c r="Q320" s="34">
        <v>0.116099110893151</v>
      </c>
      <c r="R320" s="34">
        <f t="shared" si="61"/>
        <v>-0.0198019369399384</v>
      </c>
      <c r="S320" s="34">
        <f t="shared" si="62"/>
        <v>0.0842105741939352</v>
      </c>
      <c r="T320" s="34">
        <f t="shared" si="63"/>
        <v>0.0294117615187766</v>
      </c>
      <c r="U320" s="34">
        <f t="shared" si="64"/>
        <v>0.0202019695613727</v>
      </c>
      <c r="V320" s="76" t="str">
        <f t="shared" si="1"/>
        <v> </v>
      </c>
      <c r="W320" s="17" t="str">
        <f t="shared" si="2"/>
        <v> </v>
      </c>
      <c r="X320" s="17" t="str">
        <f t="shared" si="3"/>
        <v> </v>
      </c>
      <c r="Y320" s="17" t="str">
        <f>IF(J320&gt;0,IF(MAX('Channel wise traffic'!G320:J320)='Channel wise traffic'!G320,"Facebook",IF(MAX('Channel wise traffic'!G320:J320)='Channel wise traffic'!H320,"Youtube",IF(MAX('Channel wise traffic'!G320:J320)='Channel wise traffic'!I320,"Twitter",IF(MAX('Channel wise traffic'!G320:J320)='Channel wise traffic'!J320,"Others",IF(AND('Channel wise traffic'!G320='Channel wise traffic'!H320,'Channel wise traffic'!H320='Channel wise traffic'!I320,'Channel wise traffic'!I320='Channel wise traffic'!J320),"Facebook,Youtube,Twitter,Others","No Increase"))))),IF(MIN('Channel wise traffic'!G320:J320)='Channel wise traffic'!G320,"Facebook",IF(MIN('Channel wise traffic'!G320:J320)='Channel wise traffic'!H320,"Youtube",IF(MIN('Channel wise traffic'!G320:J320)='Channel wise traffic'!I320,"Twitter",IF(MIN('Channel wise traffic'!G320:J320)='Channel wise traffic'!J320,"Others",IF(AND('Channel wise traffic'!G320='Channel wise traffic'!H320,'Channel wise traffic'!H320='Channel wise traffic'!I320,'Channel wise traffic'!I320='Channel wise traffic'!J320),"Facebook,Youtube,Twitter,Others","No Decrease"))))))</f>
        <v>Facebook</v>
      </c>
      <c r="Z320" s="17" t="str">
        <f t="shared" si="4"/>
        <v>M2C increase</v>
      </c>
      <c r="AA320" s="80"/>
      <c r="AB320" s="19"/>
      <c r="AC320" s="19"/>
      <c r="AD320" s="80"/>
    </row>
    <row r="321" ht="15.75" customHeight="1" spans="2:30">
      <c r="B321" s="70">
        <v>43784</v>
      </c>
      <c r="C321" s="17">
        <v>21717340</v>
      </c>
      <c r="D321" s="17">
        <v>5212161</v>
      </c>
      <c r="E321" s="17">
        <v>2126561</v>
      </c>
      <c r="F321" s="17">
        <v>1567914</v>
      </c>
      <c r="G321" s="17">
        <v>1324260</v>
      </c>
      <c r="H321" s="34">
        <f t="shared" si="53"/>
        <v>0.060977080986898</v>
      </c>
      <c r="I321" s="34">
        <f t="shared" si="58"/>
        <v>0.0743099684341437</v>
      </c>
      <c r="J321" s="34">
        <f t="shared" si="59"/>
        <v>0.0309278252638634</v>
      </c>
      <c r="K321" s="34">
        <f t="shared" si="60"/>
        <v>0.0420806792746875</v>
      </c>
      <c r="L321" s="34">
        <f t="shared" si="54"/>
        <v>0.239999972372307</v>
      </c>
      <c r="M321" s="34">
        <f t="shared" si="55"/>
        <v>0.407999868001008</v>
      </c>
      <c r="N321" s="34">
        <f t="shared" si="56"/>
        <v>0.737300270248537</v>
      </c>
      <c r="O321" s="34">
        <f t="shared" si="57"/>
        <v>0.84459989514731</v>
      </c>
      <c r="P321" s="34">
        <v>0.060977080986898</v>
      </c>
      <c r="Q321" s="34">
        <v>0.0420806792746879</v>
      </c>
      <c r="R321" s="34">
        <f t="shared" si="61"/>
        <v>-0.0103093244716959</v>
      </c>
      <c r="S321" s="34">
        <f t="shared" si="62"/>
        <v>-2.81305573057722e-7</v>
      </c>
      <c r="T321" s="34">
        <f t="shared" si="63"/>
        <v>0.0631588448999567</v>
      </c>
      <c r="U321" s="34">
        <f t="shared" si="64"/>
        <v>-0.00961550885199947</v>
      </c>
      <c r="V321" s="76" t="str">
        <f t="shared" si="1"/>
        <v> </v>
      </c>
      <c r="W321" s="17" t="str">
        <f t="shared" si="2"/>
        <v> </v>
      </c>
      <c r="X321" s="17" t="str">
        <f t="shared" si="3"/>
        <v> </v>
      </c>
      <c r="Y321" s="17" t="str">
        <f>IF(J321&gt;0,IF(MAX('Channel wise traffic'!G321:J321)='Channel wise traffic'!G321,"Facebook",IF(MAX('Channel wise traffic'!G321:J321)='Channel wise traffic'!H321,"Youtube",IF(MAX('Channel wise traffic'!G321:J321)='Channel wise traffic'!I321,"Twitter",IF(MAX('Channel wise traffic'!G321:J321)='Channel wise traffic'!J321,"Others",IF(AND('Channel wise traffic'!G321='Channel wise traffic'!H321,'Channel wise traffic'!H321='Channel wise traffic'!I321,'Channel wise traffic'!I321='Channel wise traffic'!J321),"Facebook,Youtube,Twitter,Others","No Increase"))))),IF(MIN('Channel wise traffic'!G321:J321)='Channel wise traffic'!G321,"Facebook",IF(MIN('Channel wise traffic'!G321:J321)='Channel wise traffic'!H321,"Youtube",IF(MIN('Channel wise traffic'!G321:J321)='Channel wise traffic'!I321,"Twitter",IF(MIN('Channel wise traffic'!G321:J321)='Channel wise traffic'!J321,"Others",IF(AND('Channel wise traffic'!G321='Channel wise traffic'!H321,'Channel wise traffic'!H321='Channel wise traffic'!I321,'Channel wise traffic'!I321='Channel wise traffic'!J321),"Facebook,Youtube,Twitter,Others","No Decrease"))))))</f>
        <v>Facebook</v>
      </c>
      <c r="Z321" s="17" t="str">
        <f t="shared" si="4"/>
        <v>C2P increase</v>
      </c>
      <c r="AA321" s="80"/>
      <c r="AB321" s="19"/>
      <c r="AC321" s="19"/>
      <c r="AD321" s="80"/>
    </row>
    <row r="322" ht="15.75" customHeight="1" spans="2:30">
      <c r="B322" s="70">
        <v>43785</v>
      </c>
      <c r="C322" s="17">
        <v>47134238</v>
      </c>
      <c r="D322" s="17">
        <v>9403280</v>
      </c>
      <c r="E322" s="17">
        <v>3037259</v>
      </c>
      <c r="F322" s="17">
        <v>2003376</v>
      </c>
      <c r="G322" s="17">
        <v>1547007</v>
      </c>
      <c r="H322" s="34">
        <f t="shared" si="53"/>
        <v>0.032821300728358</v>
      </c>
      <c r="I322" s="34">
        <f t="shared" si="58"/>
        <v>-0.159215677322894</v>
      </c>
      <c r="J322" s="34">
        <f t="shared" si="59"/>
        <v>0.0294117756258825</v>
      </c>
      <c r="K322" s="34">
        <f t="shared" si="60"/>
        <v>-0.183238095206451</v>
      </c>
      <c r="L322" s="34">
        <f t="shared" si="54"/>
        <v>0.199499989795104</v>
      </c>
      <c r="M322" s="34">
        <f t="shared" si="55"/>
        <v>0.322999953207817</v>
      </c>
      <c r="N322" s="34">
        <f t="shared" si="56"/>
        <v>0.65959998801551</v>
      </c>
      <c r="O322" s="34">
        <f t="shared" si="57"/>
        <v>0.772200026355512</v>
      </c>
      <c r="P322" s="34">
        <v>0.032821300728358</v>
      </c>
      <c r="Q322" s="34">
        <v>-0.18323809520645</v>
      </c>
      <c r="R322" s="34">
        <f t="shared" si="61"/>
        <v>-0.0594059601843848</v>
      </c>
      <c r="S322" s="34">
        <f t="shared" si="62"/>
        <v>-0.068627481263609</v>
      </c>
      <c r="T322" s="34">
        <f t="shared" si="63"/>
        <v>-0.029999814324386</v>
      </c>
      <c r="U322" s="34">
        <f t="shared" si="64"/>
        <v>-0.0388348537711822</v>
      </c>
      <c r="V322" s="76" t="str">
        <f t="shared" si="1"/>
        <v> </v>
      </c>
      <c r="W322" s="17" t="str">
        <f t="shared" si="2"/>
        <v> </v>
      </c>
      <c r="X322" s="17" t="str">
        <f t="shared" si="3"/>
        <v> </v>
      </c>
      <c r="Y322" s="17" t="str">
        <f>IF(J322&gt;0,IF(MAX('Channel wise traffic'!G322:J322)='Channel wise traffic'!G322,"Facebook",IF(MAX('Channel wise traffic'!G322:J322)='Channel wise traffic'!H322,"Youtube",IF(MAX('Channel wise traffic'!G322:J322)='Channel wise traffic'!I322,"Twitter",IF(MAX('Channel wise traffic'!G322:J322)='Channel wise traffic'!J322,"Others",IF(AND('Channel wise traffic'!G322='Channel wise traffic'!H322,'Channel wise traffic'!H322='Channel wise traffic'!I322,'Channel wise traffic'!I322='Channel wise traffic'!J322),"Facebook,Youtube,Twitter,Others","No Increase"))))),IF(MIN('Channel wise traffic'!G322:J322)='Channel wise traffic'!G322,"Facebook",IF(MIN('Channel wise traffic'!G322:J322)='Channel wise traffic'!H322,"Youtube",IF(MIN('Channel wise traffic'!G322:J322)='Channel wise traffic'!I322,"Twitter",IF(MIN('Channel wise traffic'!G322:J322)='Channel wise traffic'!J322,"Others",IF(AND('Channel wise traffic'!G322='Channel wise traffic'!H322,'Channel wise traffic'!H322='Channel wise traffic'!I322,'Channel wise traffic'!I322='Channel wise traffic'!J322),"Facebook,Youtube,Twitter,Others","No Decrease"))))))</f>
        <v>Youtube</v>
      </c>
      <c r="Z322" s="17" t="str">
        <f t="shared" si="4"/>
        <v>M2C decrease</v>
      </c>
      <c r="AA322" s="80"/>
      <c r="AB322" s="19"/>
      <c r="AC322" s="19"/>
      <c r="AD322" s="80"/>
    </row>
    <row r="323" ht="15.75" customHeight="1" spans="2:30">
      <c r="B323" s="70">
        <v>43786</v>
      </c>
      <c r="C323" s="17">
        <v>43991955</v>
      </c>
      <c r="D323" s="17">
        <v>9330693</v>
      </c>
      <c r="E323" s="17">
        <v>1268974</v>
      </c>
      <c r="F323" s="17">
        <v>906047</v>
      </c>
      <c r="G323" s="17">
        <v>699650</v>
      </c>
      <c r="H323" s="34">
        <f t="shared" si="53"/>
        <v>0.0159040442735496</v>
      </c>
      <c r="I323" s="34">
        <f t="shared" si="58"/>
        <v>-0.570046237005828</v>
      </c>
      <c r="J323" s="34">
        <f t="shared" si="59"/>
        <v>-0.0666666765674667</v>
      </c>
      <c r="K323" s="34">
        <f t="shared" si="60"/>
        <v>-0.539335249048083</v>
      </c>
      <c r="L323" s="34">
        <f t="shared" si="54"/>
        <v>0.212099985099548</v>
      </c>
      <c r="M323" s="34">
        <f t="shared" si="55"/>
        <v>0.135999973421052</v>
      </c>
      <c r="N323" s="34">
        <f t="shared" si="56"/>
        <v>0.71399965641534</v>
      </c>
      <c r="O323" s="34">
        <f t="shared" si="57"/>
        <v>0.772200559132142</v>
      </c>
      <c r="P323" s="34">
        <v>0.0159040442735496</v>
      </c>
      <c r="Q323" s="34">
        <v>-0.539335249048084</v>
      </c>
      <c r="R323" s="34">
        <f t="shared" si="61"/>
        <v>-0.00980391467140374</v>
      </c>
      <c r="S323" s="34">
        <f t="shared" si="62"/>
        <v>-0.578947396609481</v>
      </c>
      <c r="T323" s="34">
        <f t="shared" si="63"/>
        <v>0.0714282455617055</v>
      </c>
      <c r="U323" s="34">
        <f t="shared" si="64"/>
        <v>0.0312508724365497</v>
      </c>
      <c r="V323" s="76" t="str">
        <f t="shared" si="1"/>
        <v>Low Order Change</v>
      </c>
      <c r="W323" s="17" t="str">
        <f t="shared" si="2"/>
        <v> </v>
      </c>
      <c r="X323" s="17" t="str">
        <f t="shared" si="3"/>
        <v>Low Conversion rate</v>
      </c>
      <c r="Y323" s="17" t="str">
        <f>IF(J323&gt;0,IF(MAX('Channel wise traffic'!G323:J323)='Channel wise traffic'!G323,"Facebook",IF(MAX('Channel wise traffic'!G323:J323)='Channel wise traffic'!H323,"Youtube",IF(MAX('Channel wise traffic'!G323:J323)='Channel wise traffic'!I323,"Twitter",IF(MAX('Channel wise traffic'!G323:J323)='Channel wise traffic'!J323,"Others",IF(AND('Channel wise traffic'!G323='Channel wise traffic'!H323,'Channel wise traffic'!H323='Channel wise traffic'!I323,'Channel wise traffic'!I323='Channel wise traffic'!J323),"Facebook,Youtube,Twitter,Others","No Increase"))))),IF(MIN('Channel wise traffic'!G323:J323)='Channel wise traffic'!G323,"Facebook",IF(MIN('Channel wise traffic'!G323:J323)='Channel wise traffic'!H323,"Youtube",IF(MIN('Channel wise traffic'!G323:J323)='Channel wise traffic'!I323,"Twitter",IF(MIN('Channel wise traffic'!G323:J323)='Channel wise traffic'!J323,"Others",IF(AND('Channel wise traffic'!G323='Channel wise traffic'!H323,'Channel wise traffic'!H323='Channel wise traffic'!I323,'Channel wise traffic'!I323='Channel wise traffic'!J323),"Facebook,Youtube,Twitter,Others","No Decrease"))))))</f>
        <v>Twitter</v>
      </c>
      <c r="Z323" s="17" t="str">
        <f t="shared" si="4"/>
        <v>M2C decrease</v>
      </c>
      <c r="AA323" s="80" t="s">
        <v>46</v>
      </c>
      <c r="AB323" s="80" t="s">
        <v>111</v>
      </c>
      <c r="AC323" s="80" t="s">
        <v>112</v>
      </c>
      <c r="AD323" s="80"/>
    </row>
    <row r="324" ht="15.75" customHeight="1" spans="2:30">
      <c r="B324" s="70">
        <v>43787</v>
      </c>
      <c r="C324" s="17">
        <v>22803207</v>
      </c>
      <c r="D324" s="17">
        <v>5985841</v>
      </c>
      <c r="E324" s="17">
        <v>2298563</v>
      </c>
      <c r="F324" s="17">
        <v>1761848</v>
      </c>
      <c r="G324" s="17">
        <v>1459163</v>
      </c>
      <c r="H324" s="34">
        <f t="shared" ref="H324:H368" si="65">G324/C324</f>
        <v>0.0639893765819869</v>
      </c>
      <c r="I324" s="34">
        <f t="shared" si="58"/>
        <v>0.171096646816161</v>
      </c>
      <c r="J324" s="34">
        <f t="shared" si="59"/>
        <v>0.0606060408740081</v>
      </c>
      <c r="K324" s="34">
        <f t="shared" si="60"/>
        <v>0.104176858969331</v>
      </c>
      <c r="L324" s="34">
        <f t="shared" ref="L324:L368" si="66">D324/C324</f>
        <v>0.26249996327271</v>
      </c>
      <c r="M324" s="34">
        <f t="shared" ref="M324:M368" si="67">E324/D324</f>
        <v>0.384000009355411</v>
      </c>
      <c r="N324" s="34">
        <f t="shared" ref="N324:N368" si="68">F324/E324</f>
        <v>0.766499765288139</v>
      </c>
      <c r="O324" s="34">
        <f t="shared" ref="O324:O368" si="69">G324/F324</f>
        <v>0.828200276073759</v>
      </c>
      <c r="P324" s="34">
        <v>0.0639893765819869</v>
      </c>
      <c r="Q324" s="34">
        <v>0.104176858969332</v>
      </c>
      <c r="R324" s="34">
        <f t="shared" si="61"/>
        <v>0.0294117305179116</v>
      </c>
      <c r="S324" s="34">
        <f t="shared" si="62"/>
        <v>0.0105263210071742</v>
      </c>
      <c r="T324" s="34">
        <f t="shared" si="63"/>
        <v>0.019417095499465</v>
      </c>
      <c r="U324" s="34">
        <f t="shared" si="64"/>
        <v>0.0412379436787513</v>
      </c>
      <c r="V324" s="76" t="str">
        <f t="shared" si="1"/>
        <v> </v>
      </c>
      <c r="W324" s="17" t="str">
        <f t="shared" si="2"/>
        <v> </v>
      </c>
      <c r="X324" s="17" t="str">
        <f t="shared" si="3"/>
        <v> </v>
      </c>
      <c r="Y324" s="17" t="str">
        <f>IF(J324&gt;0,IF(MAX('Channel wise traffic'!G324:J324)='Channel wise traffic'!G324,"Facebook",IF(MAX('Channel wise traffic'!G324:J324)='Channel wise traffic'!H324,"Youtube",IF(MAX('Channel wise traffic'!G324:J324)='Channel wise traffic'!I324,"Twitter",IF(MAX('Channel wise traffic'!G324:J324)='Channel wise traffic'!J324,"Others",IF(AND('Channel wise traffic'!G324='Channel wise traffic'!H324,'Channel wise traffic'!H324='Channel wise traffic'!I324,'Channel wise traffic'!I324='Channel wise traffic'!J324),"Facebook,Youtube,Twitter,Others","No Increase"))))),IF(MIN('Channel wise traffic'!G324:J324)='Channel wise traffic'!G324,"Facebook",IF(MIN('Channel wise traffic'!G324:J324)='Channel wise traffic'!H324,"Youtube",IF(MIN('Channel wise traffic'!G324:J324)='Channel wise traffic'!I324,"Twitter",IF(MIN('Channel wise traffic'!G324:J324)='Channel wise traffic'!J324,"Others",IF(AND('Channel wise traffic'!G324='Channel wise traffic'!H324,'Channel wise traffic'!H324='Channel wise traffic'!I324,'Channel wise traffic'!I324='Channel wise traffic'!J324),"Facebook,Youtube,Twitter,Others","No Decrease"))))))</f>
        <v>Youtube</v>
      </c>
      <c r="Z324" s="17" t="str">
        <f t="shared" si="4"/>
        <v>P2O increase</v>
      </c>
      <c r="AA324" s="80"/>
      <c r="AB324" s="19"/>
      <c r="AC324" s="19"/>
      <c r="AD324" s="80"/>
    </row>
    <row r="325" ht="15.75" customHeight="1" spans="2:30">
      <c r="B325" s="70">
        <v>43788</v>
      </c>
      <c r="C325" s="17">
        <v>21282993</v>
      </c>
      <c r="D325" s="17">
        <v>5373955</v>
      </c>
      <c r="E325" s="17">
        <v>2149582</v>
      </c>
      <c r="F325" s="17">
        <v>1537811</v>
      </c>
      <c r="G325" s="17">
        <v>1197954</v>
      </c>
      <c r="H325" s="34">
        <f t="shared" si="65"/>
        <v>0.0562869141572334</v>
      </c>
      <c r="I325" s="34">
        <f t="shared" si="58"/>
        <v>-0.0266890802183615</v>
      </c>
      <c r="J325" s="34">
        <f t="shared" si="59"/>
        <v>0.0315789376744937</v>
      </c>
      <c r="K325" s="34">
        <f t="shared" si="60"/>
        <v>-0.0564843035901936</v>
      </c>
      <c r="L325" s="34">
        <f t="shared" si="66"/>
        <v>0.252499965582848</v>
      </c>
      <c r="M325" s="34">
        <f t="shared" si="67"/>
        <v>0.4</v>
      </c>
      <c r="N325" s="34">
        <f t="shared" si="68"/>
        <v>0.71540001730569</v>
      </c>
      <c r="O325" s="34">
        <f t="shared" si="69"/>
        <v>0.778999499938549</v>
      </c>
      <c r="P325" s="34">
        <v>0.0562869141572334</v>
      </c>
      <c r="Q325" s="34">
        <v>-0.0564843035901934</v>
      </c>
      <c r="R325" s="34">
        <f t="shared" si="61"/>
        <v>0.0631579315366702</v>
      </c>
      <c r="S325" s="34">
        <f t="shared" si="62"/>
        <v>-0.0291260750875897</v>
      </c>
      <c r="T325" s="34">
        <f t="shared" si="63"/>
        <v>-0.0666667837210129</v>
      </c>
      <c r="U325" s="34">
        <f t="shared" si="64"/>
        <v>-0.0206187471074493</v>
      </c>
      <c r="V325" s="76" t="str">
        <f t="shared" si="1"/>
        <v> </v>
      </c>
      <c r="W325" s="17" t="str">
        <f t="shared" si="2"/>
        <v> </v>
      </c>
      <c r="X325" s="17" t="str">
        <f t="shared" si="3"/>
        <v> </v>
      </c>
      <c r="Y325" s="17" t="str">
        <f>IF(J325&gt;0,IF(MAX('Channel wise traffic'!G325:J325)='Channel wise traffic'!G325,"Facebook",IF(MAX('Channel wise traffic'!G325:J325)='Channel wise traffic'!H325,"Youtube",IF(MAX('Channel wise traffic'!G325:J325)='Channel wise traffic'!I325,"Twitter",IF(MAX('Channel wise traffic'!G325:J325)='Channel wise traffic'!J325,"Others",IF(AND('Channel wise traffic'!G325='Channel wise traffic'!H325,'Channel wise traffic'!H325='Channel wise traffic'!I325,'Channel wise traffic'!I325='Channel wise traffic'!J325),"Facebook,Youtube,Twitter,Others","No Increase"))))),IF(MIN('Channel wise traffic'!G325:J325)='Channel wise traffic'!G325,"Facebook",IF(MIN('Channel wise traffic'!G325:J325)='Channel wise traffic'!H325,"Youtube",IF(MIN('Channel wise traffic'!G325:J325)='Channel wise traffic'!I325,"Twitter",IF(MIN('Channel wise traffic'!G325:J325)='Channel wise traffic'!J325,"Others",IF(AND('Channel wise traffic'!G325='Channel wise traffic'!H325,'Channel wise traffic'!H325='Channel wise traffic'!I325,'Channel wise traffic'!I325='Channel wise traffic'!J325),"Facebook,Youtube,Twitter,Others","No Decrease"))))))</f>
        <v>Youtube</v>
      </c>
      <c r="Z325" s="17" t="str">
        <f t="shared" si="4"/>
        <v>C2P decrease</v>
      </c>
      <c r="AA325" s="80"/>
      <c r="AB325" s="19"/>
      <c r="AC325" s="19"/>
      <c r="AD325" s="80"/>
    </row>
    <row r="326" ht="15.75" customHeight="1" spans="2:30">
      <c r="B326" s="70">
        <v>43789</v>
      </c>
      <c r="C326" s="17">
        <v>22368860</v>
      </c>
      <c r="D326" s="17">
        <v>5648137</v>
      </c>
      <c r="E326" s="17">
        <v>2281847</v>
      </c>
      <c r="F326" s="17">
        <v>1649091</v>
      </c>
      <c r="G326" s="17">
        <v>1338732</v>
      </c>
      <c r="H326" s="34">
        <f t="shared" si="65"/>
        <v>0.05984802086472</v>
      </c>
      <c r="I326" s="34">
        <f t="shared" si="58"/>
        <v>-0.0169653320957883</v>
      </c>
      <c r="J326" s="34">
        <f t="shared" si="59"/>
        <v>0.0404040117455833</v>
      </c>
      <c r="K326" s="34">
        <f t="shared" si="60"/>
        <v>-0.0551414096771091</v>
      </c>
      <c r="L326" s="34">
        <f t="shared" si="66"/>
        <v>0.252499993294249</v>
      </c>
      <c r="M326" s="34">
        <f t="shared" si="67"/>
        <v>0.403999938386764</v>
      </c>
      <c r="N326" s="34">
        <f t="shared" si="68"/>
        <v>0.7227000758596</v>
      </c>
      <c r="O326" s="34">
        <f t="shared" si="69"/>
        <v>0.811799955248073</v>
      </c>
      <c r="P326" s="34">
        <v>0.05984802086472</v>
      </c>
      <c r="Q326" s="34">
        <v>-0.0551414096771096</v>
      </c>
      <c r="R326" s="34">
        <f t="shared" si="61"/>
        <v>-0.0380951209009194</v>
      </c>
      <c r="S326" s="34">
        <f t="shared" si="62"/>
        <v>-0.00980383864985768</v>
      </c>
      <c r="T326" s="34">
        <f t="shared" si="63"/>
        <v>-0.0480769394661338</v>
      </c>
      <c r="U326" s="34">
        <f t="shared" si="64"/>
        <v>0.0421052937103683</v>
      </c>
      <c r="V326" s="76" t="str">
        <f t="shared" si="1"/>
        <v> </v>
      </c>
      <c r="W326" s="17" t="str">
        <f t="shared" si="2"/>
        <v> </v>
      </c>
      <c r="X326" s="17" t="str">
        <f t="shared" si="3"/>
        <v> </v>
      </c>
      <c r="Y326" s="17" t="str">
        <f>IF(J326&gt;0,IF(MAX('Channel wise traffic'!G326:J326)='Channel wise traffic'!G326,"Facebook",IF(MAX('Channel wise traffic'!G326:J326)='Channel wise traffic'!H326,"Youtube",IF(MAX('Channel wise traffic'!G326:J326)='Channel wise traffic'!I326,"Twitter",IF(MAX('Channel wise traffic'!G326:J326)='Channel wise traffic'!J326,"Others",IF(AND('Channel wise traffic'!G326='Channel wise traffic'!H326,'Channel wise traffic'!H326='Channel wise traffic'!I326,'Channel wise traffic'!I326='Channel wise traffic'!J326),"Facebook,Youtube,Twitter,Others","No Increase"))))),IF(MIN('Channel wise traffic'!G326:J326)='Channel wise traffic'!G326,"Facebook",IF(MIN('Channel wise traffic'!G326:J326)='Channel wise traffic'!H326,"Youtube",IF(MIN('Channel wise traffic'!G326:J326)='Channel wise traffic'!I326,"Twitter",IF(MIN('Channel wise traffic'!G326:J326)='Channel wise traffic'!J326,"Others",IF(AND('Channel wise traffic'!G326='Channel wise traffic'!H326,'Channel wise traffic'!H326='Channel wise traffic'!I326,'Channel wise traffic'!I326='Channel wise traffic'!J326),"Facebook,Youtube,Twitter,Others","No Decrease"))))))</f>
        <v>Youtube</v>
      </c>
      <c r="Z326" s="17" t="str">
        <f t="shared" si="4"/>
        <v>C2P decrease</v>
      </c>
      <c r="AA326" s="80"/>
      <c r="AB326" s="19"/>
      <c r="AC326" s="19"/>
      <c r="AD326" s="80"/>
    </row>
    <row r="327" ht="15.75" customHeight="1" spans="2:30">
      <c r="B327" s="70">
        <v>43790</v>
      </c>
      <c r="C327" s="17">
        <v>21282993</v>
      </c>
      <c r="D327" s="17">
        <v>5054710</v>
      </c>
      <c r="E327" s="17">
        <v>2102759</v>
      </c>
      <c r="F327" s="17">
        <v>1550364</v>
      </c>
      <c r="G327" s="17">
        <v>1220447</v>
      </c>
      <c r="H327" s="34">
        <f t="shared" si="65"/>
        <v>0.0573437673921144</v>
      </c>
      <c r="I327" s="34">
        <f t="shared" si="58"/>
        <v>-0.0956818321592617</v>
      </c>
      <c r="J327" s="34">
        <f t="shared" si="59"/>
        <v>0.0208333433259886</v>
      </c>
      <c r="K327" s="34">
        <f t="shared" si="60"/>
        <v>-0.114137313643804</v>
      </c>
      <c r="L327" s="34">
        <f t="shared" si="66"/>
        <v>0.237499960649332</v>
      </c>
      <c r="M327" s="34">
        <f t="shared" si="67"/>
        <v>0.415999928779297</v>
      </c>
      <c r="N327" s="34">
        <f t="shared" si="68"/>
        <v>0.737299899798313</v>
      </c>
      <c r="O327" s="34">
        <f t="shared" si="69"/>
        <v>0.787200296188508</v>
      </c>
      <c r="P327" s="34">
        <v>0.0573437673921144</v>
      </c>
      <c r="Q327" s="34">
        <v>-0.114137313643803</v>
      </c>
      <c r="R327" s="34">
        <f t="shared" si="61"/>
        <v>-0.0404042207828142</v>
      </c>
      <c r="S327" s="34">
        <f t="shared" si="62"/>
        <v>0.00970879297322447</v>
      </c>
      <c r="T327" s="34">
        <f t="shared" si="63"/>
        <v>-0.0380954018780718</v>
      </c>
      <c r="U327" s="34">
        <f t="shared" si="64"/>
        <v>-0.049504771755847</v>
      </c>
      <c r="V327" s="76" t="str">
        <f t="shared" si="1"/>
        <v> </v>
      </c>
      <c r="W327" s="17" t="str">
        <f t="shared" si="2"/>
        <v> </v>
      </c>
      <c r="X327" s="17" t="str">
        <f t="shared" si="3"/>
        <v> </v>
      </c>
      <c r="Y327" s="17" t="str">
        <f>IF(J327&gt;0,IF(MAX('Channel wise traffic'!G327:J327)='Channel wise traffic'!G327,"Facebook",IF(MAX('Channel wise traffic'!G327:J327)='Channel wise traffic'!H327,"Youtube",IF(MAX('Channel wise traffic'!G327:J327)='Channel wise traffic'!I327,"Twitter",IF(MAX('Channel wise traffic'!G327:J327)='Channel wise traffic'!J327,"Others",IF(AND('Channel wise traffic'!G327='Channel wise traffic'!H327,'Channel wise traffic'!H327='Channel wise traffic'!I327,'Channel wise traffic'!I327='Channel wise traffic'!J327),"Facebook,Youtube,Twitter,Others","No Increase"))))),IF(MIN('Channel wise traffic'!G327:J327)='Channel wise traffic'!G327,"Facebook",IF(MIN('Channel wise traffic'!G327:J327)='Channel wise traffic'!H327,"Youtube",IF(MIN('Channel wise traffic'!G327:J327)='Channel wise traffic'!I327,"Twitter",IF(MIN('Channel wise traffic'!G327:J327)='Channel wise traffic'!J327,"Others",IF(AND('Channel wise traffic'!G327='Channel wise traffic'!H327,'Channel wise traffic'!H327='Channel wise traffic'!I327,'Channel wise traffic'!I327='Channel wise traffic'!J327),"Facebook,Youtube,Twitter,Others","No Decrease"))))))</f>
        <v>Youtube</v>
      </c>
      <c r="Z327" s="17" t="str">
        <f t="shared" si="4"/>
        <v>P2O decrease</v>
      </c>
      <c r="AA327" s="80"/>
      <c r="AB327" s="19"/>
      <c r="AC327" s="19"/>
      <c r="AD327" s="80"/>
    </row>
    <row r="328" ht="15.75" customHeight="1" spans="2:30">
      <c r="B328" s="70">
        <v>43791</v>
      </c>
      <c r="C328" s="17">
        <v>22803207</v>
      </c>
      <c r="D328" s="17">
        <v>5529777</v>
      </c>
      <c r="E328" s="17">
        <v>2300387</v>
      </c>
      <c r="F328" s="17">
        <v>1763247</v>
      </c>
      <c r="G328" s="17">
        <v>1518155</v>
      </c>
      <c r="H328" s="34">
        <f t="shared" si="65"/>
        <v>0.0665763811204275</v>
      </c>
      <c r="I328" s="34">
        <f t="shared" si="58"/>
        <v>0.146417621917146</v>
      </c>
      <c r="J328" s="34">
        <f t="shared" si="59"/>
        <v>0.05</v>
      </c>
      <c r="K328" s="34">
        <f t="shared" si="60"/>
        <v>0.0918263065877591</v>
      </c>
      <c r="L328" s="34">
        <f t="shared" si="66"/>
        <v>0.242499969412197</v>
      </c>
      <c r="M328" s="34">
        <f t="shared" si="67"/>
        <v>0.415999958045324</v>
      </c>
      <c r="N328" s="34">
        <f t="shared" si="68"/>
        <v>0.7665001584516</v>
      </c>
      <c r="O328" s="34">
        <f t="shared" si="69"/>
        <v>0.86099962172061</v>
      </c>
      <c r="P328" s="34">
        <v>0.0665763811204275</v>
      </c>
      <c r="Q328" s="34">
        <v>0.0918263065877583</v>
      </c>
      <c r="R328" s="34">
        <f t="shared" si="61"/>
        <v>0.0104166555319924</v>
      </c>
      <c r="S328" s="34">
        <f t="shared" si="62"/>
        <v>0.0196080701778469</v>
      </c>
      <c r="T328" s="34">
        <f t="shared" si="63"/>
        <v>0.0396037942495533</v>
      </c>
      <c r="U328" s="34">
        <f t="shared" si="64"/>
        <v>0.0194171544035528</v>
      </c>
      <c r="V328" s="76" t="str">
        <f t="shared" si="1"/>
        <v> </v>
      </c>
      <c r="W328" s="17" t="str">
        <f t="shared" si="2"/>
        <v> </v>
      </c>
      <c r="X328" s="17" t="str">
        <f t="shared" si="3"/>
        <v> </v>
      </c>
      <c r="Y328" s="17" t="str">
        <f>IF(J328&gt;0,IF(MAX('Channel wise traffic'!G328:J328)='Channel wise traffic'!G328,"Facebook",IF(MAX('Channel wise traffic'!G328:J328)='Channel wise traffic'!H328,"Youtube",IF(MAX('Channel wise traffic'!G328:J328)='Channel wise traffic'!I328,"Twitter",IF(MAX('Channel wise traffic'!G328:J328)='Channel wise traffic'!J328,"Others",IF(AND('Channel wise traffic'!G328='Channel wise traffic'!H328,'Channel wise traffic'!H328='Channel wise traffic'!I328,'Channel wise traffic'!I328='Channel wise traffic'!J328),"Facebook,Youtube,Twitter,Others","No Increase"))))),IF(MIN('Channel wise traffic'!G328:J328)='Channel wise traffic'!G328,"Facebook",IF(MIN('Channel wise traffic'!G328:J328)='Channel wise traffic'!H328,"Youtube",IF(MIN('Channel wise traffic'!G328:J328)='Channel wise traffic'!I328,"Twitter",IF(MIN('Channel wise traffic'!G328:J328)='Channel wise traffic'!J328,"Others",IF(AND('Channel wise traffic'!G328='Channel wise traffic'!H328,'Channel wise traffic'!H328='Channel wise traffic'!I328,'Channel wise traffic'!I328='Channel wise traffic'!J328),"Facebook,Youtube,Twitter,Others","No Decrease"))))))</f>
        <v>Youtube</v>
      </c>
      <c r="Z328" s="17" t="str">
        <f t="shared" si="4"/>
        <v>C2P increase</v>
      </c>
      <c r="AA328" s="80"/>
      <c r="AB328" s="19"/>
      <c r="AC328" s="19"/>
      <c r="AD328" s="80"/>
    </row>
    <row r="329" ht="15.75" customHeight="1" spans="2:30">
      <c r="B329" s="70">
        <v>43792</v>
      </c>
      <c r="C329" s="17">
        <v>45787545</v>
      </c>
      <c r="D329" s="17">
        <v>9519230</v>
      </c>
      <c r="E329" s="17">
        <v>3268903</v>
      </c>
      <c r="F329" s="17">
        <v>2133940</v>
      </c>
      <c r="G329" s="17">
        <v>1631184</v>
      </c>
      <c r="H329" s="34">
        <f t="shared" si="65"/>
        <v>0.035625059172751</v>
      </c>
      <c r="I329" s="34">
        <f t="shared" si="58"/>
        <v>0.0544128113188886</v>
      </c>
      <c r="J329" s="34">
        <f t="shared" si="59"/>
        <v>-0.0285714388763429</v>
      </c>
      <c r="K329" s="34">
        <f t="shared" si="60"/>
        <v>0.0854249643424558</v>
      </c>
      <c r="L329" s="34">
        <f t="shared" si="66"/>
        <v>0.20789998677588</v>
      </c>
      <c r="M329" s="34">
        <f t="shared" si="67"/>
        <v>0.343399938860601</v>
      </c>
      <c r="N329" s="34">
        <f t="shared" si="68"/>
        <v>0.652800037199024</v>
      </c>
      <c r="O329" s="34">
        <f t="shared" si="69"/>
        <v>0.764400123714819</v>
      </c>
      <c r="P329" s="34">
        <v>0.035625059172751</v>
      </c>
      <c r="Q329" s="34">
        <v>0.0854249643424556</v>
      </c>
      <c r="R329" s="34">
        <f t="shared" si="61"/>
        <v>0.0421052501777228</v>
      </c>
      <c r="S329" s="34">
        <f t="shared" si="62"/>
        <v>0.0631578594677342</v>
      </c>
      <c r="T329" s="34">
        <f t="shared" si="63"/>
        <v>-0.0103092039721597</v>
      </c>
      <c r="U329" s="34">
        <f t="shared" si="64"/>
        <v>-0.0101008836758339</v>
      </c>
      <c r="V329" s="76" t="str">
        <f t="shared" si="1"/>
        <v> </v>
      </c>
      <c r="W329" s="17" t="str">
        <f t="shared" si="2"/>
        <v> </v>
      </c>
      <c r="X329" s="17" t="str">
        <f t="shared" si="3"/>
        <v> </v>
      </c>
      <c r="Y329" s="17" t="str">
        <f>IF(J329&gt;0,IF(MAX('Channel wise traffic'!G329:J329)='Channel wise traffic'!G329,"Facebook",IF(MAX('Channel wise traffic'!G329:J329)='Channel wise traffic'!H329,"Youtube",IF(MAX('Channel wise traffic'!G329:J329)='Channel wise traffic'!I329,"Twitter",IF(MAX('Channel wise traffic'!G329:J329)='Channel wise traffic'!J329,"Others",IF(AND('Channel wise traffic'!G329='Channel wise traffic'!H329,'Channel wise traffic'!H329='Channel wise traffic'!I329,'Channel wise traffic'!I329='Channel wise traffic'!J329),"Facebook,Youtube,Twitter,Others","No Increase"))))),IF(MIN('Channel wise traffic'!G329:J329)='Channel wise traffic'!G329,"Facebook",IF(MIN('Channel wise traffic'!G329:J329)='Channel wise traffic'!H329,"Youtube",IF(MIN('Channel wise traffic'!G329:J329)='Channel wise traffic'!I329,"Twitter",IF(MIN('Channel wise traffic'!G329:J329)='Channel wise traffic'!J329,"Others",IF(AND('Channel wise traffic'!G329='Channel wise traffic'!H329,'Channel wise traffic'!H329='Channel wise traffic'!I329,'Channel wise traffic'!I329='Channel wise traffic'!J329),"Facebook,Youtube,Twitter,Others","No Decrease"))))))</f>
        <v>Youtube</v>
      </c>
      <c r="Z329" s="17" t="str">
        <f t="shared" si="4"/>
        <v>M2C increase</v>
      </c>
      <c r="AA329" s="80"/>
      <c r="AB329" s="19"/>
      <c r="AC329" s="19"/>
      <c r="AD329" s="80"/>
    </row>
    <row r="330" ht="15.75" customHeight="1" spans="2:30">
      <c r="B330" s="70">
        <v>43793</v>
      </c>
      <c r="C330" s="17">
        <v>46236443</v>
      </c>
      <c r="D330" s="17">
        <v>9709653</v>
      </c>
      <c r="E330" s="17">
        <v>3301282</v>
      </c>
      <c r="F330" s="17">
        <v>2177525</v>
      </c>
      <c r="G330" s="17">
        <v>1647515</v>
      </c>
      <c r="H330" s="34">
        <f t="shared" si="65"/>
        <v>0.0356323906663841</v>
      </c>
      <c r="I330" s="34">
        <f t="shared" si="58"/>
        <v>1.35477024226399</v>
      </c>
      <c r="J330" s="34">
        <f t="shared" si="59"/>
        <v>0.0510204195289798</v>
      </c>
      <c r="K330" s="34">
        <f t="shared" si="60"/>
        <v>1.24046098297432</v>
      </c>
      <c r="L330" s="34">
        <f t="shared" si="66"/>
        <v>0.209999999351161</v>
      </c>
      <c r="M330" s="34">
        <f t="shared" si="67"/>
        <v>0.339999997940194</v>
      </c>
      <c r="N330" s="34">
        <f t="shared" si="68"/>
        <v>0.659599816071453</v>
      </c>
      <c r="O330" s="34">
        <f t="shared" si="69"/>
        <v>0.756599809416654</v>
      </c>
      <c r="P330" s="34">
        <v>0.0356323906663841</v>
      </c>
      <c r="Q330" s="34">
        <v>1.24046098297433</v>
      </c>
      <c r="R330" s="34">
        <f t="shared" si="61"/>
        <v>-0.00990092360167483</v>
      </c>
      <c r="S330" s="34">
        <f t="shared" si="62"/>
        <v>1.50000047343806</v>
      </c>
      <c r="T330" s="34">
        <f t="shared" si="63"/>
        <v>-0.0761902892460807</v>
      </c>
      <c r="U330" s="34">
        <f t="shared" si="64"/>
        <v>-0.0202029764560406</v>
      </c>
      <c r="V330" s="76" t="str">
        <f t="shared" si="1"/>
        <v>High Order Change</v>
      </c>
      <c r="W330" s="17" t="str">
        <f t="shared" si="2"/>
        <v> </v>
      </c>
      <c r="X330" s="17" t="str">
        <f t="shared" si="3"/>
        <v>High Conversion Rate</v>
      </c>
      <c r="Y330" s="17" t="str">
        <f>IF(J330&gt;0,IF(MAX('Channel wise traffic'!G330:J330)='Channel wise traffic'!G330,"Facebook",IF(MAX('Channel wise traffic'!G330:J330)='Channel wise traffic'!H330,"Youtube",IF(MAX('Channel wise traffic'!G330:J330)='Channel wise traffic'!I330,"Twitter",IF(MAX('Channel wise traffic'!G330:J330)='Channel wise traffic'!J330,"Others",IF(AND('Channel wise traffic'!G330='Channel wise traffic'!H330,'Channel wise traffic'!H330='Channel wise traffic'!I330,'Channel wise traffic'!I330='Channel wise traffic'!J330),"Facebook,Youtube,Twitter,Others","No Increase"))))),IF(MIN('Channel wise traffic'!G330:J330)='Channel wise traffic'!G330,"Facebook",IF(MIN('Channel wise traffic'!G330:J330)='Channel wise traffic'!H330,"Youtube",IF(MIN('Channel wise traffic'!G330:J330)='Channel wise traffic'!I330,"Twitter",IF(MIN('Channel wise traffic'!G330:J330)='Channel wise traffic'!J330,"Others",IF(AND('Channel wise traffic'!G330='Channel wise traffic'!H330,'Channel wise traffic'!H330='Channel wise traffic'!I330,'Channel wise traffic'!I330='Channel wise traffic'!J330),"Facebook,Youtube,Twitter,Others","No Decrease"))))))</f>
        <v>Others</v>
      </c>
      <c r="Z330" s="17" t="str">
        <f t="shared" si="4"/>
        <v>M2C increase</v>
      </c>
      <c r="AA330" s="80" t="s">
        <v>41</v>
      </c>
      <c r="AB330" s="80" t="s">
        <v>113</v>
      </c>
      <c r="AC330" s="80" t="s">
        <v>114</v>
      </c>
      <c r="AD330" s="80"/>
    </row>
    <row r="331" ht="15.75" customHeight="1" spans="2:30">
      <c r="B331" s="70">
        <v>43794</v>
      </c>
      <c r="C331" s="17">
        <v>22151687</v>
      </c>
      <c r="D331" s="17">
        <v>5593301</v>
      </c>
      <c r="E331" s="17">
        <v>2237320</v>
      </c>
      <c r="F331" s="17">
        <v>1698573</v>
      </c>
      <c r="G331" s="17">
        <v>1364973</v>
      </c>
      <c r="H331" s="34">
        <f t="shared" si="65"/>
        <v>0.0616193701184023</v>
      </c>
      <c r="I331" s="34">
        <f t="shared" ref="I331:I368" si="70">(G331/VLOOKUP(B331-7,$B:$G,6,FALSE))-1</f>
        <v>-0.0645507047533415</v>
      </c>
      <c r="J331" s="34">
        <f t="shared" ref="J331:J368" si="71">(C331/VLOOKUP(B331-7,$B:$C,2,0))-1</f>
        <v>-0.0285714198007324</v>
      </c>
      <c r="K331" s="34">
        <f t="shared" ref="K331:K368" si="72">(H331/VLOOKUP(B331-7,$B:$H,7,FALSE))-1</f>
        <v>-0.0370374988815215</v>
      </c>
      <c r="L331" s="34">
        <f t="shared" si="66"/>
        <v>0.252500001467157</v>
      </c>
      <c r="M331" s="34">
        <f t="shared" si="67"/>
        <v>0.39999992848588</v>
      </c>
      <c r="N331" s="34">
        <f t="shared" si="68"/>
        <v>0.759199846244614</v>
      </c>
      <c r="O331" s="34">
        <f t="shared" si="69"/>
        <v>0.803599845281893</v>
      </c>
      <c r="P331" s="34">
        <v>0.0616193701184023</v>
      </c>
      <c r="Q331" s="34">
        <v>-0.0370374988815223</v>
      </c>
      <c r="R331" s="34">
        <f t="shared" ref="R331:R368" si="73">(L331/VLOOKUP(B331-7,B:O,11,0))-1</f>
        <v>-0.0380950979226008</v>
      </c>
      <c r="S331" s="34">
        <f t="shared" ref="S331:S368" si="74">(M331/VLOOKUP(B331-7,B:O,12,0))-1</f>
        <v>0.0416664550538077</v>
      </c>
      <c r="T331" s="34">
        <f t="shared" ref="T331:T368" si="75">(N331/VLOOKUP(B331-7,B:O,13,0))-1</f>
        <v>-0.00952370682172465</v>
      </c>
      <c r="U331" s="34">
        <f t="shared" ref="U331:U368" si="76">(O331/VLOOKUP(B331-7,B:O,14,0))-1</f>
        <v>-0.0297034805500054</v>
      </c>
      <c r="V331" s="76" t="str">
        <f t="shared" si="1"/>
        <v> </v>
      </c>
      <c r="W331" s="17" t="str">
        <f t="shared" si="2"/>
        <v> </v>
      </c>
      <c r="X331" s="17" t="str">
        <f t="shared" si="3"/>
        <v> </v>
      </c>
      <c r="Y331" s="17" t="str">
        <f>IF(J331&gt;0,IF(MAX('Channel wise traffic'!G331:J331)='Channel wise traffic'!G331,"Facebook",IF(MAX('Channel wise traffic'!G331:J331)='Channel wise traffic'!H331,"Youtube",IF(MAX('Channel wise traffic'!G331:J331)='Channel wise traffic'!I331,"Twitter",IF(MAX('Channel wise traffic'!G331:J331)='Channel wise traffic'!J331,"Others",IF(AND('Channel wise traffic'!G331='Channel wise traffic'!H331,'Channel wise traffic'!H331='Channel wise traffic'!I331,'Channel wise traffic'!I331='Channel wise traffic'!J331),"Facebook,Youtube,Twitter,Others","No Increase"))))),IF(MIN('Channel wise traffic'!G331:J331)='Channel wise traffic'!G331,"Facebook",IF(MIN('Channel wise traffic'!G331:J331)='Channel wise traffic'!H331,"Youtube",IF(MIN('Channel wise traffic'!G331:J331)='Channel wise traffic'!I331,"Twitter",IF(MIN('Channel wise traffic'!G331:J331)='Channel wise traffic'!J331,"Others",IF(AND('Channel wise traffic'!G331='Channel wise traffic'!H331,'Channel wise traffic'!H331='Channel wise traffic'!I331,'Channel wise traffic'!I331='Channel wise traffic'!J331),"Facebook,Youtube,Twitter,Others","No Decrease"))))))</f>
        <v>Youtube</v>
      </c>
      <c r="Z331" s="17" t="str">
        <f t="shared" si="4"/>
        <v>L2M decrease</v>
      </c>
      <c r="AA331" s="80"/>
      <c r="AB331" s="19"/>
      <c r="AC331" s="19"/>
      <c r="AD331" s="80"/>
    </row>
    <row r="332" ht="15.75" customHeight="1" spans="2:30">
      <c r="B332" s="70">
        <v>43795</v>
      </c>
      <c r="C332" s="17">
        <v>21065820</v>
      </c>
      <c r="D332" s="17">
        <v>5424448</v>
      </c>
      <c r="E332" s="17">
        <v>2191477</v>
      </c>
      <c r="F332" s="17">
        <v>1519789</v>
      </c>
      <c r="G332" s="17">
        <v>1258689</v>
      </c>
      <c r="H332" s="34">
        <f t="shared" si="65"/>
        <v>0.0597502969264904</v>
      </c>
      <c r="I332" s="34">
        <f t="shared" si="70"/>
        <v>0.050698941695591</v>
      </c>
      <c r="J332" s="34">
        <f t="shared" si="71"/>
        <v>-0.0102040629341935</v>
      </c>
      <c r="K332" s="34">
        <f t="shared" si="72"/>
        <v>0.0615308694945027</v>
      </c>
      <c r="L332" s="34">
        <f t="shared" si="66"/>
        <v>0.25749996914433</v>
      </c>
      <c r="M332" s="34">
        <f t="shared" si="67"/>
        <v>0.404000001474804</v>
      </c>
      <c r="N332" s="34">
        <f t="shared" si="68"/>
        <v>0.693499863334181</v>
      </c>
      <c r="O332" s="34">
        <f t="shared" si="69"/>
        <v>0.828199835635078</v>
      </c>
      <c r="P332" s="34">
        <v>0.0597502969264904</v>
      </c>
      <c r="Q332" s="34">
        <v>0.061530869494502</v>
      </c>
      <c r="R332" s="34">
        <f t="shared" si="73"/>
        <v>0.0198019970020211</v>
      </c>
      <c r="S332" s="34">
        <f t="shared" si="74"/>
        <v>0.01000000368701</v>
      </c>
      <c r="T332" s="34">
        <f t="shared" si="75"/>
        <v>-0.0306124593817994</v>
      </c>
      <c r="U332" s="34">
        <f t="shared" si="76"/>
        <v>0.0631583662125716</v>
      </c>
      <c r="V332" s="76" t="str">
        <f t="shared" si="1"/>
        <v> </v>
      </c>
      <c r="W332" s="17" t="str">
        <f t="shared" si="2"/>
        <v> </v>
      </c>
      <c r="X332" s="17" t="str">
        <f t="shared" si="3"/>
        <v> </v>
      </c>
      <c r="Y332" s="17" t="str">
        <f>IF(J332&gt;0,IF(MAX('Channel wise traffic'!G332:J332)='Channel wise traffic'!G332,"Facebook",IF(MAX('Channel wise traffic'!G332:J332)='Channel wise traffic'!H332,"Youtube",IF(MAX('Channel wise traffic'!G332:J332)='Channel wise traffic'!I332,"Twitter",IF(MAX('Channel wise traffic'!G332:J332)='Channel wise traffic'!J332,"Others",IF(AND('Channel wise traffic'!G332='Channel wise traffic'!H332,'Channel wise traffic'!H332='Channel wise traffic'!I332,'Channel wise traffic'!I332='Channel wise traffic'!J332),"Facebook,Youtube,Twitter,Others","No Increase"))))),IF(MIN('Channel wise traffic'!G332:J332)='Channel wise traffic'!G332,"Facebook",IF(MIN('Channel wise traffic'!G332:J332)='Channel wise traffic'!H332,"Youtube",IF(MIN('Channel wise traffic'!G332:J332)='Channel wise traffic'!I332,"Twitter",IF(MIN('Channel wise traffic'!G332:J332)='Channel wise traffic'!J332,"Others",IF(AND('Channel wise traffic'!G332='Channel wise traffic'!H332,'Channel wise traffic'!H332='Channel wise traffic'!I332,'Channel wise traffic'!I332='Channel wise traffic'!J332),"Facebook,Youtube,Twitter,Others","No Decrease"))))))</f>
        <v>Youtube</v>
      </c>
      <c r="Z332" s="17" t="str">
        <f t="shared" si="4"/>
        <v>P2O increase</v>
      </c>
      <c r="AA332" s="80"/>
      <c r="AB332" s="19"/>
      <c r="AC332" s="19"/>
      <c r="AD332" s="80"/>
    </row>
    <row r="333" ht="15.75" customHeight="1" spans="2:30">
      <c r="B333" s="70">
        <v>43796</v>
      </c>
      <c r="C333" s="17">
        <v>22803207</v>
      </c>
      <c r="D333" s="17">
        <v>5985841</v>
      </c>
      <c r="E333" s="17">
        <v>2442223</v>
      </c>
      <c r="F333" s="17">
        <v>1729338</v>
      </c>
      <c r="G333" s="17">
        <v>1347154</v>
      </c>
      <c r="H333" s="34">
        <f t="shared" si="65"/>
        <v>0.0590773920527933</v>
      </c>
      <c r="I333" s="34">
        <f t="shared" si="70"/>
        <v>0.0062910276291297</v>
      </c>
      <c r="J333" s="34">
        <f t="shared" si="71"/>
        <v>0.019417484842768</v>
      </c>
      <c r="K333" s="34">
        <f t="shared" si="72"/>
        <v>-0.01287642934206</v>
      </c>
      <c r="L333" s="34">
        <f t="shared" si="66"/>
        <v>0.26249996327271</v>
      </c>
      <c r="M333" s="34">
        <f t="shared" si="67"/>
        <v>0.407999978616204</v>
      </c>
      <c r="N333" s="34">
        <f t="shared" si="68"/>
        <v>0.708099956474081</v>
      </c>
      <c r="O333" s="34">
        <f t="shared" si="69"/>
        <v>0.778999825366701</v>
      </c>
      <c r="P333" s="34">
        <v>0.0590773920527933</v>
      </c>
      <c r="Q333" s="34">
        <v>-0.0128764293420599</v>
      </c>
      <c r="R333" s="34">
        <f t="shared" si="73"/>
        <v>0.0396038425506318</v>
      </c>
      <c r="S333" s="34">
        <f t="shared" si="74"/>
        <v>0.00990109118682736</v>
      </c>
      <c r="T333" s="34">
        <f t="shared" si="75"/>
        <v>-0.0202021832752035</v>
      </c>
      <c r="U333" s="34">
        <f t="shared" si="76"/>
        <v>-0.0404042026232299</v>
      </c>
      <c r="V333" s="76" t="str">
        <f t="shared" si="1"/>
        <v> </v>
      </c>
      <c r="W333" s="17" t="str">
        <f t="shared" si="2"/>
        <v> </v>
      </c>
      <c r="X333" s="17" t="str">
        <f t="shared" si="3"/>
        <v> </v>
      </c>
      <c r="Y333" s="17" t="str">
        <f>IF(J333&gt;0,IF(MAX('Channel wise traffic'!G333:J333)='Channel wise traffic'!G333,"Facebook",IF(MAX('Channel wise traffic'!G333:J333)='Channel wise traffic'!H333,"Youtube",IF(MAX('Channel wise traffic'!G333:J333)='Channel wise traffic'!I333,"Twitter",IF(MAX('Channel wise traffic'!G333:J333)='Channel wise traffic'!J333,"Others",IF(AND('Channel wise traffic'!G333='Channel wise traffic'!H333,'Channel wise traffic'!H333='Channel wise traffic'!I333,'Channel wise traffic'!I333='Channel wise traffic'!J333),"Facebook,Youtube,Twitter,Others","No Increase"))))),IF(MIN('Channel wise traffic'!G333:J333)='Channel wise traffic'!G333,"Facebook",IF(MIN('Channel wise traffic'!G333:J333)='Channel wise traffic'!H333,"Youtube",IF(MIN('Channel wise traffic'!G333:J333)='Channel wise traffic'!I333,"Twitter",IF(MIN('Channel wise traffic'!G333:J333)='Channel wise traffic'!J333,"Others",IF(AND('Channel wise traffic'!G333='Channel wise traffic'!H333,'Channel wise traffic'!H333='Channel wise traffic'!I333,'Channel wise traffic'!I333='Channel wise traffic'!J333),"Facebook,Youtube,Twitter,Others","No Decrease"))))))</f>
        <v>Youtube</v>
      </c>
      <c r="Z333" s="17" t="str">
        <f t="shared" si="4"/>
        <v>P2O decrease</v>
      </c>
      <c r="AA333" s="80"/>
      <c r="AB333" s="19"/>
      <c r="AC333" s="19"/>
      <c r="AD333" s="80"/>
    </row>
    <row r="334" ht="15.75" customHeight="1" spans="2:30">
      <c r="B334" s="70">
        <v>43797</v>
      </c>
      <c r="C334" s="17">
        <v>22803207</v>
      </c>
      <c r="D334" s="17">
        <v>5472769</v>
      </c>
      <c r="E334" s="17">
        <v>2123434</v>
      </c>
      <c r="F334" s="17">
        <v>1519105</v>
      </c>
      <c r="G334" s="17">
        <v>1295492</v>
      </c>
      <c r="H334" s="34">
        <f t="shared" si="65"/>
        <v>0.0568118335285032</v>
      </c>
      <c r="I334" s="34">
        <f t="shared" si="70"/>
        <v>0.0614897656350502</v>
      </c>
      <c r="J334" s="34">
        <f t="shared" si="71"/>
        <v>0.0714285814969726</v>
      </c>
      <c r="K334" s="34">
        <f t="shared" si="72"/>
        <v>-0.00927622805062422</v>
      </c>
      <c r="L334" s="34">
        <f t="shared" si="66"/>
        <v>0.239999970179633</v>
      </c>
      <c r="M334" s="34">
        <f t="shared" si="67"/>
        <v>0.387999932027096</v>
      </c>
      <c r="N334" s="34">
        <f t="shared" si="68"/>
        <v>0.715400149003925</v>
      </c>
      <c r="O334" s="34">
        <f t="shared" si="69"/>
        <v>0.852799510237936</v>
      </c>
      <c r="P334" s="34">
        <v>0.0568118335285032</v>
      </c>
      <c r="Q334" s="34">
        <v>-0.00927622805062422</v>
      </c>
      <c r="R334" s="34">
        <f t="shared" si="73"/>
        <v>0.0105263576611379</v>
      </c>
      <c r="S334" s="34">
        <f t="shared" si="74"/>
        <v>-0.0673076960238039</v>
      </c>
      <c r="T334" s="34">
        <f t="shared" si="75"/>
        <v>-0.0297026363361484</v>
      </c>
      <c r="U334" s="34">
        <f t="shared" si="76"/>
        <v>0.0833323035662568</v>
      </c>
      <c r="V334" s="76" t="str">
        <f t="shared" si="1"/>
        <v> </v>
      </c>
      <c r="W334" s="17" t="str">
        <f t="shared" si="2"/>
        <v> </v>
      </c>
      <c r="X334" s="17" t="str">
        <f t="shared" si="3"/>
        <v> </v>
      </c>
      <c r="Y334" s="17" t="str">
        <f>IF(J334&gt;0,IF(MAX('Channel wise traffic'!G334:J334)='Channel wise traffic'!G334,"Facebook",IF(MAX('Channel wise traffic'!G334:J334)='Channel wise traffic'!H334,"Youtube",IF(MAX('Channel wise traffic'!G334:J334)='Channel wise traffic'!I334,"Twitter",IF(MAX('Channel wise traffic'!G334:J334)='Channel wise traffic'!J334,"Others",IF(AND('Channel wise traffic'!G334='Channel wise traffic'!H334,'Channel wise traffic'!H334='Channel wise traffic'!I334,'Channel wise traffic'!I334='Channel wise traffic'!J334),"Facebook,Youtube,Twitter,Others","No Increase"))))),IF(MIN('Channel wise traffic'!G334:J334)='Channel wise traffic'!G334,"Facebook",IF(MIN('Channel wise traffic'!G334:J334)='Channel wise traffic'!H334,"Youtube",IF(MIN('Channel wise traffic'!G334:J334)='Channel wise traffic'!I334,"Twitter",IF(MIN('Channel wise traffic'!G334:J334)='Channel wise traffic'!J334,"Others",IF(AND('Channel wise traffic'!G334='Channel wise traffic'!H334,'Channel wise traffic'!H334='Channel wise traffic'!I334,'Channel wise traffic'!I334='Channel wise traffic'!J334),"Facebook,Youtube,Twitter,Others","No Decrease"))))))</f>
        <v>Youtube</v>
      </c>
      <c r="Z334" s="17" t="str">
        <f t="shared" si="4"/>
        <v>M2C decrease</v>
      </c>
      <c r="AA334" s="80"/>
      <c r="AB334" s="19"/>
      <c r="AC334" s="19"/>
      <c r="AD334" s="80"/>
    </row>
    <row r="335" ht="15.75" customHeight="1" spans="2:30">
      <c r="B335" s="70">
        <v>43798</v>
      </c>
      <c r="C335" s="17">
        <v>21717340</v>
      </c>
      <c r="D335" s="17">
        <v>5537921</v>
      </c>
      <c r="E335" s="17">
        <v>2170865</v>
      </c>
      <c r="F335" s="17">
        <v>1584731</v>
      </c>
      <c r="G335" s="17">
        <v>1364454</v>
      </c>
      <c r="H335" s="34">
        <f t="shared" si="65"/>
        <v>0.0628278601338838</v>
      </c>
      <c r="I335" s="34">
        <f t="shared" si="70"/>
        <v>-0.101241968046741</v>
      </c>
      <c r="J335" s="34">
        <f t="shared" si="71"/>
        <v>-0.0476190476190477</v>
      </c>
      <c r="K335" s="34">
        <f t="shared" si="72"/>
        <v>-0.0563040664490781</v>
      </c>
      <c r="L335" s="34">
        <f t="shared" si="66"/>
        <v>0.254999967767692</v>
      </c>
      <c r="M335" s="34">
        <f t="shared" si="67"/>
        <v>0.391999994221658</v>
      </c>
      <c r="N335" s="34">
        <f t="shared" si="68"/>
        <v>0.729999792709358</v>
      </c>
      <c r="O335" s="34">
        <f t="shared" si="69"/>
        <v>0.86100038429235</v>
      </c>
      <c r="P335" s="34">
        <v>0.0628278601338838</v>
      </c>
      <c r="Q335" s="34">
        <v>-0.0563040664490779</v>
      </c>
      <c r="R335" s="34">
        <f t="shared" si="73"/>
        <v>0.0515463914729315</v>
      </c>
      <c r="S335" s="34">
        <f t="shared" si="74"/>
        <v>-0.0576922265483767</v>
      </c>
      <c r="T335" s="34">
        <f t="shared" si="75"/>
        <v>-0.0476195149339252</v>
      </c>
      <c r="U335" s="34">
        <f t="shared" si="76"/>
        <v>8.85681852746956e-7</v>
      </c>
      <c r="V335" s="76" t="str">
        <f t="shared" si="1"/>
        <v> </v>
      </c>
      <c r="W335" s="17" t="str">
        <f t="shared" si="2"/>
        <v> </v>
      </c>
      <c r="X335" s="17" t="str">
        <f t="shared" si="3"/>
        <v> </v>
      </c>
      <c r="Y335" s="17" t="str">
        <f>IF(J335&gt;0,IF(MAX('Channel wise traffic'!G335:J335)='Channel wise traffic'!G335,"Facebook",IF(MAX('Channel wise traffic'!G335:J335)='Channel wise traffic'!H335,"Youtube",IF(MAX('Channel wise traffic'!G335:J335)='Channel wise traffic'!I335,"Twitter",IF(MAX('Channel wise traffic'!G335:J335)='Channel wise traffic'!J335,"Others",IF(AND('Channel wise traffic'!G335='Channel wise traffic'!H335,'Channel wise traffic'!H335='Channel wise traffic'!I335,'Channel wise traffic'!I335='Channel wise traffic'!J335),"Facebook,Youtube,Twitter,Others","No Increase"))))),IF(MIN('Channel wise traffic'!G335:J335)='Channel wise traffic'!G335,"Facebook",IF(MIN('Channel wise traffic'!G335:J335)='Channel wise traffic'!H335,"Youtube",IF(MIN('Channel wise traffic'!G335:J335)='Channel wise traffic'!I335,"Twitter",IF(MIN('Channel wise traffic'!G335:J335)='Channel wise traffic'!J335,"Others",IF(AND('Channel wise traffic'!G335='Channel wise traffic'!H335,'Channel wise traffic'!H335='Channel wise traffic'!I335,'Channel wise traffic'!I335='Channel wise traffic'!J335),"Facebook,Youtube,Twitter,Others","No Decrease"))))))</f>
        <v>Youtube</v>
      </c>
      <c r="Z335" s="17" t="str">
        <f t="shared" si="4"/>
        <v>M2C decrease</v>
      </c>
      <c r="AA335" s="80"/>
      <c r="AB335" s="19"/>
      <c r="AC335" s="19"/>
      <c r="AD335" s="80"/>
    </row>
    <row r="336" ht="15.75" customHeight="1" spans="2:30">
      <c r="B336" s="70">
        <v>43799</v>
      </c>
      <c r="C336" s="17">
        <v>47134238</v>
      </c>
      <c r="D336" s="17">
        <v>10195135</v>
      </c>
      <c r="E336" s="17">
        <v>3327692</v>
      </c>
      <c r="F336" s="17">
        <v>2308087</v>
      </c>
      <c r="G336" s="17">
        <v>1728295</v>
      </c>
      <c r="H336" s="34">
        <f t="shared" si="65"/>
        <v>0.0366675069617122</v>
      </c>
      <c r="I336" s="34">
        <f t="shared" si="70"/>
        <v>0.0595340562438083</v>
      </c>
      <c r="J336" s="34">
        <f t="shared" si="71"/>
        <v>0.0294117756258825</v>
      </c>
      <c r="K336" s="34">
        <f t="shared" si="72"/>
        <v>0.0292616437184348</v>
      </c>
      <c r="L336" s="34">
        <f t="shared" si="66"/>
        <v>0.21629998558585</v>
      </c>
      <c r="M336" s="34">
        <f t="shared" si="67"/>
        <v>0.326399993722496</v>
      </c>
      <c r="N336" s="34">
        <f t="shared" si="68"/>
        <v>0.693599948552931</v>
      </c>
      <c r="O336" s="34">
        <f t="shared" si="69"/>
        <v>0.748799763613763</v>
      </c>
      <c r="P336" s="34">
        <v>0.0366675069617122</v>
      </c>
      <c r="Q336" s="34">
        <v>0.0292616437184345</v>
      </c>
      <c r="R336" s="34">
        <f t="shared" si="73"/>
        <v>0.0404040372500136</v>
      </c>
      <c r="S336" s="34">
        <f t="shared" si="74"/>
        <v>-0.0495047995480451</v>
      </c>
      <c r="T336" s="34">
        <f t="shared" si="75"/>
        <v>0.062499860644873</v>
      </c>
      <c r="U336" s="34">
        <f t="shared" si="76"/>
        <v>-0.0204086310520748</v>
      </c>
      <c r="V336" s="76" t="str">
        <f t="shared" si="1"/>
        <v> </v>
      </c>
      <c r="W336" s="17" t="str">
        <f t="shared" si="2"/>
        <v> </v>
      </c>
      <c r="X336" s="17" t="str">
        <f t="shared" si="3"/>
        <v> </v>
      </c>
      <c r="Y336" s="17" t="str">
        <f>IF(J336&gt;0,IF(MAX('Channel wise traffic'!G336:J336)='Channel wise traffic'!G336,"Facebook",IF(MAX('Channel wise traffic'!G336:J336)='Channel wise traffic'!H336,"Youtube",IF(MAX('Channel wise traffic'!G336:J336)='Channel wise traffic'!I336,"Twitter",IF(MAX('Channel wise traffic'!G336:J336)='Channel wise traffic'!J336,"Others",IF(AND('Channel wise traffic'!G336='Channel wise traffic'!H336,'Channel wise traffic'!H336='Channel wise traffic'!I336,'Channel wise traffic'!I336='Channel wise traffic'!J336),"Facebook,Youtube,Twitter,Others","No Increase"))))),IF(MIN('Channel wise traffic'!G336:J336)='Channel wise traffic'!G336,"Facebook",IF(MIN('Channel wise traffic'!G336:J336)='Channel wise traffic'!H336,"Youtube",IF(MIN('Channel wise traffic'!G336:J336)='Channel wise traffic'!I336,"Twitter",IF(MIN('Channel wise traffic'!G336:J336)='Channel wise traffic'!J336,"Others",IF(AND('Channel wise traffic'!G336='Channel wise traffic'!H336,'Channel wise traffic'!H336='Channel wise traffic'!I336,'Channel wise traffic'!I336='Channel wise traffic'!J336),"Facebook,Youtube,Twitter,Others","No Decrease"))))))</f>
        <v>Youtube</v>
      </c>
      <c r="Z336" s="17" t="str">
        <f t="shared" si="4"/>
        <v>C2P increase</v>
      </c>
      <c r="AA336" s="80"/>
      <c r="AB336" s="19"/>
      <c r="AC336" s="19"/>
      <c r="AD336" s="80"/>
    </row>
    <row r="337" ht="15.75" customHeight="1" spans="2:30">
      <c r="B337" s="70">
        <v>43800</v>
      </c>
      <c r="C337" s="17">
        <v>46685340</v>
      </c>
      <c r="D337" s="17">
        <v>10196078</v>
      </c>
      <c r="E337" s="17">
        <v>3501333</v>
      </c>
      <c r="F337" s="17">
        <v>2452333</v>
      </c>
      <c r="G337" s="17">
        <v>1989333</v>
      </c>
      <c r="H337" s="34">
        <f t="shared" si="65"/>
        <v>0.042611513592918</v>
      </c>
      <c r="I337" s="34">
        <f t="shared" si="70"/>
        <v>0.207474894007035</v>
      </c>
      <c r="J337" s="34">
        <f t="shared" si="71"/>
        <v>0.00970872694510683</v>
      </c>
      <c r="K337" s="34">
        <f t="shared" si="72"/>
        <v>0.195864571419792</v>
      </c>
      <c r="L337" s="34">
        <f t="shared" si="66"/>
        <v>0.21839999451648</v>
      </c>
      <c r="M337" s="34">
        <f t="shared" si="67"/>
        <v>0.343399981836153</v>
      </c>
      <c r="N337" s="34">
        <f t="shared" si="68"/>
        <v>0.700399819154591</v>
      </c>
      <c r="O337" s="34">
        <f t="shared" si="69"/>
        <v>0.811200191817343</v>
      </c>
      <c r="P337" s="34">
        <v>0.042611513592918</v>
      </c>
      <c r="Q337" s="34">
        <v>0.195864571419793</v>
      </c>
      <c r="R337" s="34">
        <f t="shared" si="73"/>
        <v>0.0399999771012978</v>
      </c>
      <c r="S337" s="34">
        <f t="shared" si="74"/>
        <v>0.00999995269575593</v>
      </c>
      <c r="T337" s="34">
        <f t="shared" si="75"/>
        <v>0.0618556920257209</v>
      </c>
      <c r="U337" s="34">
        <f t="shared" si="76"/>
        <v>0.072165472051581</v>
      </c>
      <c r="V337" s="76" t="str">
        <f t="shared" si="1"/>
        <v>High Order Change</v>
      </c>
      <c r="W337" s="17" t="str">
        <f t="shared" si="2"/>
        <v> </v>
      </c>
      <c r="X337" s="17" t="str">
        <f t="shared" si="3"/>
        <v> </v>
      </c>
      <c r="Y337" s="17" t="str">
        <f>IF(J337&gt;0,IF(MAX('Channel wise traffic'!G337:J337)='Channel wise traffic'!G337,"Facebook",IF(MAX('Channel wise traffic'!G337:J337)='Channel wise traffic'!H337,"Youtube",IF(MAX('Channel wise traffic'!G337:J337)='Channel wise traffic'!I337,"Twitter",IF(MAX('Channel wise traffic'!G337:J337)='Channel wise traffic'!J337,"Others",IF(AND('Channel wise traffic'!G337='Channel wise traffic'!H337,'Channel wise traffic'!H337='Channel wise traffic'!I337,'Channel wise traffic'!I337='Channel wise traffic'!J337),"Facebook,Youtube,Twitter,Others","No Increase"))))),IF(MIN('Channel wise traffic'!G337:J337)='Channel wise traffic'!G337,"Facebook",IF(MIN('Channel wise traffic'!G337:J337)='Channel wise traffic'!H337,"Youtube",IF(MIN('Channel wise traffic'!G337:J337)='Channel wise traffic'!I337,"Twitter",IF(MIN('Channel wise traffic'!G337:J337)='Channel wise traffic'!J337,"Others",IF(AND('Channel wise traffic'!G337='Channel wise traffic'!H337,'Channel wise traffic'!H337='Channel wise traffic'!I337,'Channel wise traffic'!I337='Channel wise traffic'!J337),"Facebook,Youtube,Twitter,Others","No Decrease"))))))</f>
        <v>Twitter</v>
      </c>
      <c r="Z337" s="17" t="str">
        <f t="shared" si="4"/>
        <v>P2O increase</v>
      </c>
      <c r="AA337" s="80"/>
      <c r="AB337" s="19"/>
      <c r="AC337" s="80" t="s">
        <v>115</v>
      </c>
      <c r="AD337" s="80"/>
    </row>
    <row r="338" ht="15.75" customHeight="1" spans="2:30">
      <c r="B338" s="70">
        <v>43801</v>
      </c>
      <c r="C338" s="17">
        <v>21500167</v>
      </c>
      <c r="D338" s="17">
        <v>5643793</v>
      </c>
      <c r="E338" s="17">
        <v>2212367</v>
      </c>
      <c r="F338" s="17">
        <v>1582727</v>
      </c>
      <c r="G338" s="17">
        <v>1310814</v>
      </c>
      <c r="H338" s="34">
        <f t="shared" si="65"/>
        <v>0.0609676194608163</v>
      </c>
      <c r="I338" s="34">
        <f t="shared" si="70"/>
        <v>-0.0396777079107059</v>
      </c>
      <c r="J338" s="34">
        <f t="shared" si="71"/>
        <v>-0.0294117554116758</v>
      </c>
      <c r="K338" s="34">
        <f t="shared" si="72"/>
        <v>-0.0105770418674137</v>
      </c>
      <c r="L338" s="34">
        <f t="shared" si="66"/>
        <v>0.262499961046814</v>
      </c>
      <c r="M338" s="34">
        <f t="shared" si="67"/>
        <v>0.392000025514756</v>
      </c>
      <c r="N338" s="34">
        <f t="shared" si="68"/>
        <v>0.715399840984791</v>
      </c>
      <c r="O338" s="34">
        <f t="shared" si="69"/>
        <v>0.828199683205</v>
      </c>
      <c r="P338" s="34">
        <v>0.0609676194608163</v>
      </c>
      <c r="Q338" s="34">
        <v>-0.0105770418674135</v>
      </c>
      <c r="R338" s="34">
        <f t="shared" si="73"/>
        <v>0.0396038000853545</v>
      </c>
      <c r="S338" s="34">
        <f t="shared" si="74"/>
        <v>-0.0199997610034733</v>
      </c>
      <c r="T338" s="34">
        <f t="shared" si="75"/>
        <v>-0.0576923263044374</v>
      </c>
      <c r="U338" s="34">
        <f t="shared" si="76"/>
        <v>0.0306120491032171</v>
      </c>
      <c r="V338" s="76" t="str">
        <f t="shared" si="1"/>
        <v> </v>
      </c>
      <c r="W338" s="17" t="str">
        <f t="shared" si="2"/>
        <v> </v>
      </c>
      <c r="X338" s="17" t="str">
        <f t="shared" si="3"/>
        <v> </v>
      </c>
      <c r="Y338" s="17" t="str">
        <f>IF(J338&gt;0,IF(MAX('Channel wise traffic'!G338:J338)='Channel wise traffic'!G338,"Facebook",IF(MAX('Channel wise traffic'!G338:J338)='Channel wise traffic'!H338,"Youtube",IF(MAX('Channel wise traffic'!G338:J338)='Channel wise traffic'!I338,"Twitter",IF(MAX('Channel wise traffic'!G338:J338)='Channel wise traffic'!J338,"Others",IF(AND('Channel wise traffic'!G338='Channel wise traffic'!H338,'Channel wise traffic'!H338='Channel wise traffic'!I338,'Channel wise traffic'!I338='Channel wise traffic'!J338),"Facebook,Youtube,Twitter,Others","No Increase"))))),IF(MIN('Channel wise traffic'!G338:J338)='Channel wise traffic'!G338,"Facebook",IF(MIN('Channel wise traffic'!G338:J338)='Channel wise traffic'!H338,"Youtube",IF(MIN('Channel wise traffic'!G338:J338)='Channel wise traffic'!I338,"Twitter",IF(MIN('Channel wise traffic'!G338:J338)='Channel wise traffic'!J338,"Others",IF(AND('Channel wise traffic'!G338='Channel wise traffic'!H338,'Channel wise traffic'!H338='Channel wise traffic'!I338,'Channel wise traffic'!I338='Channel wise traffic'!J338),"Facebook,Youtube,Twitter,Others","No Decrease"))))))</f>
        <v>Facebook</v>
      </c>
      <c r="Z338" s="17" t="str">
        <f t="shared" si="4"/>
        <v>C2P decrease</v>
      </c>
      <c r="AA338" s="80"/>
      <c r="AB338" s="19"/>
      <c r="AC338" s="19"/>
      <c r="AD338" s="80"/>
    </row>
    <row r="339" ht="15.75" customHeight="1" spans="2:30">
      <c r="B339" s="70">
        <v>43802</v>
      </c>
      <c r="C339" s="17">
        <v>20848646</v>
      </c>
      <c r="D339" s="17">
        <v>5420648</v>
      </c>
      <c r="E339" s="17">
        <v>2254989</v>
      </c>
      <c r="F339" s="17">
        <v>1580296</v>
      </c>
      <c r="G339" s="17">
        <v>1282884</v>
      </c>
      <c r="H339" s="34">
        <f t="shared" si="65"/>
        <v>0.0615332046023516</v>
      </c>
      <c r="I339" s="34">
        <f t="shared" si="70"/>
        <v>0.0192223813825336</v>
      </c>
      <c r="J339" s="34">
        <f t="shared" si="71"/>
        <v>-0.010309306734796</v>
      </c>
      <c r="K339" s="34">
        <f t="shared" si="72"/>
        <v>0.0298393107243413</v>
      </c>
      <c r="L339" s="34">
        <f t="shared" si="66"/>
        <v>0.26000000191859</v>
      </c>
      <c r="M339" s="34">
        <f t="shared" si="67"/>
        <v>0.41599989521548</v>
      </c>
      <c r="N339" s="34">
        <f t="shared" si="68"/>
        <v>0.700799870864115</v>
      </c>
      <c r="O339" s="34">
        <f t="shared" si="69"/>
        <v>0.811799814718255</v>
      </c>
      <c r="P339" s="34">
        <v>0.0615332046023516</v>
      </c>
      <c r="Q339" s="34">
        <v>0.0298393107243418</v>
      </c>
      <c r="R339" s="34">
        <f t="shared" si="73"/>
        <v>0.00970886630614998</v>
      </c>
      <c r="S339" s="34">
        <f t="shared" si="74"/>
        <v>0.029702707170471</v>
      </c>
      <c r="T339" s="34">
        <f t="shared" si="75"/>
        <v>0.0105263287217352</v>
      </c>
      <c r="U339" s="34">
        <f t="shared" si="76"/>
        <v>-0.019802009383698</v>
      </c>
      <c r="V339" s="76" t="str">
        <f t="shared" si="1"/>
        <v> </v>
      </c>
      <c r="W339" s="17" t="str">
        <f t="shared" si="2"/>
        <v> </v>
      </c>
      <c r="X339" s="17" t="str">
        <f t="shared" si="3"/>
        <v> </v>
      </c>
      <c r="Y339" s="17" t="str">
        <f>IF(J339&gt;0,IF(MAX('Channel wise traffic'!G339:J339)='Channel wise traffic'!G339,"Facebook",IF(MAX('Channel wise traffic'!G339:J339)='Channel wise traffic'!H339,"Youtube",IF(MAX('Channel wise traffic'!G339:J339)='Channel wise traffic'!I339,"Twitter",IF(MAX('Channel wise traffic'!G339:J339)='Channel wise traffic'!J339,"Others",IF(AND('Channel wise traffic'!G339='Channel wise traffic'!H339,'Channel wise traffic'!H339='Channel wise traffic'!I339,'Channel wise traffic'!I339='Channel wise traffic'!J339),"Facebook,Youtube,Twitter,Others","No Increase"))))),IF(MIN('Channel wise traffic'!G339:J339)='Channel wise traffic'!G339,"Facebook",IF(MIN('Channel wise traffic'!G339:J339)='Channel wise traffic'!H339,"Youtube",IF(MIN('Channel wise traffic'!G339:J339)='Channel wise traffic'!I339,"Twitter",IF(MIN('Channel wise traffic'!G339:J339)='Channel wise traffic'!J339,"Others",IF(AND('Channel wise traffic'!G339='Channel wise traffic'!H339,'Channel wise traffic'!H339='Channel wise traffic'!I339,'Channel wise traffic'!I339='Channel wise traffic'!J339),"Facebook,Youtube,Twitter,Others","No Decrease"))))))</f>
        <v>Facebook</v>
      </c>
      <c r="Z339" s="17" t="str">
        <f t="shared" si="4"/>
        <v>M2C increase</v>
      </c>
      <c r="AA339" s="80"/>
      <c r="AB339" s="19"/>
      <c r="AC339" s="19"/>
      <c r="AD339" s="80"/>
    </row>
    <row r="340" ht="15.75" customHeight="1" spans="2:30">
      <c r="B340" s="70">
        <v>43803</v>
      </c>
      <c r="C340" s="17">
        <v>22368860</v>
      </c>
      <c r="D340" s="17">
        <v>5759981</v>
      </c>
      <c r="E340" s="17">
        <v>2280952</v>
      </c>
      <c r="F340" s="17">
        <v>1581840</v>
      </c>
      <c r="G340" s="17">
        <v>1336022</v>
      </c>
      <c r="H340" s="34">
        <f t="shared" si="65"/>
        <v>0.0597268703009452</v>
      </c>
      <c r="I340" s="34">
        <f t="shared" si="70"/>
        <v>-0.0082633462840922</v>
      </c>
      <c r="J340" s="34">
        <f t="shared" si="71"/>
        <v>-0.0190476278183151</v>
      </c>
      <c r="K340" s="34">
        <f t="shared" si="72"/>
        <v>0.0109936851574544</v>
      </c>
      <c r="L340" s="34">
        <f t="shared" si="66"/>
        <v>0.257499979882748</v>
      </c>
      <c r="M340" s="34">
        <f t="shared" si="67"/>
        <v>0.395999917360839</v>
      </c>
      <c r="N340" s="34">
        <f t="shared" si="68"/>
        <v>0.693499907056352</v>
      </c>
      <c r="O340" s="34">
        <f t="shared" si="69"/>
        <v>0.844599959540788</v>
      </c>
      <c r="P340" s="34">
        <v>0.0597268703009452</v>
      </c>
      <c r="Q340" s="34">
        <v>0.0109936851574539</v>
      </c>
      <c r="R340" s="34">
        <f t="shared" si="73"/>
        <v>-0.0190475584362942</v>
      </c>
      <c r="S340" s="34">
        <f t="shared" si="74"/>
        <v>-0.0294119163830967</v>
      </c>
      <c r="T340" s="34">
        <f t="shared" si="75"/>
        <v>-0.0206186277576242</v>
      </c>
      <c r="U340" s="34">
        <f t="shared" si="76"/>
        <v>0.0842107174327118</v>
      </c>
      <c r="V340" s="76" t="str">
        <f t="shared" si="1"/>
        <v> </v>
      </c>
      <c r="W340" s="17" t="str">
        <f t="shared" si="2"/>
        <v> </v>
      </c>
      <c r="X340" s="17" t="str">
        <f t="shared" si="3"/>
        <v> </v>
      </c>
      <c r="Y340" s="17" t="str">
        <f>IF(J340&gt;0,IF(MAX('Channel wise traffic'!G340:J340)='Channel wise traffic'!G340,"Facebook",IF(MAX('Channel wise traffic'!G340:J340)='Channel wise traffic'!H340,"Youtube",IF(MAX('Channel wise traffic'!G340:J340)='Channel wise traffic'!I340,"Twitter",IF(MAX('Channel wise traffic'!G340:J340)='Channel wise traffic'!J340,"Others",IF(AND('Channel wise traffic'!G340='Channel wise traffic'!H340,'Channel wise traffic'!H340='Channel wise traffic'!I340,'Channel wise traffic'!I340='Channel wise traffic'!J340),"Facebook,Youtube,Twitter,Others","No Increase"))))),IF(MIN('Channel wise traffic'!G340:J340)='Channel wise traffic'!G340,"Facebook",IF(MIN('Channel wise traffic'!G340:J340)='Channel wise traffic'!H340,"Youtube",IF(MIN('Channel wise traffic'!G340:J340)='Channel wise traffic'!I340,"Twitter",IF(MIN('Channel wise traffic'!G340:J340)='Channel wise traffic'!J340,"Others",IF(AND('Channel wise traffic'!G340='Channel wise traffic'!H340,'Channel wise traffic'!H340='Channel wise traffic'!I340,'Channel wise traffic'!I340='Channel wise traffic'!J340),"Facebook,Youtube,Twitter,Others","No Decrease"))))))</f>
        <v>Youtube</v>
      </c>
      <c r="Z340" s="17" t="str">
        <f t="shared" si="4"/>
        <v>P2O increase</v>
      </c>
      <c r="AA340" s="80"/>
      <c r="AB340" s="19"/>
      <c r="AC340" s="19"/>
      <c r="AD340" s="80"/>
    </row>
    <row r="341" ht="15.75" customHeight="1" spans="2:30">
      <c r="B341" s="70">
        <v>43804</v>
      </c>
      <c r="C341" s="17">
        <v>22586034</v>
      </c>
      <c r="D341" s="17">
        <v>5815903</v>
      </c>
      <c r="E341" s="17">
        <v>2419415</v>
      </c>
      <c r="F341" s="17">
        <v>1783835</v>
      </c>
      <c r="G341" s="17">
        <v>1418862</v>
      </c>
      <c r="H341" s="34">
        <f t="shared" si="65"/>
        <v>0.0628203251620005</v>
      </c>
      <c r="I341" s="34">
        <f t="shared" si="70"/>
        <v>0.0952302291330243</v>
      </c>
      <c r="J341" s="34">
        <f t="shared" si="71"/>
        <v>-0.00952379198241726</v>
      </c>
      <c r="K341" s="34">
        <f t="shared" si="72"/>
        <v>0.105761269445436</v>
      </c>
      <c r="L341" s="34">
        <f t="shared" si="66"/>
        <v>0.257499966572263</v>
      </c>
      <c r="M341" s="34">
        <f t="shared" si="67"/>
        <v>0.41599988858136</v>
      </c>
      <c r="N341" s="34">
        <f t="shared" si="68"/>
        <v>0.737300132470039</v>
      </c>
      <c r="O341" s="34">
        <f t="shared" si="69"/>
        <v>0.795399798748203</v>
      </c>
      <c r="P341" s="34">
        <v>0.0628203251620005</v>
      </c>
      <c r="Q341" s="34">
        <v>0.105761269445436</v>
      </c>
      <c r="R341" s="34">
        <f t="shared" si="73"/>
        <v>0.0729166606959648</v>
      </c>
      <c r="S341" s="34">
        <f t="shared" si="74"/>
        <v>0.07216484912247</v>
      </c>
      <c r="T341" s="34">
        <f t="shared" si="75"/>
        <v>0.0306122154106427</v>
      </c>
      <c r="U341" s="34">
        <f t="shared" si="76"/>
        <v>-0.0673073926528384</v>
      </c>
      <c r="V341" s="76" t="str">
        <f t="shared" si="1"/>
        <v> </v>
      </c>
      <c r="W341" s="17" t="str">
        <f t="shared" si="2"/>
        <v> </v>
      </c>
      <c r="X341" s="17" t="str">
        <f t="shared" si="3"/>
        <v> </v>
      </c>
      <c r="Y341" s="17" t="str">
        <f>IF(J341&gt;0,IF(MAX('Channel wise traffic'!G341:J341)='Channel wise traffic'!G341,"Facebook",IF(MAX('Channel wise traffic'!G341:J341)='Channel wise traffic'!H341,"Youtube",IF(MAX('Channel wise traffic'!G341:J341)='Channel wise traffic'!I341,"Twitter",IF(MAX('Channel wise traffic'!G341:J341)='Channel wise traffic'!J341,"Others",IF(AND('Channel wise traffic'!G341='Channel wise traffic'!H341,'Channel wise traffic'!H341='Channel wise traffic'!I341,'Channel wise traffic'!I341='Channel wise traffic'!J341),"Facebook,Youtube,Twitter,Others","No Increase"))))),IF(MIN('Channel wise traffic'!G341:J341)='Channel wise traffic'!G341,"Facebook",IF(MIN('Channel wise traffic'!G341:J341)='Channel wise traffic'!H341,"Youtube",IF(MIN('Channel wise traffic'!G341:J341)='Channel wise traffic'!I341,"Twitter",IF(MIN('Channel wise traffic'!G341:J341)='Channel wise traffic'!J341,"Others",IF(AND('Channel wise traffic'!G341='Channel wise traffic'!H341,'Channel wise traffic'!H341='Channel wise traffic'!I341,'Channel wise traffic'!I341='Channel wise traffic'!J341),"Facebook,Youtube,Twitter,Others","No Decrease"))))))</f>
        <v>Youtube</v>
      </c>
      <c r="Z341" s="17" t="str">
        <f t="shared" si="4"/>
        <v>L2M increase</v>
      </c>
      <c r="AA341" s="80"/>
      <c r="AB341" s="19"/>
      <c r="AC341" s="19"/>
      <c r="AD341" s="80"/>
    </row>
    <row r="342" ht="15.75" customHeight="1" spans="2:30">
      <c r="B342" s="70">
        <v>43805</v>
      </c>
      <c r="C342" s="17">
        <v>21065820</v>
      </c>
      <c r="D342" s="17">
        <v>5108461</v>
      </c>
      <c r="E342" s="17">
        <v>2125119</v>
      </c>
      <c r="F342" s="17">
        <v>1582364</v>
      </c>
      <c r="G342" s="17">
        <v>1336464</v>
      </c>
      <c r="H342" s="34">
        <f t="shared" si="65"/>
        <v>0.0634422965733116</v>
      </c>
      <c r="I342" s="34">
        <f t="shared" si="70"/>
        <v>-0.0205136999854887</v>
      </c>
      <c r="J342" s="34">
        <f t="shared" si="71"/>
        <v>-0.029999990790769</v>
      </c>
      <c r="K342" s="34">
        <f t="shared" si="72"/>
        <v>0.00977968114970729</v>
      </c>
      <c r="L342" s="34">
        <f t="shared" si="66"/>
        <v>0.242499983385408</v>
      </c>
      <c r="M342" s="34">
        <f t="shared" si="67"/>
        <v>0.41599984809515</v>
      </c>
      <c r="N342" s="34">
        <f t="shared" si="68"/>
        <v>0.744600184742596</v>
      </c>
      <c r="O342" s="34">
        <f t="shared" si="69"/>
        <v>0.844599599080869</v>
      </c>
      <c r="P342" s="34">
        <v>0.0634422965733116</v>
      </c>
      <c r="Q342" s="34">
        <v>0.00977968114970795</v>
      </c>
      <c r="R342" s="34">
        <f t="shared" si="73"/>
        <v>-0.0490195527933228</v>
      </c>
      <c r="S342" s="34">
        <f t="shared" si="74"/>
        <v>0.0612241179266988</v>
      </c>
      <c r="T342" s="34">
        <f t="shared" si="75"/>
        <v>0.0200005427111827</v>
      </c>
      <c r="U342" s="34">
        <f t="shared" si="76"/>
        <v>-0.0190485225218113</v>
      </c>
      <c r="V342" s="76" t="str">
        <f t="shared" si="1"/>
        <v> </v>
      </c>
      <c r="W342" s="17" t="str">
        <f t="shared" si="2"/>
        <v> </v>
      </c>
      <c r="X342" s="17" t="str">
        <f t="shared" si="3"/>
        <v> </v>
      </c>
      <c r="Y342" s="17" t="str">
        <f>IF(J342&gt;0,IF(MAX('Channel wise traffic'!G342:J342)='Channel wise traffic'!G342,"Facebook",IF(MAX('Channel wise traffic'!G342:J342)='Channel wise traffic'!H342,"Youtube",IF(MAX('Channel wise traffic'!G342:J342)='Channel wise traffic'!I342,"Twitter",IF(MAX('Channel wise traffic'!G342:J342)='Channel wise traffic'!J342,"Others",IF(AND('Channel wise traffic'!G342='Channel wise traffic'!H342,'Channel wise traffic'!H342='Channel wise traffic'!I342,'Channel wise traffic'!I342='Channel wise traffic'!J342),"Facebook,Youtube,Twitter,Others","No Increase"))))),IF(MIN('Channel wise traffic'!G342:J342)='Channel wise traffic'!G342,"Facebook",IF(MIN('Channel wise traffic'!G342:J342)='Channel wise traffic'!H342,"Youtube",IF(MIN('Channel wise traffic'!G342:J342)='Channel wise traffic'!I342,"Twitter",IF(MIN('Channel wise traffic'!G342:J342)='Channel wise traffic'!J342,"Others",IF(AND('Channel wise traffic'!G342='Channel wise traffic'!H342,'Channel wise traffic'!H342='Channel wise traffic'!I342,'Channel wise traffic'!I342='Channel wise traffic'!J342),"Facebook,Youtube,Twitter,Others","No Decrease"))))))</f>
        <v>Facebook</v>
      </c>
      <c r="Z342" s="17" t="str">
        <f t="shared" si="4"/>
        <v>M2C increase</v>
      </c>
      <c r="AA342" s="80"/>
      <c r="AB342" s="19"/>
      <c r="AC342" s="19"/>
      <c r="AD342" s="80"/>
    </row>
    <row r="343" ht="15.75" customHeight="1" spans="2:30">
      <c r="B343" s="70">
        <v>43806</v>
      </c>
      <c r="C343" s="17">
        <v>43991955</v>
      </c>
      <c r="D343" s="17">
        <v>9145927</v>
      </c>
      <c r="E343" s="17">
        <v>3140711</v>
      </c>
      <c r="F343" s="17">
        <v>2157040</v>
      </c>
      <c r="G343" s="17">
        <v>1665666</v>
      </c>
      <c r="H343" s="34">
        <f t="shared" si="65"/>
        <v>0.0378629683541002</v>
      </c>
      <c r="I343" s="34">
        <f t="shared" si="70"/>
        <v>-0.0362374478893939</v>
      </c>
      <c r="J343" s="34">
        <f t="shared" si="71"/>
        <v>-0.0666666765674667</v>
      </c>
      <c r="K343" s="34">
        <f t="shared" si="72"/>
        <v>0.0326027453580711</v>
      </c>
      <c r="L343" s="34">
        <f t="shared" si="66"/>
        <v>0.20789998989588</v>
      </c>
      <c r="M343" s="34">
        <f t="shared" si="67"/>
        <v>0.343399963721556</v>
      </c>
      <c r="N343" s="34">
        <f t="shared" si="68"/>
        <v>0.686799899767919</v>
      </c>
      <c r="O343" s="34">
        <f t="shared" si="69"/>
        <v>0.7721998664837</v>
      </c>
      <c r="P343" s="34">
        <v>0.0378629683541002</v>
      </c>
      <c r="Q343" s="34">
        <v>0.0326027453580708</v>
      </c>
      <c r="R343" s="34">
        <f t="shared" si="73"/>
        <v>-0.0388349341180887</v>
      </c>
      <c r="S343" s="34">
        <f t="shared" si="74"/>
        <v>0.0520832424203823</v>
      </c>
      <c r="T343" s="34">
        <f t="shared" si="75"/>
        <v>-0.00980399263177423</v>
      </c>
      <c r="U343" s="34">
        <f t="shared" si="76"/>
        <v>0.0312501472449809</v>
      </c>
      <c r="V343" s="76" t="str">
        <f t="shared" si="1"/>
        <v> </v>
      </c>
      <c r="W343" s="17" t="str">
        <f t="shared" si="2"/>
        <v> </v>
      </c>
      <c r="X343" s="17" t="str">
        <f t="shared" si="3"/>
        <v> </v>
      </c>
      <c r="Y343" s="17" t="str">
        <f>IF(J343&gt;0,IF(MAX('Channel wise traffic'!G343:J343)='Channel wise traffic'!G343,"Facebook",IF(MAX('Channel wise traffic'!G343:J343)='Channel wise traffic'!H343,"Youtube",IF(MAX('Channel wise traffic'!G343:J343)='Channel wise traffic'!I343,"Twitter",IF(MAX('Channel wise traffic'!G343:J343)='Channel wise traffic'!J343,"Others",IF(AND('Channel wise traffic'!G343='Channel wise traffic'!H343,'Channel wise traffic'!H343='Channel wise traffic'!I343,'Channel wise traffic'!I343='Channel wise traffic'!J343),"Facebook,Youtube,Twitter,Others","No Increase"))))),IF(MIN('Channel wise traffic'!G343:J343)='Channel wise traffic'!G343,"Facebook",IF(MIN('Channel wise traffic'!G343:J343)='Channel wise traffic'!H343,"Youtube",IF(MIN('Channel wise traffic'!G343:J343)='Channel wise traffic'!I343,"Twitter",IF(MIN('Channel wise traffic'!G343:J343)='Channel wise traffic'!J343,"Others",IF(AND('Channel wise traffic'!G343='Channel wise traffic'!H343,'Channel wise traffic'!H343='Channel wise traffic'!I343,'Channel wise traffic'!I343='Channel wise traffic'!J343),"Facebook,Youtube,Twitter,Others","No Decrease"))))))</f>
        <v>Twitter</v>
      </c>
      <c r="Z343" s="17" t="str">
        <f t="shared" si="4"/>
        <v>M2C increase</v>
      </c>
      <c r="AA343" s="80"/>
      <c r="AB343" s="19"/>
      <c r="AC343" s="19"/>
      <c r="AD343" s="80"/>
    </row>
    <row r="344" ht="15.75" customHeight="1" spans="2:30">
      <c r="B344" s="70">
        <v>43807</v>
      </c>
      <c r="C344" s="17">
        <v>43991955</v>
      </c>
      <c r="D344" s="17">
        <v>9238310</v>
      </c>
      <c r="E344" s="17">
        <v>3078205</v>
      </c>
      <c r="F344" s="17">
        <v>2093179</v>
      </c>
      <c r="G344" s="17">
        <v>1632680</v>
      </c>
      <c r="H344" s="34">
        <f t="shared" si="65"/>
        <v>0.0371131494383462</v>
      </c>
      <c r="I344" s="34">
        <f t="shared" si="70"/>
        <v>-0.179282704303402</v>
      </c>
      <c r="J344" s="34">
        <f t="shared" si="71"/>
        <v>-0.0576923076923077</v>
      </c>
      <c r="K344" s="34">
        <f t="shared" si="72"/>
        <v>-0.129034706607691</v>
      </c>
      <c r="L344" s="34">
        <f t="shared" si="66"/>
        <v>0.209999987497714</v>
      </c>
      <c r="M344" s="34">
        <f t="shared" si="67"/>
        <v>0.33320001169045</v>
      </c>
      <c r="N344" s="34">
        <f t="shared" si="68"/>
        <v>0.679999870054139</v>
      </c>
      <c r="O344" s="34">
        <f t="shared" si="69"/>
        <v>0.780000181542047</v>
      </c>
      <c r="P344" s="34">
        <v>0.0371131494383462</v>
      </c>
      <c r="Q344" s="34">
        <v>-0.129034706607692</v>
      </c>
      <c r="R344" s="34">
        <f t="shared" si="73"/>
        <v>-0.0384615715644268</v>
      </c>
      <c r="S344" s="34">
        <f t="shared" si="74"/>
        <v>-0.0297028849307561</v>
      </c>
      <c r="T344" s="34">
        <f t="shared" si="75"/>
        <v>-0.02912614844058</v>
      </c>
      <c r="U344" s="34">
        <f t="shared" si="76"/>
        <v>-0.0384615420336604</v>
      </c>
      <c r="V344" s="76" t="str">
        <f t="shared" si="1"/>
        <v> </v>
      </c>
      <c r="W344" s="17" t="str">
        <f t="shared" si="2"/>
        <v> </v>
      </c>
      <c r="X344" s="17" t="str">
        <f t="shared" si="3"/>
        <v> </v>
      </c>
      <c r="Y344" s="17" t="str">
        <f>IF(J344&gt;0,IF(MAX('Channel wise traffic'!G344:J344)='Channel wise traffic'!G344,"Facebook",IF(MAX('Channel wise traffic'!G344:J344)='Channel wise traffic'!H344,"Youtube",IF(MAX('Channel wise traffic'!G344:J344)='Channel wise traffic'!I344,"Twitter",IF(MAX('Channel wise traffic'!G344:J344)='Channel wise traffic'!J344,"Others",IF(AND('Channel wise traffic'!G344='Channel wise traffic'!H344,'Channel wise traffic'!H344='Channel wise traffic'!I344,'Channel wise traffic'!I344='Channel wise traffic'!J344),"Facebook,Youtube,Twitter,Others","No Increase"))))),IF(MIN('Channel wise traffic'!G344:J344)='Channel wise traffic'!G344,"Facebook",IF(MIN('Channel wise traffic'!G344:J344)='Channel wise traffic'!H344,"Youtube",IF(MIN('Channel wise traffic'!G344:J344)='Channel wise traffic'!I344,"Twitter",IF(MIN('Channel wise traffic'!G344:J344)='Channel wise traffic'!J344,"Others",IF(AND('Channel wise traffic'!G344='Channel wise traffic'!H344,'Channel wise traffic'!H344='Channel wise traffic'!I344,'Channel wise traffic'!I344='Channel wise traffic'!J344),"Facebook,Youtube,Twitter,Others","No Decrease"))))))</f>
        <v>Youtube</v>
      </c>
      <c r="Z344" s="17" t="str">
        <f t="shared" si="4"/>
        <v>L2M decrease</v>
      </c>
      <c r="AA344" s="80"/>
      <c r="AB344" s="19"/>
      <c r="AC344" s="19"/>
      <c r="AD344" s="80"/>
    </row>
    <row r="345" ht="15.75" customHeight="1" spans="2:30">
      <c r="B345" s="70">
        <v>43808</v>
      </c>
      <c r="C345" s="17">
        <v>22586034</v>
      </c>
      <c r="D345" s="17">
        <v>5533578</v>
      </c>
      <c r="E345" s="17">
        <v>2257699</v>
      </c>
      <c r="F345" s="17">
        <v>1582196</v>
      </c>
      <c r="G345" s="17">
        <v>1245504</v>
      </c>
      <c r="H345" s="34">
        <f t="shared" si="65"/>
        <v>0.055144874040303</v>
      </c>
      <c r="I345" s="34">
        <f t="shared" si="70"/>
        <v>-0.0498240024900558</v>
      </c>
      <c r="J345" s="34">
        <f t="shared" si="71"/>
        <v>0.0505050495654289</v>
      </c>
      <c r="K345" s="34">
        <f t="shared" si="72"/>
        <v>-0.0955055400228569</v>
      </c>
      <c r="L345" s="34">
        <f t="shared" si="66"/>
        <v>0.244999985389201</v>
      </c>
      <c r="M345" s="34">
        <f t="shared" si="67"/>
        <v>0.407999851090922</v>
      </c>
      <c r="N345" s="34">
        <f t="shared" si="68"/>
        <v>0.700800239535917</v>
      </c>
      <c r="O345" s="34">
        <f t="shared" si="69"/>
        <v>0.787199563138827</v>
      </c>
      <c r="P345" s="34">
        <v>0.055144874040303</v>
      </c>
      <c r="Q345" s="34">
        <v>-0.0955055400228573</v>
      </c>
      <c r="R345" s="34">
        <f t="shared" si="73"/>
        <v>-0.0666665838266242</v>
      </c>
      <c r="S345" s="34">
        <f t="shared" si="74"/>
        <v>0.0408158789152011</v>
      </c>
      <c r="T345" s="34">
        <f t="shared" si="75"/>
        <v>-0.0204076106989021</v>
      </c>
      <c r="U345" s="34">
        <f t="shared" si="76"/>
        <v>-0.0495051144037018</v>
      </c>
      <c r="V345" s="76" t="str">
        <f t="shared" si="1"/>
        <v> </v>
      </c>
      <c r="W345" s="17" t="str">
        <f t="shared" si="2"/>
        <v> </v>
      </c>
      <c r="X345" s="17" t="str">
        <f t="shared" si="3"/>
        <v> </v>
      </c>
      <c r="Y345" s="17" t="str">
        <f>IF(J345&gt;0,IF(MAX('Channel wise traffic'!G345:J345)='Channel wise traffic'!G345,"Facebook",IF(MAX('Channel wise traffic'!G345:J345)='Channel wise traffic'!H345,"Youtube",IF(MAX('Channel wise traffic'!G345:J345)='Channel wise traffic'!I345,"Twitter",IF(MAX('Channel wise traffic'!G345:J345)='Channel wise traffic'!J345,"Others",IF(AND('Channel wise traffic'!G345='Channel wise traffic'!H345,'Channel wise traffic'!H345='Channel wise traffic'!I345,'Channel wise traffic'!I345='Channel wise traffic'!J345),"Facebook,Youtube,Twitter,Others","No Increase"))))),IF(MIN('Channel wise traffic'!G345:J345)='Channel wise traffic'!G345,"Facebook",IF(MIN('Channel wise traffic'!G345:J345)='Channel wise traffic'!H345,"Youtube",IF(MIN('Channel wise traffic'!G345:J345)='Channel wise traffic'!I345,"Twitter",IF(MIN('Channel wise traffic'!G345:J345)='Channel wise traffic'!J345,"Others",IF(AND('Channel wise traffic'!G345='Channel wise traffic'!H345,'Channel wise traffic'!H345='Channel wise traffic'!I345,'Channel wise traffic'!I345='Channel wise traffic'!J345),"Facebook,Youtube,Twitter,Others","No Decrease"))))))</f>
        <v>Facebook</v>
      </c>
      <c r="Z345" s="17" t="str">
        <f t="shared" si="4"/>
        <v>L2M decrease</v>
      </c>
      <c r="AA345" s="80"/>
      <c r="AB345" s="19"/>
      <c r="AC345" s="19"/>
      <c r="AD345" s="80"/>
    </row>
    <row r="346" ht="15.75" customHeight="1" spans="2:30">
      <c r="B346" s="70">
        <v>43809</v>
      </c>
      <c r="C346" s="17">
        <v>21500167</v>
      </c>
      <c r="D346" s="17">
        <v>5213790</v>
      </c>
      <c r="E346" s="17">
        <v>2106371</v>
      </c>
      <c r="F346" s="17">
        <v>1522274</v>
      </c>
      <c r="G346" s="17">
        <v>1235782</v>
      </c>
      <c r="H346" s="34">
        <f t="shared" si="65"/>
        <v>0.0574777861027777</v>
      </c>
      <c r="I346" s="34">
        <f t="shared" si="70"/>
        <v>-0.0367157124104751</v>
      </c>
      <c r="J346" s="34">
        <f t="shared" si="71"/>
        <v>0.0312500389713557</v>
      </c>
      <c r="K346" s="34">
        <f t="shared" si="72"/>
        <v>-0.0659061806675174</v>
      </c>
      <c r="L346" s="34">
        <f t="shared" si="66"/>
        <v>0.242499976860645</v>
      </c>
      <c r="M346" s="34">
        <f t="shared" si="67"/>
        <v>0.403999969312151</v>
      </c>
      <c r="N346" s="34">
        <f t="shared" si="68"/>
        <v>0.722699847272869</v>
      </c>
      <c r="O346" s="34">
        <f t="shared" si="69"/>
        <v>0.811799978190523</v>
      </c>
      <c r="P346" s="34">
        <v>0.0574777861027777</v>
      </c>
      <c r="Q346" s="34">
        <v>-0.0659061806675177</v>
      </c>
      <c r="R346" s="34">
        <f t="shared" si="73"/>
        <v>-0.0673077881877268</v>
      </c>
      <c r="S346" s="34">
        <f t="shared" si="74"/>
        <v>-0.0288459829950516</v>
      </c>
      <c r="T346" s="34">
        <f t="shared" si="75"/>
        <v>0.0312499720951009</v>
      </c>
      <c r="U346" s="34">
        <f t="shared" si="76"/>
        <v>2.01370171648563e-7</v>
      </c>
      <c r="V346" s="76" t="str">
        <f t="shared" si="1"/>
        <v> </v>
      </c>
      <c r="W346" s="17" t="str">
        <f t="shared" si="2"/>
        <v> </v>
      </c>
      <c r="X346" s="17" t="str">
        <f t="shared" si="3"/>
        <v> </v>
      </c>
      <c r="Y346" s="17" t="str">
        <f>IF(J346&gt;0,IF(MAX('Channel wise traffic'!G346:J346)='Channel wise traffic'!G346,"Facebook",IF(MAX('Channel wise traffic'!G346:J346)='Channel wise traffic'!H346,"Youtube",IF(MAX('Channel wise traffic'!G346:J346)='Channel wise traffic'!I346,"Twitter",IF(MAX('Channel wise traffic'!G346:J346)='Channel wise traffic'!J346,"Others",IF(AND('Channel wise traffic'!G346='Channel wise traffic'!H346,'Channel wise traffic'!H346='Channel wise traffic'!I346,'Channel wise traffic'!I346='Channel wise traffic'!J346),"Facebook,Youtube,Twitter,Others","No Increase"))))),IF(MIN('Channel wise traffic'!G346:J346)='Channel wise traffic'!G346,"Facebook",IF(MIN('Channel wise traffic'!G346:J346)='Channel wise traffic'!H346,"Youtube",IF(MIN('Channel wise traffic'!G346:J346)='Channel wise traffic'!I346,"Twitter",IF(MIN('Channel wise traffic'!G346:J346)='Channel wise traffic'!J346,"Others",IF(AND('Channel wise traffic'!G346='Channel wise traffic'!H346,'Channel wise traffic'!H346='Channel wise traffic'!I346,'Channel wise traffic'!I346='Channel wise traffic'!J346),"Facebook,Youtube,Twitter,Others","No Decrease"))))))</f>
        <v>Facebook</v>
      </c>
      <c r="Z346" s="17" t="str">
        <f t="shared" si="4"/>
        <v>L2M decrease</v>
      </c>
      <c r="AA346" s="80"/>
      <c r="AB346" s="19"/>
      <c r="AC346" s="19"/>
      <c r="AD346" s="80"/>
    </row>
    <row r="347" ht="15.75" customHeight="1" spans="2:30">
      <c r="B347" s="70">
        <v>43810</v>
      </c>
      <c r="C347" s="17">
        <v>22586034</v>
      </c>
      <c r="D347" s="17">
        <v>5477113</v>
      </c>
      <c r="E347" s="17">
        <v>2212753</v>
      </c>
      <c r="F347" s="17">
        <v>1566850</v>
      </c>
      <c r="G347" s="17">
        <v>1246273</v>
      </c>
      <c r="H347" s="34">
        <f t="shared" si="65"/>
        <v>0.0551789216291802</v>
      </c>
      <c r="I347" s="34">
        <f t="shared" si="70"/>
        <v>-0.0671762890132048</v>
      </c>
      <c r="J347" s="34">
        <f t="shared" si="71"/>
        <v>0.00970876477388649</v>
      </c>
      <c r="K347" s="34">
        <f t="shared" si="72"/>
        <v>-0.0761457723943896</v>
      </c>
      <c r="L347" s="34">
        <f t="shared" si="66"/>
        <v>0.242499989152589</v>
      </c>
      <c r="M347" s="34">
        <f t="shared" si="67"/>
        <v>0.403999880959184</v>
      </c>
      <c r="N347" s="34">
        <f t="shared" si="68"/>
        <v>0.708099819546059</v>
      </c>
      <c r="O347" s="34">
        <f t="shared" si="69"/>
        <v>0.795400325493825</v>
      </c>
      <c r="P347" s="34">
        <v>0.0551789216291802</v>
      </c>
      <c r="Q347" s="34">
        <v>-0.0761457723943884</v>
      </c>
      <c r="R347" s="34">
        <f t="shared" si="73"/>
        <v>-0.0582523957360664</v>
      </c>
      <c r="S347" s="34">
        <f t="shared" si="74"/>
        <v>0.0202019324944842</v>
      </c>
      <c r="T347" s="34">
        <f t="shared" si="75"/>
        <v>0.0210525082139927</v>
      </c>
      <c r="U347" s="34">
        <f t="shared" si="76"/>
        <v>-0.058251996689312</v>
      </c>
      <c r="V347" s="76" t="str">
        <f t="shared" si="1"/>
        <v> </v>
      </c>
      <c r="W347" s="17" t="str">
        <f t="shared" si="2"/>
        <v> </v>
      </c>
      <c r="X347" s="17" t="str">
        <f t="shared" si="3"/>
        <v> </v>
      </c>
      <c r="Y347" s="17" t="str">
        <f>IF(J347&gt;0,IF(MAX('Channel wise traffic'!G347:J347)='Channel wise traffic'!G347,"Facebook",IF(MAX('Channel wise traffic'!G347:J347)='Channel wise traffic'!H347,"Youtube",IF(MAX('Channel wise traffic'!G347:J347)='Channel wise traffic'!I347,"Twitter",IF(MAX('Channel wise traffic'!G347:J347)='Channel wise traffic'!J347,"Others",IF(AND('Channel wise traffic'!G347='Channel wise traffic'!H347,'Channel wise traffic'!H347='Channel wise traffic'!I347,'Channel wise traffic'!I347='Channel wise traffic'!J347),"Facebook,Youtube,Twitter,Others","No Increase"))))),IF(MIN('Channel wise traffic'!G347:J347)='Channel wise traffic'!G347,"Facebook",IF(MIN('Channel wise traffic'!G347:J347)='Channel wise traffic'!H347,"Youtube",IF(MIN('Channel wise traffic'!G347:J347)='Channel wise traffic'!I347,"Twitter",IF(MIN('Channel wise traffic'!G347:J347)='Channel wise traffic'!J347,"Others",IF(AND('Channel wise traffic'!G347='Channel wise traffic'!H347,'Channel wise traffic'!H347='Channel wise traffic'!I347,'Channel wise traffic'!I347='Channel wise traffic'!J347),"Facebook,Youtube,Twitter,Others","No Decrease"))))))</f>
        <v>Facebook</v>
      </c>
      <c r="Z347" s="17" t="str">
        <f t="shared" si="4"/>
        <v>L2M decrease</v>
      </c>
      <c r="AA347" s="80"/>
      <c r="AB347" s="19"/>
      <c r="AC347" s="19"/>
      <c r="AD347" s="80"/>
    </row>
    <row r="348" ht="15.75" customHeight="1" spans="2:30">
      <c r="B348" s="70">
        <v>43811</v>
      </c>
      <c r="C348" s="17">
        <v>21934513</v>
      </c>
      <c r="D348" s="17">
        <v>5648137</v>
      </c>
      <c r="E348" s="17">
        <v>2259254</v>
      </c>
      <c r="F348" s="17">
        <v>1682241</v>
      </c>
      <c r="G348" s="17">
        <v>1379437</v>
      </c>
      <c r="H348" s="34">
        <f t="shared" si="65"/>
        <v>0.0628888820098262</v>
      </c>
      <c r="I348" s="34">
        <f t="shared" si="70"/>
        <v>-0.0277863527249302</v>
      </c>
      <c r="J348" s="34">
        <f t="shared" si="71"/>
        <v>-0.0288461887554052</v>
      </c>
      <c r="K348" s="34">
        <f t="shared" si="72"/>
        <v>0.00109131634783655</v>
      </c>
      <c r="L348" s="34">
        <f t="shared" si="66"/>
        <v>0.25749999555495</v>
      </c>
      <c r="M348" s="34">
        <f t="shared" si="67"/>
        <v>0.399999858360376</v>
      </c>
      <c r="N348" s="34">
        <f t="shared" si="68"/>
        <v>0.744600208741469</v>
      </c>
      <c r="O348" s="34">
        <f t="shared" si="69"/>
        <v>0.819999631444008</v>
      </c>
      <c r="P348" s="34">
        <v>0.0628888820098262</v>
      </c>
      <c r="Q348" s="34">
        <v>0.00109131634783655</v>
      </c>
      <c r="R348" s="34">
        <f t="shared" si="73"/>
        <v>1.12554138897991e-7</v>
      </c>
      <c r="S348" s="34">
        <f t="shared" si="74"/>
        <v>-0.0384616214094364</v>
      </c>
      <c r="T348" s="34">
        <f t="shared" si="75"/>
        <v>0.00990109176703102</v>
      </c>
      <c r="U348" s="34">
        <f t="shared" si="76"/>
        <v>0.0309276325371468</v>
      </c>
      <c r="V348" s="76" t="str">
        <f t="shared" si="1"/>
        <v> </v>
      </c>
      <c r="W348" s="17" t="str">
        <f t="shared" si="2"/>
        <v> </v>
      </c>
      <c r="X348" s="17" t="str">
        <f t="shared" si="3"/>
        <v> </v>
      </c>
      <c r="Y348" s="17" t="str">
        <f>IF(J348&gt;0,IF(MAX('Channel wise traffic'!G348:J348)='Channel wise traffic'!G348,"Facebook",IF(MAX('Channel wise traffic'!G348:J348)='Channel wise traffic'!H348,"Youtube",IF(MAX('Channel wise traffic'!G348:J348)='Channel wise traffic'!I348,"Twitter",IF(MAX('Channel wise traffic'!G348:J348)='Channel wise traffic'!J348,"Others",IF(AND('Channel wise traffic'!G348='Channel wise traffic'!H348,'Channel wise traffic'!H348='Channel wise traffic'!I348,'Channel wise traffic'!I348='Channel wise traffic'!J348),"Facebook,Youtube,Twitter,Others","No Increase"))))),IF(MIN('Channel wise traffic'!G348:J348)='Channel wise traffic'!G348,"Facebook",IF(MIN('Channel wise traffic'!G348:J348)='Channel wise traffic'!H348,"Youtube",IF(MIN('Channel wise traffic'!G348:J348)='Channel wise traffic'!I348,"Twitter",IF(MIN('Channel wise traffic'!G348:J348)='Channel wise traffic'!J348,"Others",IF(AND('Channel wise traffic'!G348='Channel wise traffic'!H348,'Channel wise traffic'!H348='Channel wise traffic'!I348,'Channel wise traffic'!I348='Channel wise traffic'!J348),"Facebook,Youtube,Twitter,Others","No Decrease"))))))</f>
        <v>Facebook</v>
      </c>
      <c r="Z348" s="17" t="str">
        <f t="shared" si="4"/>
        <v>P2O increase</v>
      </c>
      <c r="AA348" s="80"/>
      <c r="AB348" s="19"/>
      <c r="AC348" s="19"/>
      <c r="AD348" s="80"/>
    </row>
    <row r="349" ht="15.75" customHeight="1" spans="2:30">
      <c r="B349" s="70">
        <v>43812</v>
      </c>
      <c r="C349" s="17">
        <v>22803207</v>
      </c>
      <c r="D349" s="17">
        <v>5928833</v>
      </c>
      <c r="E349" s="17">
        <v>2276672</v>
      </c>
      <c r="F349" s="17">
        <v>1661970</v>
      </c>
      <c r="G349" s="17">
        <v>1308303</v>
      </c>
      <c r="H349" s="34">
        <f t="shared" si="65"/>
        <v>0.0573736404708338</v>
      </c>
      <c r="I349" s="34">
        <f t="shared" si="70"/>
        <v>-0.0210712746471285</v>
      </c>
      <c r="J349" s="34">
        <f t="shared" si="71"/>
        <v>0.0824742165270567</v>
      </c>
      <c r="K349" s="34">
        <f t="shared" si="72"/>
        <v>-0.0956563118024122</v>
      </c>
      <c r="L349" s="34">
        <f t="shared" si="66"/>
        <v>0.259999964040146</v>
      </c>
      <c r="M349" s="34">
        <f t="shared" si="67"/>
        <v>0.384000021589409</v>
      </c>
      <c r="N349" s="34">
        <f t="shared" si="68"/>
        <v>0.729999754026931</v>
      </c>
      <c r="O349" s="34">
        <f t="shared" si="69"/>
        <v>0.787200129966245</v>
      </c>
      <c r="P349" s="34">
        <v>0.0573736404708338</v>
      </c>
      <c r="Q349" s="34">
        <v>-0.0956563118024133</v>
      </c>
      <c r="R349" s="34">
        <f t="shared" si="73"/>
        <v>0.0721648736236205</v>
      </c>
      <c r="S349" s="34">
        <f t="shared" si="74"/>
        <v>-0.0769226879583422</v>
      </c>
      <c r="T349" s="34">
        <f t="shared" si="75"/>
        <v>-0.0196084167246243</v>
      </c>
      <c r="U349" s="34">
        <f t="shared" si="76"/>
        <v>-0.0679605687441583</v>
      </c>
      <c r="V349" s="76" t="str">
        <f t="shared" si="1"/>
        <v> </v>
      </c>
      <c r="W349" s="17" t="str">
        <f t="shared" si="2"/>
        <v> </v>
      </c>
      <c r="X349" s="17" t="str">
        <f t="shared" si="3"/>
        <v> </v>
      </c>
      <c r="Y349" s="17" t="str">
        <f>IF(J349&gt;0,IF(MAX('Channel wise traffic'!G349:J349)='Channel wise traffic'!G349,"Facebook",IF(MAX('Channel wise traffic'!G349:J349)='Channel wise traffic'!H349,"Youtube",IF(MAX('Channel wise traffic'!G349:J349)='Channel wise traffic'!I349,"Twitter",IF(MAX('Channel wise traffic'!G349:J349)='Channel wise traffic'!J349,"Others",IF(AND('Channel wise traffic'!G349='Channel wise traffic'!H349,'Channel wise traffic'!H349='Channel wise traffic'!I349,'Channel wise traffic'!I349='Channel wise traffic'!J349),"Facebook,Youtube,Twitter,Others","No Increase"))))),IF(MIN('Channel wise traffic'!G349:J349)='Channel wise traffic'!G349,"Facebook",IF(MIN('Channel wise traffic'!G349:J349)='Channel wise traffic'!H349,"Youtube",IF(MIN('Channel wise traffic'!G349:J349)='Channel wise traffic'!I349,"Twitter",IF(MIN('Channel wise traffic'!G349:J349)='Channel wise traffic'!J349,"Others",IF(AND('Channel wise traffic'!G349='Channel wise traffic'!H349,'Channel wise traffic'!H349='Channel wise traffic'!I349,'Channel wise traffic'!I349='Channel wise traffic'!J349),"Facebook,Youtube,Twitter,Others","No Decrease"))))))</f>
        <v>Youtube</v>
      </c>
      <c r="Z349" s="17" t="str">
        <f t="shared" si="4"/>
        <v>M2C decrease</v>
      </c>
      <c r="AA349" s="80"/>
      <c r="AB349" s="19"/>
      <c r="AC349" s="19"/>
      <c r="AD349" s="80"/>
    </row>
    <row r="350" ht="15.75" customHeight="1" spans="2:30">
      <c r="B350" s="70">
        <v>43813</v>
      </c>
      <c r="C350" s="17">
        <v>45787545</v>
      </c>
      <c r="D350" s="17">
        <v>9230769</v>
      </c>
      <c r="E350" s="17">
        <v>3232615</v>
      </c>
      <c r="F350" s="17">
        <v>2220160</v>
      </c>
      <c r="G350" s="17">
        <v>1783676</v>
      </c>
      <c r="H350" s="34">
        <f t="shared" si="65"/>
        <v>0.0389554845100343</v>
      </c>
      <c r="I350" s="34">
        <f t="shared" si="70"/>
        <v>0.0708485374618921</v>
      </c>
      <c r="J350" s="34">
        <f t="shared" si="71"/>
        <v>0.0408163265306123</v>
      </c>
      <c r="K350" s="34">
        <f t="shared" si="72"/>
        <v>0.028854477169268</v>
      </c>
      <c r="L350" s="34">
        <f t="shared" si="66"/>
        <v>0.20159999842752</v>
      </c>
      <c r="M350" s="34">
        <f t="shared" si="67"/>
        <v>0.350199967088333</v>
      </c>
      <c r="N350" s="34">
        <f t="shared" si="68"/>
        <v>0.686800005568247</v>
      </c>
      <c r="O350" s="34">
        <f t="shared" si="69"/>
        <v>0.803399754972615</v>
      </c>
      <c r="P350" s="34">
        <v>0.0389554845100343</v>
      </c>
      <c r="Q350" s="34">
        <v>0.0288544771692689</v>
      </c>
      <c r="R350" s="34">
        <f t="shared" si="73"/>
        <v>-0.0303029907385525</v>
      </c>
      <c r="S350" s="34">
        <f t="shared" si="74"/>
        <v>0.0198019920942414</v>
      </c>
      <c r="T350" s="34">
        <f t="shared" si="75"/>
        <v>1.54048257927641e-7</v>
      </c>
      <c r="U350" s="34">
        <f t="shared" si="76"/>
        <v>0.0404039029830285</v>
      </c>
      <c r="V350" s="76" t="str">
        <f t="shared" si="1"/>
        <v> </v>
      </c>
      <c r="W350" s="17" t="str">
        <f t="shared" si="2"/>
        <v> </v>
      </c>
      <c r="X350" s="17" t="str">
        <f t="shared" si="3"/>
        <v> </v>
      </c>
      <c r="Y350" s="17" t="str">
        <f>IF(J350&gt;0,IF(MAX('Channel wise traffic'!G350:J350)='Channel wise traffic'!G350,"Facebook",IF(MAX('Channel wise traffic'!G350:J350)='Channel wise traffic'!H350,"Youtube",IF(MAX('Channel wise traffic'!G350:J350)='Channel wise traffic'!I350,"Twitter",IF(MAX('Channel wise traffic'!G350:J350)='Channel wise traffic'!J350,"Others",IF(AND('Channel wise traffic'!G350='Channel wise traffic'!H350,'Channel wise traffic'!H350='Channel wise traffic'!I350,'Channel wise traffic'!I350='Channel wise traffic'!J350),"Facebook,Youtube,Twitter,Others","No Increase"))))),IF(MIN('Channel wise traffic'!G350:J350)='Channel wise traffic'!G350,"Facebook",IF(MIN('Channel wise traffic'!G350:J350)='Channel wise traffic'!H350,"Youtube",IF(MIN('Channel wise traffic'!G350:J350)='Channel wise traffic'!I350,"Twitter",IF(MIN('Channel wise traffic'!G350:J350)='Channel wise traffic'!J350,"Others",IF(AND('Channel wise traffic'!G350='Channel wise traffic'!H350,'Channel wise traffic'!H350='Channel wise traffic'!I350,'Channel wise traffic'!I350='Channel wise traffic'!J350),"Facebook,Youtube,Twitter,Others","No Decrease"))))))</f>
        <v>Twitter</v>
      </c>
      <c r="Z350" s="17" t="str">
        <f t="shared" si="4"/>
        <v>P2O increase</v>
      </c>
      <c r="AA350" s="80"/>
      <c r="AB350" s="19"/>
      <c r="AC350" s="19"/>
      <c r="AD350" s="80"/>
    </row>
    <row r="351" ht="15.75" customHeight="1" spans="2:30">
      <c r="B351" s="70">
        <v>43814</v>
      </c>
      <c r="C351" s="17">
        <v>43094160</v>
      </c>
      <c r="D351" s="17">
        <v>8687782</v>
      </c>
      <c r="E351" s="17">
        <v>2806153</v>
      </c>
      <c r="F351" s="17">
        <v>1812775</v>
      </c>
      <c r="G351" s="17">
        <v>1385685</v>
      </c>
      <c r="H351" s="34">
        <f t="shared" si="65"/>
        <v>0.0321548209780629</v>
      </c>
      <c r="I351" s="34">
        <f t="shared" si="70"/>
        <v>-0.151281941347968</v>
      </c>
      <c r="J351" s="34">
        <f t="shared" si="71"/>
        <v>-0.0204081632653061</v>
      </c>
      <c r="K351" s="34">
        <f t="shared" si="72"/>
        <v>-0.133600315126052</v>
      </c>
      <c r="L351" s="34">
        <f t="shared" si="66"/>
        <v>0.20159998477752</v>
      </c>
      <c r="M351" s="34">
        <f t="shared" si="67"/>
        <v>0.322999932548952</v>
      </c>
      <c r="N351" s="34">
        <f t="shared" si="68"/>
        <v>0.646000057730281</v>
      </c>
      <c r="O351" s="34">
        <f t="shared" si="69"/>
        <v>0.764399884155507</v>
      </c>
      <c r="P351" s="34">
        <v>0.0321548209780629</v>
      </c>
      <c r="Q351" s="34">
        <v>-0.13360031512605</v>
      </c>
      <c r="R351" s="34">
        <f t="shared" si="73"/>
        <v>-0.0400000153346936</v>
      </c>
      <c r="S351" s="34">
        <f t="shared" si="74"/>
        <v>-0.0306124813434103</v>
      </c>
      <c r="T351" s="34">
        <f t="shared" si="75"/>
        <v>-0.0499997335604653</v>
      </c>
      <c r="U351" s="34">
        <f t="shared" si="76"/>
        <v>-0.0200003766097829</v>
      </c>
      <c r="V351" s="76" t="str">
        <f t="shared" si="1"/>
        <v> </v>
      </c>
      <c r="W351" s="17" t="str">
        <f t="shared" si="2"/>
        <v> </v>
      </c>
      <c r="X351" s="17" t="str">
        <f t="shared" si="3"/>
        <v> </v>
      </c>
      <c r="Y351" s="17" t="str">
        <f>IF(J351&gt;0,IF(MAX('Channel wise traffic'!G351:J351)='Channel wise traffic'!G351,"Facebook",IF(MAX('Channel wise traffic'!G351:J351)='Channel wise traffic'!H351,"Youtube",IF(MAX('Channel wise traffic'!G351:J351)='Channel wise traffic'!I351,"Twitter",IF(MAX('Channel wise traffic'!G351:J351)='Channel wise traffic'!J351,"Others",IF(AND('Channel wise traffic'!G351='Channel wise traffic'!H351,'Channel wise traffic'!H351='Channel wise traffic'!I351,'Channel wise traffic'!I351='Channel wise traffic'!J351),"Facebook,Youtube,Twitter,Others","No Increase"))))),IF(MIN('Channel wise traffic'!G351:J351)='Channel wise traffic'!G351,"Facebook",IF(MIN('Channel wise traffic'!G351:J351)='Channel wise traffic'!H351,"Youtube",IF(MIN('Channel wise traffic'!G351:J351)='Channel wise traffic'!I351,"Twitter",IF(MIN('Channel wise traffic'!G351:J351)='Channel wise traffic'!J351,"Others",IF(AND('Channel wise traffic'!G351='Channel wise traffic'!H351,'Channel wise traffic'!H351='Channel wise traffic'!I351,'Channel wise traffic'!I351='Channel wise traffic'!J351),"Facebook,Youtube,Twitter,Others","No Decrease"))))))</f>
        <v>Twitter</v>
      </c>
      <c r="Z351" s="17" t="str">
        <f t="shared" si="4"/>
        <v>C2P decrease</v>
      </c>
      <c r="AA351" s="80"/>
      <c r="AB351" s="19"/>
      <c r="AC351" s="19"/>
      <c r="AD351" s="80"/>
    </row>
    <row r="352" ht="15.75" customHeight="1" spans="2:30">
      <c r="B352" s="70">
        <v>43815</v>
      </c>
      <c r="C352" s="17">
        <v>21282993</v>
      </c>
      <c r="D352" s="17">
        <v>5427163</v>
      </c>
      <c r="E352" s="17">
        <v>2214282</v>
      </c>
      <c r="F352" s="17">
        <v>1584097</v>
      </c>
      <c r="G352" s="17">
        <v>1324939</v>
      </c>
      <c r="H352" s="34">
        <f t="shared" si="65"/>
        <v>0.0622534152033974</v>
      </c>
      <c r="I352" s="34">
        <f t="shared" si="70"/>
        <v>0.063777394532655</v>
      </c>
      <c r="J352" s="34">
        <f t="shared" si="71"/>
        <v>-0.0576923332356624</v>
      </c>
      <c r="K352" s="34">
        <f t="shared" si="72"/>
        <v>0.128906653370884</v>
      </c>
      <c r="L352" s="34">
        <f t="shared" si="66"/>
        <v>0.254999989898037</v>
      </c>
      <c r="M352" s="34">
        <f t="shared" si="67"/>
        <v>0.407999907133801</v>
      </c>
      <c r="N352" s="34">
        <f t="shared" si="68"/>
        <v>0.715399845186837</v>
      </c>
      <c r="O352" s="34">
        <f t="shared" si="69"/>
        <v>0.836400169939088</v>
      </c>
      <c r="P352" s="34">
        <v>0.0622534152033974</v>
      </c>
      <c r="Q352" s="34">
        <v>0.128906653370884</v>
      </c>
      <c r="R352" s="34">
        <f t="shared" si="73"/>
        <v>0.0408163473681447</v>
      </c>
      <c r="S352" s="34">
        <f t="shared" si="74"/>
        <v>1.37360047780533e-7</v>
      </c>
      <c r="T352" s="34">
        <f t="shared" si="75"/>
        <v>0.0208327634998928</v>
      </c>
      <c r="U352" s="34">
        <f t="shared" si="76"/>
        <v>0.0625008055188467</v>
      </c>
      <c r="V352" s="76" t="str">
        <f t="shared" si="1"/>
        <v> </v>
      </c>
      <c r="W352" s="17" t="str">
        <f t="shared" si="2"/>
        <v> </v>
      </c>
      <c r="X352" s="17" t="str">
        <f t="shared" si="3"/>
        <v> </v>
      </c>
      <c r="Y352" s="17" t="str">
        <f>IF(J352&gt;0,IF(MAX('Channel wise traffic'!G352:J352)='Channel wise traffic'!G352,"Facebook",IF(MAX('Channel wise traffic'!G352:J352)='Channel wise traffic'!H352,"Youtube",IF(MAX('Channel wise traffic'!G352:J352)='Channel wise traffic'!I352,"Twitter",IF(MAX('Channel wise traffic'!G352:J352)='Channel wise traffic'!J352,"Others",IF(AND('Channel wise traffic'!G352='Channel wise traffic'!H352,'Channel wise traffic'!H352='Channel wise traffic'!I352,'Channel wise traffic'!I352='Channel wise traffic'!J352),"Facebook,Youtube,Twitter,Others","No Increase"))))),IF(MIN('Channel wise traffic'!G352:J352)='Channel wise traffic'!G352,"Facebook",IF(MIN('Channel wise traffic'!G352:J352)='Channel wise traffic'!H352,"Youtube",IF(MIN('Channel wise traffic'!G352:J352)='Channel wise traffic'!I352,"Twitter",IF(MIN('Channel wise traffic'!G352:J352)='Channel wise traffic'!J352,"Others",IF(AND('Channel wise traffic'!G352='Channel wise traffic'!H352,'Channel wise traffic'!H352='Channel wise traffic'!I352,'Channel wise traffic'!I352='Channel wise traffic'!J352),"Facebook,Youtube,Twitter,Others","No Decrease"))))))</f>
        <v>Facebook</v>
      </c>
      <c r="Z352" s="17" t="str">
        <f t="shared" si="4"/>
        <v>P2O increase</v>
      </c>
      <c r="AA352" s="80"/>
      <c r="AB352" s="19"/>
      <c r="AC352" s="19"/>
      <c r="AD352" s="80"/>
    </row>
    <row r="353" ht="15.75" customHeight="1" spans="2:30">
      <c r="B353" s="70">
        <v>43816</v>
      </c>
      <c r="C353" s="17">
        <v>21065820</v>
      </c>
      <c r="D353" s="17">
        <v>5108461</v>
      </c>
      <c r="E353" s="17">
        <v>2022950</v>
      </c>
      <c r="F353" s="17">
        <v>1402916</v>
      </c>
      <c r="G353" s="17">
        <v>1104375</v>
      </c>
      <c r="H353" s="34">
        <f t="shared" si="65"/>
        <v>0.0524249708769941</v>
      </c>
      <c r="I353" s="34">
        <f t="shared" si="70"/>
        <v>-0.106335097937986</v>
      </c>
      <c r="J353" s="34">
        <f t="shared" si="71"/>
        <v>-0.0202020291284249</v>
      </c>
      <c r="K353" s="34">
        <f t="shared" si="72"/>
        <v>-0.0879090091735356</v>
      </c>
      <c r="L353" s="34">
        <f t="shared" si="66"/>
        <v>0.242499983385408</v>
      </c>
      <c r="M353" s="34">
        <f t="shared" si="67"/>
        <v>0.395999891160958</v>
      </c>
      <c r="N353" s="34">
        <f t="shared" si="68"/>
        <v>0.693500086507328</v>
      </c>
      <c r="O353" s="34">
        <f t="shared" si="69"/>
        <v>0.78719966127694</v>
      </c>
      <c r="P353" s="34">
        <v>0.0524249708769941</v>
      </c>
      <c r="Q353" s="34">
        <v>-0.0879090091735357</v>
      </c>
      <c r="R353" s="34">
        <f t="shared" si="73"/>
        <v>2.69062416791144e-8</v>
      </c>
      <c r="S353" s="34">
        <f t="shared" si="74"/>
        <v>-0.0198021751457405</v>
      </c>
      <c r="T353" s="34">
        <f t="shared" si="75"/>
        <v>-0.0404037179137746</v>
      </c>
      <c r="U353" s="34">
        <f t="shared" si="76"/>
        <v>-0.0303034215009667</v>
      </c>
      <c r="V353" s="76" t="str">
        <f t="shared" si="1"/>
        <v> </v>
      </c>
      <c r="W353" s="17" t="str">
        <f t="shared" si="2"/>
        <v> </v>
      </c>
      <c r="X353" s="17" t="str">
        <f t="shared" si="3"/>
        <v> </v>
      </c>
      <c r="Y353" s="17" t="str">
        <f>IF(J353&gt;0,IF(MAX('Channel wise traffic'!G353:J353)='Channel wise traffic'!G353,"Facebook",IF(MAX('Channel wise traffic'!G353:J353)='Channel wise traffic'!H353,"Youtube",IF(MAX('Channel wise traffic'!G353:J353)='Channel wise traffic'!I353,"Twitter",IF(MAX('Channel wise traffic'!G353:J353)='Channel wise traffic'!J353,"Others",IF(AND('Channel wise traffic'!G353='Channel wise traffic'!H353,'Channel wise traffic'!H353='Channel wise traffic'!I353,'Channel wise traffic'!I353='Channel wise traffic'!J353),"Facebook,Youtube,Twitter,Others","No Increase"))))),IF(MIN('Channel wise traffic'!G353:J353)='Channel wise traffic'!G353,"Facebook",IF(MIN('Channel wise traffic'!G353:J353)='Channel wise traffic'!H353,"Youtube",IF(MIN('Channel wise traffic'!G353:J353)='Channel wise traffic'!I353,"Twitter",IF(MIN('Channel wise traffic'!G353:J353)='Channel wise traffic'!J353,"Others",IF(AND('Channel wise traffic'!G353='Channel wise traffic'!H353,'Channel wise traffic'!H353='Channel wise traffic'!I353,'Channel wise traffic'!I353='Channel wise traffic'!J353),"Facebook,Youtube,Twitter,Others","No Decrease"))))))</f>
        <v>Youtube</v>
      </c>
      <c r="Z353" s="17" t="str">
        <f t="shared" si="4"/>
        <v>C2P decrease</v>
      </c>
      <c r="AA353" s="80"/>
      <c r="AB353" s="19"/>
      <c r="AC353" s="19"/>
      <c r="AD353" s="80"/>
    </row>
    <row r="354" ht="15.75" customHeight="1" spans="2:30">
      <c r="B354" s="70">
        <v>43817</v>
      </c>
      <c r="C354" s="17">
        <v>22368860</v>
      </c>
      <c r="D354" s="17">
        <v>5424448</v>
      </c>
      <c r="E354" s="17">
        <v>2104686</v>
      </c>
      <c r="F354" s="17">
        <v>1597877</v>
      </c>
      <c r="G354" s="17">
        <v>1284054</v>
      </c>
      <c r="H354" s="34">
        <f t="shared" si="65"/>
        <v>0.0574036405967939</v>
      </c>
      <c r="I354" s="34">
        <f t="shared" si="70"/>
        <v>0.0303151877638366</v>
      </c>
      <c r="J354" s="34">
        <f t="shared" si="71"/>
        <v>-0.00961541101018448</v>
      </c>
      <c r="K354" s="34">
        <f t="shared" si="72"/>
        <v>0.0403182755647984</v>
      </c>
      <c r="L354" s="34">
        <f t="shared" si="66"/>
        <v>0.242499975412247</v>
      </c>
      <c r="M354" s="34">
        <f t="shared" si="67"/>
        <v>0.388000032445698</v>
      </c>
      <c r="N354" s="34">
        <f t="shared" si="68"/>
        <v>0.759199709600387</v>
      </c>
      <c r="O354" s="34">
        <f t="shared" si="69"/>
        <v>0.803600026785541</v>
      </c>
      <c r="P354" s="34">
        <v>0.0574036405967939</v>
      </c>
      <c r="Q354" s="34">
        <v>0.0403182755647984</v>
      </c>
      <c r="R354" s="34">
        <f t="shared" si="73"/>
        <v>-5.66612066155159e-8</v>
      </c>
      <c r="S354" s="34">
        <f t="shared" si="74"/>
        <v>-0.039603597098838</v>
      </c>
      <c r="T354" s="34">
        <f t="shared" si="75"/>
        <v>0.0721648115756992</v>
      </c>
      <c r="U354" s="34">
        <f t="shared" si="76"/>
        <v>0.0103088985871678</v>
      </c>
      <c r="V354" s="76" t="str">
        <f t="shared" si="1"/>
        <v> </v>
      </c>
      <c r="W354" s="17" t="str">
        <f t="shared" si="2"/>
        <v> </v>
      </c>
      <c r="X354" s="17" t="str">
        <f t="shared" si="3"/>
        <v> </v>
      </c>
      <c r="Y354" s="17" t="str">
        <f>IF(J354&gt;0,IF(MAX('Channel wise traffic'!G354:J354)='Channel wise traffic'!G354,"Facebook",IF(MAX('Channel wise traffic'!G354:J354)='Channel wise traffic'!H354,"Youtube",IF(MAX('Channel wise traffic'!G354:J354)='Channel wise traffic'!I354,"Twitter",IF(MAX('Channel wise traffic'!G354:J354)='Channel wise traffic'!J354,"Others",IF(AND('Channel wise traffic'!G354='Channel wise traffic'!H354,'Channel wise traffic'!H354='Channel wise traffic'!I354,'Channel wise traffic'!I354='Channel wise traffic'!J354),"Facebook,Youtube,Twitter,Others","No Increase"))))),IF(MIN('Channel wise traffic'!G354:J354)='Channel wise traffic'!G354,"Facebook",IF(MIN('Channel wise traffic'!G354:J354)='Channel wise traffic'!H354,"Youtube",IF(MIN('Channel wise traffic'!G354:J354)='Channel wise traffic'!I354,"Twitter",IF(MIN('Channel wise traffic'!G354:J354)='Channel wise traffic'!J354,"Others",IF(AND('Channel wise traffic'!G354='Channel wise traffic'!H354,'Channel wise traffic'!H354='Channel wise traffic'!I354,'Channel wise traffic'!I354='Channel wise traffic'!J354),"Facebook,Youtube,Twitter,Others","No Decrease"))))))</f>
        <v>Facebook</v>
      </c>
      <c r="Z354" s="17" t="str">
        <f t="shared" si="4"/>
        <v>C2P increase</v>
      </c>
      <c r="AA354" s="80"/>
      <c r="AB354" s="19"/>
      <c r="AC354" s="19"/>
      <c r="AD354" s="80"/>
    </row>
    <row r="355" ht="15.75" customHeight="1" spans="2:30">
      <c r="B355" s="70">
        <v>43818</v>
      </c>
      <c r="C355" s="17">
        <v>21065820</v>
      </c>
      <c r="D355" s="17">
        <v>5213790</v>
      </c>
      <c r="E355" s="17">
        <v>2064661</v>
      </c>
      <c r="F355" s="17">
        <v>1507202</v>
      </c>
      <c r="G355" s="17">
        <v>1211187</v>
      </c>
      <c r="H355" s="34">
        <f t="shared" si="65"/>
        <v>0.0574953645288909</v>
      </c>
      <c r="I355" s="34">
        <f t="shared" si="70"/>
        <v>-0.12197005010015</v>
      </c>
      <c r="J355" s="34">
        <f t="shared" si="71"/>
        <v>-0.0396039337641095</v>
      </c>
      <c r="K355" s="34">
        <f t="shared" si="72"/>
        <v>-0.0857626548376641</v>
      </c>
      <c r="L355" s="34">
        <f t="shared" si="66"/>
        <v>0.247499978638382</v>
      </c>
      <c r="M355" s="34">
        <f t="shared" si="67"/>
        <v>0.396000030687849</v>
      </c>
      <c r="N355" s="34">
        <f t="shared" si="68"/>
        <v>0.729999743299263</v>
      </c>
      <c r="O355" s="34">
        <f t="shared" si="69"/>
        <v>0.803599650212778</v>
      </c>
      <c r="P355" s="34">
        <v>0.0574953645288909</v>
      </c>
      <c r="Q355" s="34">
        <v>-0.085762654837665</v>
      </c>
      <c r="R355" s="34">
        <f t="shared" si="73"/>
        <v>-0.0388350178221033</v>
      </c>
      <c r="S355" s="34">
        <f t="shared" si="74"/>
        <v>-0.00999957272215679</v>
      </c>
      <c r="T355" s="34">
        <f t="shared" si="75"/>
        <v>-0.0196084627304683</v>
      </c>
      <c r="U355" s="34">
        <f t="shared" si="76"/>
        <v>-0.0199999861004204</v>
      </c>
      <c r="V355" s="76" t="str">
        <f t="shared" si="1"/>
        <v> </v>
      </c>
      <c r="W355" s="17" t="str">
        <f t="shared" si="2"/>
        <v> </v>
      </c>
      <c r="X355" s="17" t="str">
        <f t="shared" si="3"/>
        <v> </v>
      </c>
      <c r="Y355" s="17" t="str">
        <f>IF(J355&gt;0,IF(MAX('Channel wise traffic'!G355:J355)='Channel wise traffic'!G355,"Facebook",IF(MAX('Channel wise traffic'!G355:J355)='Channel wise traffic'!H355,"Youtube",IF(MAX('Channel wise traffic'!G355:J355)='Channel wise traffic'!I355,"Twitter",IF(MAX('Channel wise traffic'!G355:J355)='Channel wise traffic'!J355,"Others",IF(AND('Channel wise traffic'!G355='Channel wise traffic'!H355,'Channel wise traffic'!H355='Channel wise traffic'!I355,'Channel wise traffic'!I355='Channel wise traffic'!J355),"Facebook,Youtube,Twitter,Others","No Increase"))))),IF(MIN('Channel wise traffic'!G355:J355)='Channel wise traffic'!G355,"Facebook",IF(MIN('Channel wise traffic'!G355:J355)='Channel wise traffic'!H355,"Youtube",IF(MIN('Channel wise traffic'!G355:J355)='Channel wise traffic'!I355,"Twitter",IF(MIN('Channel wise traffic'!G355:J355)='Channel wise traffic'!J355,"Others",IF(AND('Channel wise traffic'!G355='Channel wise traffic'!H355,'Channel wise traffic'!H355='Channel wise traffic'!I355,'Channel wise traffic'!I355='Channel wise traffic'!J355),"Facebook,Youtube,Twitter,Others","No Decrease"))))))</f>
        <v>Youtube</v>
      </c>
      <c r="Z355" s="17" t="str">
        <f t="shared" si="4"/>
        <v>L2M decrease</v>
      </c>
      <c r="AA355" s="80"/>
      <c r="AB355" s="19"/>
      <c r="AC355" s="19"/>
      <c r="AD355" s="80"/>
    </row>
    <row r="356" ht="15.75" customHeight="1" spans="2:30">
      <c r="B356" s="70">
        <v>43819</v>
      </c>
      <c r="C356" s="17">
        <v>22151687</v>
      </c>
      <c r="D356" s="17">
        <v>5261025</v>
      </c>
      <c r="E356" s="17">
        <v>2062322</v>
      </c>
      <c r="F356" s="17">
        <v>1430220</v>
      </c>
      <c r="G356" s="17">
        <v>1231419</v>
      </c>
      <c r="H356" s="34">
        <f t="shared" si="65"/>
        <v>0.0555903033480023</v>
      </c>
      <c r="I356" s="34">
        <f t="shared" si="70"/>
        <v>-0.0587662032419095</v>
      </c>
      <c r="J356" s="34">
        <f t="shared" si="71"/>
        <v>-0.0285714198007324</v>
      </c>
      <c r="K356" s="34">
        <f t="shared" si="72"/>
        <v>-0.0310828650264587</v>
      </c>
      <c r="L356" s="34">
        <f t="shared" si="66"/>
        <v>0.237499970092571</v>
      </c>
      <c r="M356" s="34">
        <f t="shared" si="67"/>
        <v>0.392000038015406</v>
      </c>
      <c r="N356" s="34">
        <f t="shared" si="68"/>
        <v>0.693499851138668</v>
      </c>
      <c r="O356" s="34">
        <f t="shared" si="69"/>
        <v>0.860999706338885</v>
      </c>
      <c r="P356" s="34">
        <v>0.0555903033480023</v>
      </c>
      <c r="Q356" s="34">
        <v>-0.0310828650264575</v>
      </c>
      <c r="R356" s="34">
        <f t="shared" si="73"/>
        <v>-0.0865384502287887</v>
      </c>
      <c r="S356" s="34">
        <f t="shared" si="74"/>
        <v>0.0208333749380645</v>
      </c>
      <c r="T356" s="34">
        <f t="shared" si="75"/>
        <v>-0.0499998838176546</v>
      </c>
      <c r="U356" s="34">
        <f t="shared" si="76"/>
        <v>0.0937494463775108</v>
      </c>
      <c r="V356" s="76" t="str">
        <f t="shared" si="1"/>
        <v> </v>
      </c>
      <c r="W356" s="17" t="str">
        <f t="shared" si="2"/>
        <v> </v>
      </c>
      <c r="X356" s="17" t="str">
        <f t="shared" si="3"/>
        <v> </v>
      </c>
      <c r="Y356" s="17" t="str">
        <f>IF(J356&gt;0,IF(MAX('Channel wise traffic'!G356:J356)='Channel wise traffic'!G356,"Facebook",IF(MAX('Channel wise traffic'!G356:J356)='Channel wise traffic'!H356,"Youtube",IF(MAX('Channel wise traffic'!G356:J356)='Channel wise traffic'!I356,"Twitter",IF(MAX('Channel wise traffic'!G356:J356)='Channel wise traffic'!J356,"Others",IF(AND('Channel wise traffic'!G356='Channel wise traffic'!H356,'Channel wise traffic'!H356='Channel wise traffic'!I356,'Channel wise traffic'!I356='Channel wise traffic'!J356),"Facebook,Youtube,Twitter,Others","No Increase"))))),IF(MIN('Channel wise traffic'!G356:J356)='Channel wise traffic'!G356,"Facebook",IF(MIN('Channel wise traffic'!G356:J356)='Channel wise traffic'!H356,"Youtube",IF(MIN('Channel wise traffic'!G356:J356)='Channel wise traffic'!I356,"Twitter",IF(MIN('Channel wise traffic'!G356:J356)='Channel wise traffic'!J356,"Others",IF(AND('Channel wise traffic'!G356='Channel wise traffic'!H356,'Channel wise traffic'!H356='Channel wise traffic'!I356,'Channel wise traffic'!I356='Channel wise traffic'!J356),"Facebook,Youtube,Twitter,Others","No Decrease"))))))</f>
        <v>Youtube</v>
      </c>
      <c r="Z356" s="17" t="str">
        <f t="shared" si="4"/>
        <v>L2M decrease</v>
      </c>
      <c r="AA356" s="80"/>
      <c r="AB356" s="19"/>
      <c r="AC356" s="19"/>
      <c r="AD356" s="80"/>
    </row>
    <row r="357" ht="15.75" customHeight="1" spans="2:30">
      <c r="B357" s="70">
        <v>43820</v>
      </c>
      <c r="C357" s="17">
        <v>46236443</v>
      </c>
      <c r="D357" s="17">
        <v>9321266</v>
      </c>
      <c r="E357" s="17">
        <v>3042461</v>
      </c>
      <c r="F357" s="17">
        <v>1965430</v>
      </c>
      <c r="G357" s="17">
        <v>1502374</v>
      </c>
      <c r="H357" s="34">
        <f t="shared" si="65"/>
        <v>0.0324932867348814</v>
      </c>
      <c r="I357" s="34">
        <f t="shared" si="70"/>
        <v>-0.157709135515643</v>
      </c>
      <c r="J357" s="34">
        <f t="shared" si="71"/>
        <v>0.00980393248862765</v>
      </c>
      <c r="K357" s="34">
        <f t="shared" si="72"/>
        <v>-0.165886725744313</v>
      </c>
      <c r="L357" s="34">
        <f t="shared" si="66"/>
        <v>0.201599980344509</v>
      </c>
      <c r="M357" s="34">
        <f t="shared" si="67"/>
        <v>0.32639997614058</v>
      </c>
      <c r="N357" s="34">
        <f t="shared" si="68"/>
        <v>0.64600006376417</v>
      </c>
      <c r="O357" s="34">
        <f t="shared" si="69"/>
        <v>0.764399647914197</v>
      </c>
      <c r="P357" s="34">
        <v>0.0324932867348814</v>
      </c>
      <c r="Q357" s="34">
        <v>-0.165886725744314</v>
      </c>
      <c r="R357" s="34">
        <f t="shared" si="73"/>
        <v>-8.96974758912705e-8</v>
      </c>
      <c r="S357" s="34">
        <f t="shared" si="74"/>
        <v>-0.0679611455867151</v>
      </c>
      <c r="T357" s="34">
        <f t="shared" si="75"/>
        <v>-0.0594058553775344</v>
      </c>
      <c r="U357" s="34">
        <f t="shared" si="76"/>
        <v>-0.0485438373823593</v>
      </c>
      <c r="V357" s="76" t="str">
        <f t="shared" si="1"/>
        <v> </v>
      </c>
      <c r="W357" s="17" t="str">
        <f t="shared" si="2"/>
        <v> </v>
      </c>
      <c r="X357" s="17" t="str">
        <f t="shared" si="3"/>
        <v> </v>
      </c>
      <c r="Y357" s="17" t="str">
        <f>IF(J357&gt;0,IF(MAX('Channel wise traffic'!G357:J357)='Channel wise traffic'!G357,"Facebook",IF(MAX('Channel wise traffic'!G357:J357)='Channel wise traffic'!H357,"Youtube",IF(MAX('Channel wise traffic'!G357:J357)='Channel wise traffic'!I357,"Twitter",IF(MAX('Channel wise traffic'!G357:J357)='Channel wise traffic'!J357,"Others",IF(AND('Channel wise traffic'!G357='Channel wise traffic'!H357,'Channel wise traffic'!H357='Channel wise traffic'!I357,'Channel wise traffic'!I357='Channel wise traffic'!J357),"Facebook,Youtube,Twitter,Others","No Increase"))))),IF(MIN('Channel wise traffic'!G357:J357)='Channel wise traffic'!G357,"Facebook",IF(MIN('Channel wise traffic'!G357:J357)='Channel wise traffic'!H357,"Youtube",IF(MIN('Channel wise traffic'!G357:J357)='Channel wise traffic'!I357,"Twitter",IF(MIN('Channel wise traffic'!G357:J357)='Channel wise traffic'!J357,"Others",IF(AND('Channel wise traffic'!G357='Channel wise traffic'!H357,'Channel wise traffic'!H357='Channel wise traffic'!I357,'Channel wise traffic'!I357='Channel wise traffic'!J357),"Facebook,Youtube,Twitter,Others","No Decrease"))))))</f>
        <v>Others</v>
      </c>
      <c r="Z357" s="17" t="str">
        <f t="shared" si="4"/>
        <v>M2C decrease</v>
      </c>
      <c r="AA357" s="80"/>
      <c r="AB357" s="19"/>
      <c r="AC357" s="19"/>
      <c r="AD357" s="80"/>
    </row>
    <row r="358" ht="15.75" customHeight="1" spans="2:30">
      <c r="B358" s="70">
        <v>43821</v>
      </c>
      <c r="C358" s="17">
        <v>43094160</v>
      </c>
      <c r="D358" s="17">
        <v>9140271</v>
      </c>
      <c r="E358" s="17">
        <v>3263076</v>
      </c>
      <c r="F358" s="17">
        <v>2107947</v>
      </c>
      <c r="G358" s="17">
        <v>1677083</v>
      </c>
      <c r="H358" s="34">
        <f t="shared" si="65"/>
        <v>0.0389167116843674</v>
      </c>
      <c r="I358" s="34">
        <f t="shared" si="70"/>
        <v>0.210291660803141</v>
      </c>
      <c r="J358" s="34">
        <f t="shared" si="71"/>
        <v>0</v>
      </c>
      <c r="K358" s="34">
        <f t="shared" si="72"/>
        <v>0.21029166080314</v>
      </c>
      <c r="L358" s="34">
        <f t="shared" si="66"/>
        <v>0.21209999220312</v>
      </c>
      <c r="M358" s="34">
        <f t="shared" si="67"/>
        <v>0.356999918273758</v>
      </c>
      <c r="N358" s="34">
        <f t="shared" si="68"/>
        <v>0.645999970579907</v>
      </c>
      <c r="O358" s="34">
        <f t="shared" si="69"/>
        <v>0.79560017400817</v>
      </c>
      <c r="P358" s="34">
        <v>0.0389167116843674</v>
      </c>
      <c r="Q358" s="34">
        <v>0.210291660803141</v>
      </c>
      <c r="R358" s="34">
        <f t="shared" si="73"/>
        <v>0.0520833740993956</v>
      </c>
      <c r="S358" s="34">
        <f t="shared" si="74"/>
        <v>0.105263135680851</v>
      </c>
      <c r="T358" s="34">
        <f t="shared" si="75"/>
        <v>-1.34907687687758e-7</v>
      </c>
      <c r="U358" s="34">
        <f t="shared" si="76"/>
        <v>0.0408167119061411</v>
      </c>
      <c r="V358" s="76" t="str">
        <f t="shared" si="1"/>
        <v>High Order Change</v>
      </c>
      <c r="W358" s="17" t="str">
        <f t="shared" si="2"/>
        <v> </v>
      </c>
      <c r="X358" s="17" t="str">
        <f t="shared" si="3"/>
        <v>High Conversion Rate</v>
      </c>
      <c r="Y358" s="17" t="str">
        <f>IF(J358&gt;0,IF(MAX('Channel wise traffic'!G358:J358)='Channel wise traffic'!G358,"Facebook",IF(MAX('Channel wise traffic'!G358:J358)='Channel wise traffic'!H358,"Youtube",IF(MAX('Channel wise traffic'!G358:J358)='Channel wise traffic'!I358,"Twitter",IF(MAX('Channel wise traffic'!G358:J358)='Channel wise traffic'!J358,"Others",IF(AND('Channel wise traffic'!G358='Channel wise traffic'!H358,'Channel wise traffic'!H358='Channel wise traffic'!I358,'Channel wise traffic'!I358='Channel wise traffic'!J358),"Facebook,Youtube,Twitter,Others","No Increase"))))),IF(MIN('Channel wise traffic'!G358:J358)='Channel wise traffic'!G358,"Facebook",IF(MIN('Channel wise traffic'!G358:J358)='Channel wise traffic'!H358,"Youtube",IF(MIN('Channel wise traffic'!G358:J358)='Channel wise traffic'!I358,"Twitter",IF(MIN('Channel wise traffic'!G358:J358)='Channel wise traffic'!J358,"Others",IF(AND('Channel wise traffic'!G358='Channel wise traffic'!H358,'Channel wise traffic'!H358='Channel wise traffic'!I358,'Channel wise traffic'!I358='Channel wise traffic'!J358),"Facebook,Youtube,Twitter,Others","No Decrease"))))))</f>
        <v>Facebook</v>
      </c>
      <c r="Z358" s="17" t="str">
        <f t="shared" si="4"/>
        <v>M2C increase</v>
      </c>
      <c r="AA358" s="80" t="s">
        <v>41</v>
      </c>
      <c r="AB358" s="80" t="s">
        <v>116</v>
      </c>
      <c r="AC358" s="80" t="s">
        <v>117</v>
      </c>
      <c r="AD358" s="80"/>
    </row>
    <row r="359" ht="15.75" customHeight="1" spans="2:30">
      <c r="B359" s="70">
        <v>43822</v>
      </c>
      <c r="C359" s="17">
        <v>21500167</v>
      </c>
      <c r="D359" s="17">
        <v>5106289</v>
      </c>
      <c r="E359" s="17">
        <v>1940390</v>
      </c>
      <c r="F359" s="17">
        <v>1430649</v>
      </c>
      <c r="G359" s="17">
        <v>1196595</v>
      </c>
      <c r="H359" s="34">
        <f t="shared" si="65"/>
        <v>0.055655149097214</v>
      </c>
      <c r="I359" s="34">
        <f t="shared" si="70"/>
        <v>-0.0968678558031728</v>
      </c>
      <c r="J359" s="34">
        <f t="shared" si="71"/>
        <v>0.0102041099200663</v>
      </c>
      <c r="K359" s="34">
        <f t="shared" si="72"/>
        <v>-0.105990427748023</v>
      </c>
      <c r="L359" s="34">
        <f t="shared" si="66"/>
        <v>0.237499969186286</v>
      </c>
      <c r="M359" s="34">
        <f t="shared" si="67"/>
        <v>0.380000035250649</v>
      </c>
      <c r="N359" s="34">
        <f t="shared" si="68"/>
        <v>0.737299718097908</v>
      </c>
      <c r="O359" s="34">
        <f t="shared" si="69"/>
        <v>0.836400123300684</v>
      </c>
      <c r="P359" s="34">
        <v>0.055655149097214</v>
      </c>
      <c r="Q359" s="34">
        <v>-0.105990427748023</v>
      </c>
      <c r="R359" s="34">
        <f t="shared" si="73"/>
        <v>-0.0686275349216621</v>
      </c>
      <c r="S359" s="34">
        <f t="shared" si="74"/>
        <v>-0.0686271525889579</v>
      </c>
      <c r="T359" s="34">
        <f t="shared" si="75"/>
        <v>0.030612073875067</v>
      </c>
      <c r="U359" s="34">
        <f t="shared" si="76"/>
        <v>-5.57608733631199e-8</v>
      </c>
      <c r="V359" s="76" t="str">
        <f t="shared" si="1"/>
        <v> </v>
      </c>
      <c r="W359" s="17" t="str">
        <f t="shared" si="2"/>
        <v> </v>
      </c>
      <c r="X359" s="17" t="str">
        <f t="shared" si="3"/>
        <v> </v>
      </c>
      <c r="Y359" s="17" t="str">
        <f>IF(J359&gt;0,IF(MAX('Channel wise traffic'!G359:J359)='Channel wise traffic'!G359,"Facebook",IF(MAX('Channel wise traffic'!G359:J359)='Channel wise traffic'!H359,"Youtube",IF(MAX('Channel wise traffic'!G359:J359)='Channel wise traffic'!I359,"Twitter",IF(MAX('Channel wise traffic'!G359:J359)='Channel wise traffic'!J359,"Others",IF(AND('Channel wise traffic'!G359='Channel wise traffic'!H359,'Channel wise traffic'!H359='Channel wise traffic'!I359,'Channel wise traffic'!I359='Channel wise traffic'!J359),"Facebook,Youtube,Twitter,Others","No Increase"))))),IF(MIN('Channel wise traffic'!G359:J359)='Channel wise traffic'!G359,"Facebook",IF(MIN('Channel wise traffic'!G359:J359)='Channel wise traffic'!H359,"Youtube",IF(MIN('Channel wise traffic'!G359:J359)='Channel wise traffic'!I359,"Twitter",IF(MIN('Channel wise traffic'!G359:J359)='Channel wise traffic'!J359,"Others",IF(AND('Channel wise traffic'!G359='Channel wise traffic'!H359,'Channel wise traffic'!H359='Channel wise traffic'!I359,'Channel wise traffic'!I359='Channel wise traffic'!J359),"Facebook,Youtube,Twitter,Others","No Decrease"))))))</f>
        <v>Facebook</v>
      </c>
      <c r="Z359" s="17" t="str">
        <f t="shared" si="4"/>
        <v>L2M decrease</v>
      </c>
      <c r="AA359" s="80"/>
      <c r="AB359" s="19"/>
      <c r="AC359" s="19"/>
      <c r="AD359" s="80"/>
    </row>
    <row r="360" ht="15.75" customHeight="1" spans="2:30">
      <c r="B360" s="70">
        <v>43823</v>
      </c>
      <c r="C360" s="17">
        <v>21282993</v>
      </c>
      <c r="D360" s="17">
        <v>5320748</v>
      </c>
      <c r="E360" s="17">
        <v>2107016</v>
      </c>
      <c r="F360" s="17">
        <v>1568884</v>
      </c>
      <c r="G360" s="17">
        <v>1312214</v>
      </c>
      <c r="H360" s="34">
        <f t="shared" si="65"/>
        <v>0.0616555199731542</v>
      </c>
      <c r="I360" s="34">
        <f t="shared" si="70"/>
        <v>0.188196038483305</v>
      </c>
      <c r="J360" s="34">
        <f t="shared" si="71"/>
        <v>0.0103092592645337</v>
      </c>
      <c r="K360" s="34">
        <f t="shared" si="72"/>
        <v>0.176071611328463</v>
      </c>
      <c r="L360" s="34">
        <f t="shared" si="66"/>
        <v>0.249999988253532</v>
      </c>
      <c r="M360" s="34">
        <f t="shared" si="67"/>
        <v>0.395999960907752</v>
      </c>
      <c r="N360" s="34">
        <f t="shared" si="68"/>
        <v>0.74459994608489</v>
      </c>
      <c r="O360" s="34">
        <f t="shared" si="69"/>
        <v>0.836399631840212</v>
      </c>
      <c r="P360" s="34">
        <v>0.0616555199731542</v>
      </c>
      <c r="Q360" s="34">
        <v>0.176071611328462</v>
      </c>
      <c r="R360" s="34">
        <f t="shared" si="73"/>
        <v>0.0309278572452689</v>
      </c>
      <c r="S360" s="34">
        <f t="shared" si="74"/>
        <v>1.76128316153878e-7</v>
      </c>
      <c r="T360" s="34">
        <f t="shared" si="75"/>
        <v>0.0736839988512705</v>
      </c>
      <c r="U360" s="34">
        <f t="shared" si="76"/>
        <v>0.0624999894988056</v>
      </c>
      <c r="V360" s="76" t="str">
        <f t="shared" si="1"/>
        <v> </v>
      </c>
      <c r="W360" s="17" t="str">
        <f t="shared" si="2"/>
        <v> </v>
      </c>
      <c r="X360" s="17" t="str">
        <f t="shared" si="3"/>
        <v> </v>
      </c>
      <c r="Y360" s="17" t="str">
        <f>IF(J360&gt;0,IF(MAX('Channel wise traffic'!G360:J360)='Channel wise traffic'!G360,"Facebook",IF(MAX('Channel wise traffic'!G360:J360)='Channel wise traffic'!H360,"Youtube",IF(MAX('Channel wise traffic'!G360:J360)='Channel wise traffic'!I360,"Twitter",IF(MAX('Channel wise traffic'!G360:J360)='Channel wise traffic'!J360,"Others",IF(AND('Channel wise traffic'!G360='Channel wise traffic'!H360,'Channel wise traffic'!H360='Channel wise traffic'!I360,'Channel wise traffic'!I360='Channel wise traffic'!J360),"Facebook,Youtube,Twitter,Others","No Increase"))))),IF(MIN('Channel wise traffic'!G360:J360)='Channel wise traffic'!G360,"Facebook",IF(MIN('Channel wise traffic'!G360:J360)='Channel wise traffic'!H360,"Youtube",IF(MIN('Channel wise traffic'!G360:J360)='Channel wise traffic'!I360,"Twitter",IF(MIN('Channel wise traffic'!G360:J360)='Channel wise traffic'!J360,"Others",IF(AND('Channel wise traffic'!G360='Channel wise traffic'!H360,'Channel wise traffic'!H360='Channel wise traffic'!I360,'Channel wise traffic'!I360='Channel wise traffic'!J360),"Facebook,Youtube,Twitter,Others","No Decrease"))))))</f>
        <v>Youtube</v>
      </c>
      <c r="Z360" s="17" t="str">
        <f t="shared" si="4"/>
        <v>C2P increase</v>
      </c>
      <c r="AA360" s="80"/>
      <c r="AB360" s="19"/>
      <c r="AC360" s="19"/>
      <c r="AD360" s="80"/>
    </row>
    <row r="361" ht="15.75" customHeight="1" spans="2:30">
      <c r="B361" s="70">
        <v>43824</v>
      </c>
      <c r="C361" s="17">
        <v>20631473</v>
      </c>
      <c r="D361" s="17">
        <v>5261025</v>
      </c>
      <c r="E361" s="17">
        <v>2167542</v>
      </c>
      <c r="F361" s="17">
        <v>1582306</v>
      </c>
      <c r="G361" s="17">
        <v>1258566</v>
      </c>
      <c r="H361" s="34">
        <f t="shared" si="65"/>
        <v>0.0610022367283228</v>
      </c>
      <c r="I361" s="34">
        <f t="shared" si="70"/>
        <v>-0.0198496324920915</v>
      </c>
      <c r="J361" s="34">
        <f t="shared" si="71"/>
        <v>-0.077669894666067</v>
      </c>
      <c r="K361" s="34">
        <f t="shared" si="72"/>
        <v>0.0626893363228584</v>
      </c>
      <c r="L361" s="34">
        <f t="shared" si="66"/>
        <v>0.254999970191173</v>
      </c>
      <c r="M361" s="34">
        <f t="shared" si="67"/>
        <v>0.411999942976891</v>
      </c>
      <c r="N361" s="34">
        <f t="shared" si="68"/>
        <v>0.730000156859706</v>
      </c>
      <c r="O361" s="34">
        <f t="shared" si="69"/>
        <v>0.795399878405315</v>
      </c>
      <c r="P361" s="34">
        <v>0.0610022367283228</v>
      </c>
      <c r="Q361" s="34">
        <v>0.0626893363228576</v>
      </c>
      <c r="R361" s="34">
        <f t="shared" si="73"/>
        <v>0.0515463754488064</v>
      </c>
      <c r="S361" s="34">
        <f t="shared" si="74"/>
        <v>0.0618554343408513</v>
      </c>
      <c r="T361" s="34">
        <f t="shared" si="75"/>
        <v>-0.0384609640539121</v>
      </c>
      <c r="U361" s="34">
        <f t="shared" si="76"/>
        <v>-0.0102042659369079</v>
      </c>
      <c r="V361" s="76" t="str">
        <f t="shared" si="1"/>
        <v> </v>
      </c>
      <c r="W361" s="17" t="str">
        <f t="shared" si="2"/>
        <v> </v>
      </c>
      <c r="X361" s="17" t="str">
        <f t="shared" si="3"/>
        <v> </v>
      </c>
      <c r="Y361" s="17" t="str">
        <f>IF(J361&gt;0,IF(MAX('Channel wise traffic'!G361:J361)='Channel wise traffic'!G361,"Facebook",IF(MAX('Channel wise traffic'!G361:J361)='Channel wise traffic'!H361,"Youtube",IF(MAX('Channel wise traffic'!G361:J361)='Channel wise traffic'!I361,"Twitter",IF(MAX('Channel wise traffic'!G361:J361)='Channel wise traffic'!J361,"Others",IF(AND('Channel wise traffic'!G361='Channel wise traffic'!H361,'Channel wise traffic'!H361='Channel wise traffic'!I361,'Channel wise traffic'!I361='Channel wise traffic'!J361),"Facebook,Youtube,Twitter,Others","No Increase"))))),IF(MIN('Channel wise traffic'!G361:J361)='Channel wise traffic'!G361,"Facebook",IF(MIN('Channel wise traffic'!G361:J361)='Channel wise traffic'!H361,"Youtube",IF(MIN('Channel wise traffic'!G361:J361)='Channel wise traffic'!I361,"Twitter",IF(MIN('Channel wise traffic'!G361:J361)='Channel wise traffic'!J361,"Others",IF(AND('Channel wise traffic'!G361='Channel wise traffic'!H361,'Channel wise traffic'!H361='Channel wise traffic'!I361,'Channel wise traffic'!I361='Channel wise traffic'!J361),"Facebook,Youtube,Twitter,Others","No Decrease"))))))</f>
        <v>Youtube</v>
      </c>
      <c r="Z361" s="17" t="str">
        <f t="shared" si="4"/>
        <v>M2C increase</v>
      </c>
      <c r="AA361" s="80"/>
      <c r="AB361" s="19"/>
      <c r="AC361" s="19"/>
      <c r="AD361" s="80"/>
    </row>
    <row r="362" ht="15.75" customHeight="1" spans="2:30">
      <c r="B362" s="70">
        <v>43825</v>
      </c>
      <c r="C362" s="17">
        <v>20631473</v>
      </c>
      <c r="D362" s="17">
        <v>5209447</v>
      </c>
      <c r="E362" s="17">
        <v>2146292</v>
      </c>
      <c r="F362" s="17">
        <v>1645132</v>
      </c>
      <c r="G362" s="17">
        <v>1295048</v>
      </c>
      <c r="H362" s="34">
        <f t="shared" si="65"/>
        <v>0.0627705060128281</v>
      </c>
      <c r="I362" s="34">
        <f t="shared" si="70"/>
        <v>0.0692386889885708</v>
      </c>
      <c r="J362" s="34">
        <f t="shared" si="71"/>
        <v>-0.0206185659993298</v>
      </c>
      <c r="K362" s="34">
        <f t="shared" si="72"/>
        <v>0.091748987542926</v>
      </c>
      <c r="L362" s="34">
        <f t="shared" si="66"/>
        <v>0.2525000032717</v>
      </c>
      <c r="M362" s="34">
        <f t="shared" si="67"/>
        <v>0.411999968518731</v>
      </c>
      <c r="N362" s="34">
        <f t="shared" si="68"/>
        <v>0.76649961887758</v>
      </c>
      <c r="O362" s="34">
        <f t="shared" si="69"/>
        <v>0.787200054463715</v>
      </c>
      <c r="P362" s="34">
        <v>0.0627705060128281</v>
      </c>
      <c r="Q362" s="34">
        <v>0.091748987542926</v>
      </c>
      <c r="R362" s="34">
        <f t="shared" si="73"/>
        <v>0.0202021214742143</v>
      </c>
      <c r="S362" s="34">
        <f t="shared" si="74"/>
        <v>0.0404038802802369</v>
      </c>
      <c r="T362" s="34">
        <f t="shared" si="75"/>
        <v>0.0499998471415268</v>
      </c>
      <c r="U362" s="34">
        <f t="shared" si="76"/>
        <v>-0.0204076690983137</v>
      </c>
      <c r="V362" s="76" t="str">
        <f t="shared" si="1"/>
        <v> </v>
      </c>
      <c r="W362" s="17" t="str">
        <f t="shared" si="2"/>
        <v> </v>
      </c>
      <c r="X362" s="17" t="str">
        <f t="shared" si="3"/>
        <v> </v>
      </c>
      <c r="Y362" s="17" t="str">
        <f>IF(J362&gt;0,IF(MAX('Channel wise traffic'!G362:J362)='Channel wise traffic'!G362,"Facebook",IF(MAX('Channel wise traffic'!G362:J362)='Channel wise traffic'!H362,"Youtube",IF(MAX('Channel wise traffic'!G362:J362)='Channel wise traffic'!I362,"Twitter",IF(MAX('Channel wise traffic'!G362:J362)='Channel wise traffic'!J362,"Others",IF(AND('Channel wise traffic'!G362='Channel wise traffic'!H362,'Channel wise traffic'!H362='Channel wise traffic'!I362,'Channel wise traffic'!I362='Channel wise traffic'!J362),"Facebook,Youtube,Twitter,Others","No Increase"))))),IF(MIN('Channel wise traffic'!G362:J362)='Channel wise traffic'!G362,"Facebook",IF(MIN('Channel wise traffic'!G362:J362)='Channel wise traffic'!H362,"Youtube",IF(MIN('Channel wise traffic'!G362:J362)='Channel wise traffic'!I362,"Twitter",IF(MIN('Channel wise traffic'!G362:J362)='Channel wise traffic'!J362,"Others",IF(AND('Channel wise traffic'!G362='Channel wise traffic'!H362,'Channel wise traffic'!H362='Channel wise traffic'!I362,'Channel wise traffic'!I362='Channel wise traffic'!J362),"Facebook,Youtube,Twitter,Others","No Decrease"))))))</f>
        <v>Youtube</v>
      </c>
      <c r="Z362" s="17" t="str">
        <f t="shared" si="4"/>
        <v>C2P increase</v>
      </c>
      <c r="AA362" s="80"/>
      <c r="AB362" s="19"/>
      <c r="AC362" s="19"/>
      <c r="AD362" s="80"/>
    </row>
    <row r="363" ht="15.75" customHeight="1" spans="2:30">
      <c r="B363" s="70">
        <v>43826</v>
      </c>
      <c r="C363" s="17">
        <v>22368860</v>
      </c>
      <c r="D363" s="17">
        <v>5648137</v>
      </c>
      <c r="E363" s="17">
        <v>2349625</v>
      </c>
      <c r="F363" s="17">
        <v>1629465</v>
      </c>
      <c r="G363" s="17">
        <v>1309438</v>
      </c>
      <c r="H363" s="34">
        <f t="shared" si="65"/>
        <v>0.0585384324458198</v>
      </c>
      <c r="I363" s="34">
        <f t="shared" si="70"/>
        <v>0.0633569889696359</v>
      </c>
      <c r="J363" s="34">
        <f t="shared" si="71"/>
        <v>0.00980390342279569</v>
      </c>
      <c r="K363" s="34">
        <f t="shared" si="72"/>
        <v>0.0530331536304423</v>
      </c>
      <c r="L363" s="34">
        <f t="shared" si="66"/>
        <v>0.252499993294249</v>
      </c>
      <c r="M363" s="34">
        <f t="shared" si="67"/>
        <v>0.416000001416396</v>
      </c>
      <c r="N363" s="34">
        <f t="shared" si="68"/>
        <v>0.693500026599989</v>
      </c>
      <c r="O363" s="34">
        <f t="shared" si="69"/>
        <v>0.803599954586321</v>
      </c>
      <c r="P363" s="34">
        <v>0.0585384324458198</v>
      </c>
      <c r="Q363" s="34">
        <v>0.0530331536304409</v>
      </c>
      <c r="R363" s="34">
        <f t="shared" si="73"/>
        <v>0.0631580003813532</v>
      </c>
      <c r="S363" s="34">
        <f t="shared" si="74"/>
        <v>0.0612243904936733</v>
      </c>
      <c r="T363" s="34">
        <f t="shared" si="75"/>
        <v>2.5300844797016e-7</v>
      </c>
      <c r="U363" s="34">
        <f t="shared" si="76"/>
        <v>-0.0666664010800159</v>
      </c>
      <c r="V363" s="76" t="str">
        <f t="shared" si="1"/>
        <v> </v>
      </c>
      <c r="W363" s="17" t="str">
        <f t="shared" si="2"/>
        <v> </v>
      </c>
      <c r="X363" s="17" t="str">
        <f t="shared" si="3"/>
        <v> </v>
      </c>
      <c r="Y363" s="17" t="str">
        <f>IF(J363&gt;0,IF(MAX('Channel wise traffic'!G363:J363)='Channel wise traffic'!G363,"Facebook",IF(MAX('Channel wise traffic'!G363:J363)='Channel wise traffic'!H363,"Youtube",IF(MAX('Channel wise traffic'!G363:J363)='Channel wise traffic'!I363,"Twitter",IF(MAX('Channel wise traffic'!G363:J363)='Channel wise traffic'!J363,"Others",IF(AND('Channel wise traffic'!G363='Channel wise traffic'!H363,'Channel wise traffic'!H363='Channel wise traffic'!I363,'Channel wise traffic'!I363='Channel wise traffic'!J363),"Facebook,Youtube,Twitter,Others","No Increase"))))),IF(MIN('Channel wise traffic'!G363:J363)='Channel wise traffic'!G363,"Facebook",IF(MIN('Channel wise traffic'!G363:J363)='Channel wise traffic'!H363,"Youtube",IF(MIN('Channel wise traffic'!G363:J363)='Channel wise traffic'!I363,"Twitter",IF(MIN('Channel wise traffic'!G363:J363)='Channel wise traffic'!J363,"Others",IF(AND('Channel wise traffic'!G363='Channel wise traffic'!H363,'Channel wise traffic'!H363='Channel wise traffic'!I363,'Channel wise traffic'!I363='Channel wise traffic'!J363),"Facebook,Youtube,Twitter,Others","No Decrease"))))))</f>
        <v>Youtube</v>
      </c>
      <c r="Z363" s="17" t="str">
        <f t="shared" si="4"/>
        <v>L2M increase</v>
      </c>
      <c r="AA363" s="80"/>
      <c r="AB363" s="19"/>
      <c r="AC363" s="19"/>
      <c r="AD363" s="80"/>
    </row>
    <row r="364" ht="15.75" customHeight="1" spans="2:30">
      <c r="B364" s="70">
        <v>43827</v>
      </c>
      <c r="C364" s="17">
        <v>45338648</v>
      </c>
      <c r="D364" s="17">
        <v>9521116</v>
      </c>
      <c r="E364" s="17">
        <v>3269551</v>
      </c>
      <c r="F364" s="17">
        <v>2201061</v>
      </c>
      <c r="G364" s="17">
        <v>1768333</v>
      </c>
      <c r="H364" s="34">
        <f t="shared" si="65"/>
        <v>0.0390027730866611</v>
      </c>
      <c r="I364" s="34">
        <f t="shared" si="70"/>
        <v>0.177025827124271</v>
      </c>
      <c r="J364" s="34">
        <f t="shared" si="71"/>
        <v>-0.0194174755181752</v>
      </c>
      <c r="K364" s="34">
        <f t="shared" si="72"/>
        <v>0.200333268988508</v>
      </c>
      <c r="L364" s="34">
        <f t="shared" si="66"/>
        <v>0.209999998235501</v>
      </c>
      <c r="M364" s="34">
        <f t="shared" si="67"/>
        <v>0.343399975381037</v>
      </c>
      <c r="N364" s="34">
        <f t="shared" si="68"/>
        <v>0.673199775749025</v>
      </c>
      <c r="O364" s="34">
        <f t="shared" si="69"/>
        <v>0.803400269233792</v>
      </c>
      <c r="P364" s="34">
        <v>0.0390027730866611</v>
      </c>
      <c r="Q364" s="34">
        <v>0.200333268988507</v>
      </c>
      <c r="R364" s="34">
        <f t="shared" si="73"/>
        <v>0.0416667594740705</v>
      </c>
      <c r="S364" s="34">
        <f t="shared" si="74"/>
        <v>0.052083334813527</v>
      </c>
      <c r="T364" s="34">
        <f t="shared" si="75"/>
        <v>0.0421048131580133</v>
      </c>
      <c r="U364" s="34">
        <f t="shared" si="76"/>
        <v>0.0510212444838447</v>
      </c>
      <c r="V364" s="76" t="str">
        <f t="shared" si="1"/>
        <v> </v>
      </c>
      <c r="W364" s="17" t="str">
        <f t="shared" si="2"/>
        <v> </v>
      </c>
      <c r="X364" s="17" t="str">
        <f t="shared" si="3"/>
        <v>High Conversion Rate</v>
      </c>
      <c r="Y364" s="17" t="str">
        <f>IF(J364&gt;0,IF(MAX('Channel wise traffic'!G364:J364)='Channel wise traffic'!G364,"Facebook",IF(MAX('Channel wise traffic'!G364:J364)='Channel wise traffic'!H364,"Youtube",IF(MAX('Channel wise traffic'!G364:J364)='Channel wise traffic'!I364,"Twitter",IF(MAX('Channel wise traffic'!G364:J364)='Channel wise traffic'!J364,"Others",IF(AND('Channel wise traffic'!G364='Channel wise traffic'!H364,'Channel wise traffic'!H364='Channel wise traffic'!I364,'Channel wise traffic'!I364='Channel wise traffic'!J364),"Facebook,Youtube,Twitter,Others","No Increase"))))),IF(MIN('Channel wise traffic'!G364:J364)='Channel wise traffic'!G364,"Facebook",IF(MIN('Channel wise traffic'!G364:J364)='Channel wise traffic'!H364,"Youtube",IF(MIN('Channel wise traffic'!G364:J364)='Channel wise traffic'!I364,"Twitter",IF(MIN('Channel wise traffic'!G364:J364)='Channel wise traffic'!J364,"Others",IF(AND('Channel wise traffic'!G364='Channel wise traffic'!H364,'Channel wise traffic'!H364='Channel wise traffic'!I364,'Channel wise traffic'!I364='Channel wise traffic'!J364),"Facebook,Youtube,Twitter,Others","No Decrease"))))))</f>
        <v>Others</v>
      </c>
      <c r="Z364" s="17" t="str">
        <f t="shared" si="4"/>
        <v>M2C increase</v>
      </c>
      <c r="AA364" s="80" t="s">
        <v>41</v>
      </c>
      <c r="AB364" s="80" t="s">
        <v>118</v>
      </c>
      <c r="AC364" s="19"/>
      <c r="AD364" s="80"/>
    </row>
    <row r="365" ht="15.75" customHeight="1" spans="2:30">
      <c r="B365" s="70">
        <v>43828</v>
      </c>
      <c r="C365" s="17">
        <v>43543058</v>
      </c>
      <c r="D365" s="17">
        <v>8778280</v>
      </c>
      <c r="E365" s="17">
        <v>3133846</v>
      </c>
      <c r="F365" s="17">
        <v>2109705</v>
      </c>
      <c r="G365" s="17">
        <v>1596202</v>
      </c>
      <c r="H365" s="34">
        <f t="shared" si="65"/>
        <v>0.0366580133163821</v>
      </c>
      <c r="I365" s="34">
        <f t="shared" si="70"/>
        <v>-0.048227189709752</v>
      </c>
      <c r="J365" s="34">
        <f t="shared" si="71"/>
        <v>0.0104166782691668</v>
      </c>
      <c r="K365" s="34">
        <f t="shared" si="72"/>
        <v>-0.0580392913539149</v>
      </c>
      <c r="L365" s="34">
        <f t="shared" si="66"/>
        <v>0.201599988682467</v>
      </c>
      <c r="M365" s="34">
        <f t="shared" si="67"/>
        <v>0.357000004556701</v>
      </c>
      <c r="N365" s="34">
        <f t="shared" si="68"/>
        <v>0.673199959410896</v>
      </c>
      <c r="O365" s="34">
        <f t="shared" si="69"/>
        <v>0.756599619378065</v>
      </c>
      <c r="P365" s="34">
        <v>0.0366580133163821</v>
      </c>
      <c r="Q365" s="34">
        <v>-0.0580392913539147</v>
      </c>
      <c r="R365" s="34">
        <f t="shared" si="73"/>
        <v>-0.0495049689138958</v>
      </c>
      <c r="S365" s="34">
        <f t="shared" si="74"/>
        <v>2.41688971280851e-7</v>
      </c>
      <c r="T365" s="34">
        <f t="shared" si="75"/>
        <v>0.0421052477859587</v>
      </c>
      <c r="U365" s="34">
        <f t="shared" si="76"/>
        <v>-0.0490202942435561</v>
      </c>
      <c r="V365" s="76" t="str">
        <f t="shared" si="1"/>
        <v> </v>
      </c>
      <c r="W365" s="17" t="str">
        <f t="shared" si="2"/>
        <v> </v>
      </c>
      <c r="X365" s="17" t="str">
        <f t="shared" si="3"/>
        <v> </v>
      </c>
      <c r="Y365" s="17" t="str">
        <f>IF(J365&gt;0,IF(MAX('Channel wise traffic'!G365:J365)='Channel wise traffic'!G365,"Facebook",IF(MAX('Channel wise traffic'!G365:J365)='Channel wise traffic'!H365,"Youtube",IF(MAX('Channel wise traffic'!G365:J365)='Channel wise traffic'!I365,"Twitter",IF(MAX('Channel wise traffic'!G365:J365)='Channel wise traffic'!J365,"Others",IF(AND('Channel wise traffic'!G365='Channel wise traffic'!H365,'Channel wise traffic'!H365='Channel wise traffic'!I365,'Channel wise traffic'!I365='Channel wise traffic'!J365),"Facebook,Youtube,Twitter,Others","No Increase"))))),IF(MIN('Channel wise traffic'!G365:J365)='Channel wise traffic'!G365,"Facebook",IF(MIN('Channel wise traffic'!G365:J365)='Channel wise traffic'!H365,"Youtube",IF(MIN('Channel wise traffic'!G365:J365)='Channel wise traffic'!I365,"Twitter",IF(MIN('Channel wise traffic'!G365:J365)='Channel wise traffic'!J365,"Others",IF(AND('Channel wise traffic'!G365='Channel wise traffic'!H365,'Channel wise traffic'!H365='Channel wise traffic'!I365,'Channel wise traffic'!I365='Channel wise traffic'!J365),"Facebook,Youtube,Twitter,Others","No Decrease"))))))</f>
        <v>Twitter</v>
      </c>
      <c r="Z365" s="17" t="str">
        <f t="shared" si="4"/>
        <v>L2M decrease</v>
      </c>
      <c r="AA365" s="80"/>
      <c r="AB365" s="19"/>
      <c r="AC365" s="19"/>
      <c r="AD365" s="80"/>
    </row>
    <row r="366" ht="15.75" customHeight="1" spans="2:30">
      <c r="B366" s="70">
        <v>43829</v>
      </c>
      <c r="C366" s="17">
        <v>22151687</v>
      </c>
      <c r="D366" s="17">
        <v>5316404</v>
      </c>
      <c r="E366" s="17">
        <v>2041499</v>
      </c>
      <c r="F366" s="17">
        <v>1415779</v>
      </c>
      <c r="G366" s="17">
        <v>1172548</v>
      </c>
      <c r="H366" s="34">
        <f t="shared" si="65"/>
        <v>0.0529326728027531</v>
      </c>
      <c r="I366" s="34">
        <f t="shared" si="70"/>
        <v>-0.02009618960467</v>
      </c>
      <c r="J366" s="34">
        <f t="shared" si="71"/>
        <v>0.0303030204370041</v>
      </c>
      <c r="K366" s="34">
        <f t="shared" si="72"/>
        <v>-0.0489168808029873</v>
      </c>
      <c r="L366" s="34">
        <f t="shared" si="66"/>
        <v>0.239999960273906</v>
      </c>
      <c r="M366" s="34">
        <f t="shared" si="67"/>
        <v>0.383999974418799</v>
      </c>
      <c r="N366" s="34">
        <f t="shared" si="68"/>
        <v>0.693499727406185</v>
      </c>
      <c r="O366" s="34">
        <f t="shared" si="69"/>
        <v>0.828199881478677</v>
      </c>
      <c r="P366" s="34">
        <v>0.0529326728027531</v>
      </c>
      <c r="Q366" s="34">
        <v>-0.0489168808029865</v>
      </c>
      <c r="R366" s="34">
        <f t="shared" si="73"/>
        <v>0.0105262796293633</v>
      </c>
      <c r="S366" s="34">
        <f t="shared" si="74"/>
        <v>0.0105261547292006</v>
      </c>
      <c r="T366" s="34">
        <f t="shared" si="75"/>
        <v>-0.0594059506827407</v>
      </c>
      <c r="U366" s="34">
        <f t="shared" si="76"/>
        <v>-0.00980420924574532</v>
      </c>
      <c r="V366" s="76" t="str">
        <f t="shared" si="1"/>
        <v> </v>
      </c>
      <c r="W366" s="17" t="str">
        <f t="shared" si="2"/>
        <v> </v>
      </c>
      <c r="X366" s="17" t="str">
        <f t="shared" si="3"/>
        <v> </v>
      </c>
      <c r="Y366" s="17" t="str">
        <f>IF(J366&gt;0,IF(MAX('Channel wise traffic'!G366:J366)='Channel wise traffic'!G366,"Facebook",IF(MAX('Channel wise traffic'!G366:J366)='Channel wise traffic'!H366,"Youtube",IF(MAX('Channel wise traffic'!G366:J366)='Channel wise traffic'!I366,"Twitter",IF(MAX('Channel wise traffic'!G366:J366)='Channel wise traffic'!J366,"Others",IF(AND('Channel wise traffic'!G366='Channel wise traffic'!H366,'Channel wise traffic'!H366='Channel wise traffic'!I366,'Channel wise traffic'!I366='Channel wise traffic'!J366),"Facebook,Youtube,Twitter,Others","No Increase"))))),IF(MIN('Channel wise traffic'!G366:J366)='Channel wise traffic'!G366,"Facebook",IF(MIN('Channel wise traffic'!G366:J366)='Channel wise traffic'!H366,"Youtube",IF(MIN('Channel wise traffic'!G366:J366)='Channel wise traffic'!I366,"Twitter",IF(MIN('Channel wise traffic'!G366:J366)='Channel wise traffic'!J366,"Others",IF(AND('Channel wise traffic'!G366='Channel wise traffic'!H366,'Channel wise traffic'!H366='Channel wise traffic'!I366,'Channel wise traffic'!I366='Channel wise traffic'!J366),"Facebook,Youtube,Twitter,Others","No Decrease"))))))</f>
        <v>Facebook</v>
      </c>
      <c r="Z366" s="17" t="str">
        <f t="shared" si="4"/>
        <v>C2P decrease</v>
      </c>
      <c r="AA366" s="80"/>
      <c r="AB366" s="19"/>
      <c r="AC366" s="19"/>
      <c r="AD366" s="80"/>
    </row>
    <row r="367" ht="15.75" customHeight="1" spans="2:30">
      <c r="B367" s="70">
        <v>43830</v>
      </c>
      <c r="C367" s="17">
        <v>21934513</v>
      </c>
      <c r="D367" s="17">
        <v>5319119</v>
      </c>
      <c r="E367" s="17">
        <v>2106371</v>
      </c>
      <c r="F367" s="17">
        <v>1491521</v>
      </c>
      <c r="G367" s="17">
        <v>1284200</v>
      </c>
      <c r="H367" s="34">
        <f t="shared" si="65"/>
        <v>0.0585470030722816</v>
      </c>
      <c r="I367" s="34">
        <f t="shared" si="70"/>
        <v>-0.0213486519729251</v>
      </c>
      <c r="J367" s="34">
        <f t="shared" si="71"/>
        <v>0.0306122357884533</v>
      </c>
      <c r="K367" s="34">
        <f t="shared" si="72"/>
        <v>-0.0504174955012318</v>
      </c>
      <c r="L367" s="34">
        <f t="shared" si="66"/>
        <v>0.242499981649923</v>
      </c>
      <c r="M367" s="34">
        <f t="shared" si="67"/>
        <v>0.395999976687869</v>
      </c>
      <c r="N367" s="34">
        <f t="shared" si="68"/>
        <v>0.708099855153722</v>
      </c>
      <c r="O367" s="34">
        <f t="shared" si="69"/>
        <v>0.861000280921288</v>
      </c>
      <c r="P367" s="34">
        <v>0.0585470030722816</v>
      </c>
      <c r="Q367" s="34">
        <v>-0.0504174955012314</v>
      </c>
      <c r="R367" s="34">
        <f t="shared" si="73"/>
        <v>-0.0300000278240135</v>
      </c>
      <c r="S367" s="34">
        <f t="shared" si="74"/>
        <v>3.98487842723227e-8</v>
      </c>
      <c r="T367" s="34">
        <f t="shared" si="75"/>
        <v>-0.0490197335133928</v>
      </c>
      <c r="U367" s="34">
        <f t="shared" si="76"/>
        <v>0.0294125536939209</v>
      </c>
      <c r="V367" s="76" t="str">
        <f t="shared" si="1"/>
        <v> </v>
      </c>
      <c r="W367" s="17" t="str">
        <f t="shared" si="2"/>
        <v> </v>
      </c>
      <c r="X367" s="17" t="str">
        <f t="shared" si="3"/>
        <v> </v>
      </c>
      <c r="Y367" s="17" t="str">
        <f>IF(J367&gt;0,IF(MAX('Channel wise traffic'!G367:J367)='Channel wise traffic'!G367,"Facebook",IF(MAX('Channel wise traffic'!G367:J367)='Channel wise traffic'!H367,"Youtube",IF(MAX('Channel wise traffic'!G367:J367)='Channel wise traffic'!I367,"Twitter",IF(MAX('Channel wise traffic'!G367:J367)='Channel wise traffic'!J367,"Others",IF(AND('Channel wise traffic'!G367='Channel wise traffic'!H367,'Channel wise traffic'!H367='Channel wise traffic'!I367,'Channel wise traffic'!I367='Channel wise traffic'!J367),"Facebook,Youtube,Twitter,Others","No Increase"))))),IF(MIN('Channel wise traffic'!G367:J367)='Channel wise traffic'!G367,"Facebook",IF(MIN('Channel wise traffic'!G367:J367)='Channel wise traffic'!H367,"Youtube",IF(MIN('Channel wise traffic'!G367:J367)='Channel wise traffic'!I367,"Twitter",IF(MIN('Channel wise traffic'!G367:J367)='Channel wise traffic'!J367,"Others",IF(AND('Channel wise traffic'!G367='Channel wise traffic'!H367,'Channel wise traffic'!H367='Channel wise traffic'!I367,'Channel wise traffic'!I367='Channel wise traffic'!J367),"Facebook,Youtube,Twitter,Others","No Decrease"))))))</f>
        <v>Facebook</v>
      </c>
      <c r="Z367" s="17" t="str">
        <f t="shared" si="4"/>
        <v>C2P decrease</v>
      </c>
      <c r="AA367" s="80"/>
      <c r="AB367" s="19"/>
      <c r="AC367" s="19"/>
      <c r="AD367" s="80"/>
    </row>
    <row r="368" ht="15.75" customHeight="1" spans="2:30">
      <c r="B368" s="70">
        <v>43831</v>
      </c>
      <c r="C368" s="17">
        <v>21717340</v>
      </c>
      <c r="D368" s="17">
        <v>5375041</v>
      </c>
      <c r="E368" s="17">
        <v>2042515</v>
      </c>
      <c r="F368" s="17">
        <v>1520857</v>
      </c>
      <c r="G368" s="17">
        <v>1284516</v>
      </c>
      <c r="H368" s="34">
        <f t="shared" si="65"/>
        <v>0.0591470226095829</v>
      </c>
      <c r="I368" s="34">
        <f t="shared" si="70"/>
        <v>0.0206187041442403</v>
      </c>
      <c r="J368" s="34">
        <f t="shared" si="71"/>
        <v>0.0526315789473684</v>
      </c>
      <c r="K368" s="34">
        <f t="shared" si="72"/>
        <v>-0.0304122310629725</v>
      </c>
      <c r="L368" s="34">
        <f t="shared" si="66"/>
        <v>0.247499970069999</v>
      </c>
      <c r="M368" s="34">
        <f t="shared" si="67"/>
        <v>0.379999892093846</v>
      </c>
      <c r="N368" s="34">
        <f t="shared" si="68"/>
        <v>0.744600162055113</v>
      </c>
      <c r="O368" s="34">
        <f t="shared" si="69"/>
        <v>0.84460011690777</v>
      </c>
      <c r="P368" s="34">
        <v>0.0591470226095829</v>
      </c>
      <c r="Q368" s="34">
        <v>-0.0304122310629718</v>
      </c>
      <c r="R368" s="34">
        <f t="shared" si="73"/>
        <v>-0.0294117686192327</v>
      </c>
      <c r="S368" s="34">
        <f t="shared" si="74"/>
        <v>-0.0776700371651262</v>
      </c>
      <c r="T368" s="34">
        <f t="shared" si="75"/>
        <v>0.0200000028194691</v>
      </c>
      <c r="U368" s="34">
        <f t="shared" si="76"/>
        <v>0.0618559794113822</v>
      </c>
      <c r="V368" s="76" t="str">
        <f t="shared" si="1"/>
        <v> </v>
      </c>
      <c r="W368" s="17" t="str">
        <f t="shared" si="2"/>
        <v> </v>
      </c>
      <c r="X368" s="17" t="str">
        <f t="shared" si="3"/>
        <v> </v>
      </c>
      <c r="Y368" s="17" t="str">
        <f>IF(J368&gt;0,IF(MAX('Channel wise traffic'!G368:J368)='Channel wise traffic'!G368,"Facebook",IF(MAX('Channel wise traffic'!G368:J368)='Channel wise traffic'!H368,"Youtube",IF(MAX('Channel wise traffic'!G368:J368)='Channel wise traffic'!I368,"Twitter",IF(MAX('Channel wise traffic'!G368:J368)='Channel wise traffic'!J368,"Others",IF(AND('Channel wise traffic'!G368='Channel wise traffic'!H368,'Channel wise traffic'!H368='Channel wise traffic'!I368,'Channel wise traffic'!I368='Channel wise traffic'!J368),"Facebook,Youtube,Twitter,Others","No Increase"))))),IF(MIN('Channel wise traffic'!G368:J368)='Channel wise traffic'!G368,"Facebook",IF(MIN('Channel wise traffic'!G368:J368)='Channel wise traffic'!H368,"Youtube",IF(MIN('Channel wise traffic'!G368:J368)='Channel wise traffic'!I368,"Twitter",IF(MIN('Channel wise traffic'!G368:J368)='Channel wise traffic'!J368,"Others",IF(AND('Channel wise traffic'!G368='Channel wise traffic'!H368,'Channel wise traffic'!H368='Channel wise traffic'!I368,'Channel wise traffic'!I368='Channel wise traffic'!J368),"Facebook,Youtube,Twitter,Others","No Decrease"))))))</f>
        <v>Youtube</v>
      </c>
      <c r="Z368" s="17" t="str">
        <f t="shared" si="4"/>
        <v>M2C decrease</v>
      </c>
      <c r="AA368" s="80"/>
      <c r="AB368" s="19"/>
      <c r="AC368" s="19"/>
      <c r="AD368" s="80"/>
    </row>
    <row r="369" ht="15.75" customHeight="1" spans="2:27">
      <c r="B369" s="67"/>
      <c r="H369" s="83"/>
      <c r="I369" s="84"/>
      <c r="J369" s="83"/>
      <c r="L369" s="83"/>
      <c r="M369" s="83"/>
      <c r="N369" s="83"/>
      <c r="O369" s="83"/>
      <c r="P369" s="84"/>
      <c r="Q369" s="85"/>
      <c r="R369" s="85"/>
      <c r="S369" s="85"/>
      <c r="T369" s="85"/>
      <c r="U369" s="85"/>
      <c r="V369" s="86"/>
      <c r="AA369" s="69"/>
    </row>
    <row r="370" ht="15.75" customHeight="1" spans="2:27">
      <c r="B370" s="67"/>
      <c r="H370" s="83"/>
      <c r="I370" s="84"/>
      <c r="J370" s="83"/>
      <c r="L370" s="83"/>
      <c r="M370" s="83"/>
      <c r="N370" s="83"/>
      <c r="O370" s="83"/>
      <c r="P370" s="84"/>
      <c r="Q370" s="85"/>
      <c r="R370" s="85"/>
      <c r="S370" s="85"/>
      <c r="T370" s="85"/>
      <c r="U370" s="85"/>
      <c r="V370" s="86"/>
      <c r="AA370" s="69"/>
    </row>
    <row r="371" ht="15.75" customHeight="1" spans="2:27">
      <c r="B371" s="67"/>
      <c r="H371" s="83"/>
      <c r="I371" s="84"/>
      <c r="J371" s="83"/>
      <c r="L371" s="83"/>
      <c r="M371" s="83"/>
      <c r="N371" s="83"/>
      <c r="O371" s="83"/>
      <c r="P371" s="84"/>
      <c r="Q371" s="85"/>
      <c r="R371" s="85"/>
      <c r="S371" s="85"/>
      <c r="T371" s="85"/>
      <c r="U371" s="85"/>
      <c r="V371" s="86"/>
      <c r="AA371" s="69"/>
    </row>
    <row r="372" ht="15.75" customHeight="1" spans="2:27">
      <c r="B372" s="67"/>
      <c r="H372" s="83"/>
      <c r="I372" s="84"/>
      <c r="J372" s="83"/>
      <c r="L372" s="83"/>
      <c r="M372" s="83"/>
      <c r="N372" s="83"/>
      <c r="O372" s="83"/>
      <c r="P372" s="84"/>
      <c r="Q372" s="85"/>
      <c r="R372" s="85"/>
      <c r="S372" s="85"/>
      <c r="T372" s="85"/>
      <c r="U372" s="85"/>
      <c r="V372" s="86"/>
      <c r="AA372" s="69"/>
    </row>
    <row r="373" ht="15.75" customHeight="1" spans="2:27">
      <c r="B373" s="67"/>
      <c r="H373" s="83"/>
      <c r="I373" s="84"/>
      <c r="J373" s="83"/>
      <c r="L373" s="83"/>
      <c r="M373" s="83"/>
      <c r="N373" s="83"/>
      <c r="O373" s="83"/>
      <c r="P373" s="84"/>
      <c r="Q373" s="85"/>
      <c r="R373" s="85"/>
      <c r="S373" s="85"/>
      <c r="T373" s="85"/>
      <c r="U373" s="85"/>
      <c r="V373" s="86"/>
      <c r="AA373" s="69"/>
    </row>
    <row r="374" ht="15.75" customHeight="1" spans="2:27">
      <c r="B374" s="67"/>
      <c r="H374" s="83"/>
      <c r="I374" s="84"/>
      <c r="J374" s="83"/>
      <c r="L374" s="83"/>
      <c r="M374" s="83"/>
      <c r="N374" s="83"/>
      <c r="O374" s="83"/>
      <c r="P374" s="84"/>
      <c r="Q374" s="85"/>
      <c r="R374" s="85"/>
      <c r="S374" s="85"/>
      <c r="T374" s="85"/>
      <c r="U374" s="85"/>
      <c r="V374" s="86"/>
      <c r="AA374" s="69"/>
    </row>
    <row r="375" ht="15.75" customHeight="1" spans="2:27">
      <c r="B375" s="67"/>
      <c r="H375" s="83"/>
      <c r="I375" s="84"/>
      <c r="J375" s="83"/>
      <c r="L375" s="83"/>
      <c r="M375" s="83"/>
      <c r="N375" s="83"/>
      <c r="O375" s="83"/>
      <c r="P375" s="84"/>
      <c r="Q375" s="85"/>
      <c r="R375" s="85"/>
      <c r="S375" s="85"/>
      <c r="T375" s="85"/>
      <c r="U375" s="85"/>
      <c r="V375" s="86"/>
      <c r="AA375" s="69"/>
    </row>
    <row r="376" ht="15.75" customHeight="1" spans="2:27">
      <c r="B376" s="67"/>
      <c r="H376" s="83"/>
      <c r="I376" s="84"/>
      <c r="J376" s="83"/>
      <c r="L376" s="83"/>
      <c r="M376" s="83"/>
      <c r="N376" s="83"/>
      <c r="O376" s="83"/>
      <c r="P376" s="84"/>
      <c r="Q376" s="85"/>
      <c r="R376" s="85"/>
      <c r="S376" s="85"/>
      <c r="T376" s="85"/>
      <c r="U376" s="85"/>
      <c r="V376" s="86"/>
      <c r="AA376" s="69"/>
    </row>
    <row r="377" ht="15.75" customHeight="1" spans="2:27">
      <c r="B377" s="67"/>
      <c r="H377" s="83"/>
      <c r="I377" s="84"/>
      <c r="J377" s="83"/>
      <c r="L377" s="83"/>
      <c r="M377" s="83"/>
      <c r="N377" s="83"/>
      <c r="O377" s="83"/>
      <c r="P377" s="84"/>
      <c r="Q377" s="85"/>
      <c r="R377" s="85"/>
      <c r="S377" s="85"/>
      <c r="T377" s="85"/>
      <c r="U377" s="85"/>
      <c r="V377" s="86"/>
      <c r="AA377" s="69"/>
    </row>
    <row r="378" ht="15.75" customHeight="1" spans="2:27">
      <c r="B378" s="67"/>
      <c r="H378" s="83"/>
      <c r="I378" s="84"/>
      <c r="J378" s="83"/>
      <c r="L378" s="83"/>
      <c r="M378" s="83"/>
      <c r="N378" s="83"/>
      <c r="O378" s="83"/>
      <c r="P378" s="84"/>
      <c r="Q378" s="85"/>
      <c r="R378" s="85"/>
      <c r="S378" s="85"/>
      <c r="T378" s="85"/>
      <c r="U378" s="85"/>
      <c r="V378" s="86"/>
      <c r="AA378" s="69"/>
    </row>
    <row r="379" ht="15.75" customHeight="1" spans="2:27">
      <c r="B379" s="67"/>
      <c r="H379" s="83"/>
      <c r="I379" s="84"/>
      <c r="J379" s="83"/>
      <c r="L379" s="83"/>
      <c r="M379" s="83"/>
      <c r="N379" s="83"/>
      <c r="O379" s="83"/>
      <c r="P379" s="84"/>
      <c r="Q379" s="85"/>
      <c r="R379" s="85"/>
      <c r="S379" s="85"/>
      <c r="T379" s="85"/>
      <c r="U379" s="85"/>
      <c r="V379" s="86"/>
      <c r="AA379" s="69"/>
    </row>
    <row r="380" ht="15.75" customHeight="1" spans="2:27">
      <c r="B380" s="67"/>
      <c r="H380" s="83"/>
      <c r="I380" s="84"/>
      <c r="J380" s="83"/>
      <c r="L380" s="83"/>
      <c r="M380" s="83"/>
      <c r="N380" s="83"/>
      <c r="O380" s="83"/>
      <c r="P380" s="84"/>
      <c r="Q380" s="85"/>
      <c r="R380" s="85"/>
      <c r="S380" s="85"/>
      <c r="T380" s="85"/>
      <c r="U380" s="85"/>
      <c r="V380" s="86"/>
      <c r="AA380" s="69"/>
    </row>
    <row r="381" ht="15.75" customHeight="1" spans="2:27">
      <c r="B381" s="67"/>
      <c r="H381" s="83"/>
      <c r="I381" s="84"/>
      <c r="J381" s="83"/>
      <c r="L381" s="83"/>
      <c r="M381" s="83"/>
      <c r="N381" s="83"/>
      <c r="O381" s="83"/>
      <c r="P381" s="84"/>
      <c r="Q381" s="85"/>
      <c r="R381" s="85"/>
      <c r="S381" s="85"/>
      <c r="T381" s="85"/>
      <c r="U381" s="85"/>
      <c r="V381" s="86"/>
      <c r="AA381" s="69"/>
    </row>
    <row r="382" ht="15.75" customHeight="1" spans="2:27">
      <c r="B382" s="67"/>
      <c r="H382" s="83"/>
      <c r="I382" s="84"/>
      <c r="J382" s="83"/>
      <c r="L382" s="83"/>
      <c r="M382" s="83"/>
      <c r="N382" s="83"/>
      <c r="O382" s="83"/>
      <c r="P382" s="84"/>
      <c r="Q382" s="85"/>
      <c r="R382" s="85"/>
      <c r="S382" s="85"/>
      <c r="T382" s="85"/>
      <c r="U382" s="85"/>
      <c r="V382" s="86"/>
      <c r="AA382" s="69"/>
    </row>
    <row r="383" ht="15.75" customHeight="1" spans="2:27">
      <c r="B383" s="67"/>
      <c r="H383" s="83"/>
      <c r="I383" s="84"/>
      <c r="J383" s="83"/>
      <c r="L383" s="83"/>
      <c r="M383" s="83"/>
      <c r="N383" s="83"/>
      <c r="O383" s="83"/>
      <c r="P383" s="84"/>
      <c r="Q383" s="85"/>
      <c r="R383" s="85"/>
      <c r="S383" s="85"/>
      <c r="T383" s="85"/>
      <c r="U383" s="85"/>
      <c r="V383" s="86"/>
      <c r="AA383" s="69"/>
    </row>
    <row r="384" ht="15.75" customHeight="1" spans="2:27">
      <c r="B384" s="67"/>
      <c r="H384" s="83"/>
      <c r="I384" s="84"/>
      <c r="J384" s="83"/>
      <c r="L384" s="83"/>
      <c r="M384" s="83"/>
      <c r="N384" s="83"/>
      <c r="O384" s="83"/>
      <c r="P384" s="84"/>
      <c r="Q384" s="85"/>
      <c r="R384" s="85"/>
      <c r="S384" s="85"/>
      <c r="T384" s="85"/>
      <c r="U384" s="85"/>
      <c r="V384" s="86"/>
      <c r="AA384" s="69"/>
    </row>
    <row r="385" ht="15.75" customHeight="1" spans="2:27">
      <c r="B385" s="67"/>
      <c r="H385" s="83"/>
      <c r="I385" s="84"/>
      <c r="J385" s="83"/>
      <c r="L385" s="83"/>
      <c r="M385" s="83"/>
      <c r="N385" s="83"/>
      <c r="O385" s="83"/>
      <c r="P385" s="84"/>
      <c r="Q385" s="85"/>
      <c r="R385" s="85"/>
      <c r="S385" s="85"/>
      <c r="T385" s="85"/>
      <c r="U385" s="85"/>
      <c r="V385" s="86"/>
      <c r="AA385" s="69"/>
    </row>
    <row r="386" ht="15.75" customHeight="1" spans="2:27">
      <c r="B386" s="67"/>
      <c r="H386" s="83"/>
      <c r="I386" s="84"/>
      <c r="J386" s="83"/>
      <c r="L386" s="83"/>
      <c r="M386" s="83"/>
      <c r="N386" s="83"/>
      <c r="O386" s="83"/>
      <c r="P386" s="84"/>
      <c r="Q386" s="85"/>
      <c r="R386" s="85"/>
      <c r="S386" s="85"/>
      <c r="T386" s="85"/>
      <c r="U386" s="85"/>
      <c r="V386" s="86"/>
      <c r="AA386" s="69"/>
    </row>
    <row r="387" ht="15.75" customHeight="1" spans="2:27">
      <c r="B387" s="67"/>
      <c r="H387" s="83"/>
      <c r="I387" s="84"/>
      <c r="J387" s="83"/>
      <c r="L387" s="83"/>
      <c r="M387" s="83"/>
      <c r="N387" s="83"/>
      <c r="O387" s="83"/>
      <c r="P387" s="84"/>
      <c r="Q387" s="85"/>
      <c r="R387" s="85"/>
      <c r="S387" s="85"/>
      <c r="T387" s="85"/>
      <c r="U387" s="85"/>
      <c r="V387" s="86"/>
      <c r="AA387" s="69"/>
    </row>
    <row r="388" ht="15.75" customHeight="1" spans="2:27">
      <c r="B388" s="67"/>
      <c r="H388" s="83"/>
      <c r="I388" s="84"/>
      <c r="J388" s="83"/>
      <c r="L388" s="83"/>
      <c r="M388" s="83"/>
      <c r="N388" s="83"/>
      <c r="O388" s="83"/>
      <c r="P388" s="84"/>
      <c r="Q388" s="85"/>
      <c r="R388" s="85"/>
      <c r="S388" s="85"/>
      <c r="T388" s="85"/>
      <c r="U388" s="85"/>
      <c r="V388" s="86"/>
      <c r="AA388" s="69"/>
    </row>
    <row r="389" ht="15.75" customHeight="1" spans="2:27">
      <c r="B389" s="67"/>
      <c r="H389" s="83"/>
      <c r="I389" s="84"/>
      <c r="J389" s="83"/>
      <c r="L389" s="83"/>
      <c r="M389" s="83"/>
      <c r="N389" s="83"/>
      <c r="O389" s="83"/>
      <c r="P389" s="84"/>
      <c r="Q389" s="85"/>
      <c r="R389" s="85"/>
      <c r="S389" s="85"/>
      <c r="T389" s="85"/>
      <c r="U389" s="85"/>
      <c r="V389" s="86"/>
      <c r="AA389" s="69"/>
    </row>
    <row r="390" ht="15.75" customHeight="1" spans="2:27">
      <c r="B390" s="67"/>
      <c r="H390" s="83"/>
      <c r="I390" s="84"/>
      <c r="J390" s="83"/>
      <c r="L390" s="83"/>
      <c r="M390" s="83"/>
      <c r="N390" s="83"/>
      <c r="O390" s="83"/>
      <c r="P390" s="84"/>
      <c r="Q390" s="85"/>
      <c r="R390" s="85"/>
      <c r="S390" s="85"/>
      <c r="T390" s="85"/>
      <c r="U390" s="85"/>
      <c r="V390" s="86"/>
      <c r="AA390" s="69"/>
    </row>
    <row r="391" ht="15.75" customHeight="1" spans="2:27">
      <c r="B391" s="67"/>
      <c r="H391" s="83"/>
      <c r="I391" s="84"/>
      <c r="J391" s="83"/>
      <c r="L391" s="83"/>
      <c r="M391" s="83"/>
      <c r="N391" s="83"/>
      <c r="O391" s="83"/>
      <c r="P391" s="84"/>
      <c r="Q391" s="85"/>
      <c r="R391" s="85"/>
      <c r="S391" s="85"/>
      <c r="T391" s="85"/>
      <c r="U391" s="85"/>
      <c r="V391" s="86"/>
      <c r="AA391" s="69"/>
    </row>
    <row r="392" ht="15.75" customHeight="1" spans="2:27">
      <c r="B392" s="67"/>
      <c r="H392" s="83"/>
      <c r="I392" s="84"/>
      <c r="J392" s="83"/>
      <c r="L392" s="83"/>
      <c r="M392" s="83"/>
      <c r="N392" s="83"/>
      <c r="O392" s="83"/>
      <c r="P392" s="84"/>
      <c r="Q392" s="85"/>
      <c r="R392" s="85"/>
      <c r="S392" s="85"/>
      <c r="T392" s="85"/>
      <c r="U392" s="85"/>
      <c r="V392" s="86"/>
      <c r="AA392" s="69"/>
    </row>
    <row r="393" ht="15.75" customHeight="1" spans="2:27">
      <c r="B393" s="67"/>
      <c r="H393" s="83"/>
      <c r="I393" s="84"/>
      <c r="J393" s="83"/>
      <c r="L393" s="83"/>
      <c r="M393" s="83"/>
      <c r="N393" s="83"/>
      <c r="O393" s="83"/>
      <c r="P393" s="84"/>
      <c r="Q393" s="85"/>
      <c r="R393" s="85"/>
      <c r="S393" s="85"/>
      <c r="T393" s="85"/>
      <c r="U393" s="85"/>
      <c r="V393" s="86"/>
      <c r="AA393" s="69"/>
    </row>
    <row r="394" ht="15.75" customHeight="1" spans="2:27">
      <c r="B394" s="67"/>
      <c r="H394" s="83"/>
      <c r="I394" s="84"/>
      <c r="J394" s="83"/>
      <c r="L394" s="83"/>
      <c r="M394" s="83"/>
      <c r="N394" s="83"/>
      <c r="O394" s="83"/>
      <c r="P394" s="84"/>
      <c r="Q394" s="85"/>
      <c r="R394" s="85"/>
      <c r="S394" s="85"/>
      <c r="T394" s="85"/>
      <c r="U394" s="85"/>
      <c r="V394" s="86"/>
      <c r="AA394" s="69"/>
    </row>
    <row r="395" ht="15.75" customHeight="1" spans="2:27">
      <c r="B395" s="67"/>
      <c r="H395" s="83"/>
      <c r="I395" s="84"/>
      <c r="J395" s="83"/>
      <c r="L395" s="83"/>
      <c r="M395" s="83"/>
      <c r="N395" s="83"/>
      <c r="O395" s="83"/>
      <c r="P395" s="84"/>
      <c r="Q395" s="85"/>
      <c r="R395" s="85"/>
      <c r="S395" s="85"/>
      <c r="T395" s="85"/>
      <c r="U395" s="85"/>
      <c r="V395" s="86"/>
      <c r="AA395" s="69"/>
    </row>
    <row r="396" ht="15.75" customHeight="1" spans="2:27">
      <c r="B396" s="67"/>
      <c r="H396" s="83"/>
      <c r="I396" s="84"/>
      <c r="J396" s="83"/>
      <c r="L396" s="83"/>
      <c r="M396" s="83"/>
      <c r="N396" s="83"/>
      <c r="O396" s="83"/>
      <c r="P396" s="84"/>
      <c r="Q396" s="85"/>
      <c r="R396" s="85"/>
      <c r="S396" s="85"/>
      <c r="T396" s="85"/>
      <c r="U396" s="85"/>
      <c r="V396" s="86"/>
      <c r="AA396" s="69"/>
    </row>
    <row r="397" ht="15.75" customHeight="1" spans="2:27">
      <c r="B397" s="67"/>
      <c r="H397" s="83"/>
      <c r="I397" s="84"/>
      <c r="J397" s="83"/>
      <c r="L397" s="83"/>
      <c r="M397" s="83"/>
      <c r="N397" s="83"/>
      <c r="O397" s="83"/>
      <c r="P397" s="84"/>
      <c r="Q397" s="85"/>
      <c r="R397" s="85"/>
      <c r="S397" s="85"/>
      <c r="T397" s="85"/>
      <c r="U397" s="85"/>
      <c r="V397" s="86"/>
      <c r="AA397" s="69"/>
    </row>
    <row r="398" ht="15.75" customHeight="1" spans="2:27">
      <c r="B398" s="67"/>
      <c r="H398" s="83"/>
      <c r="I398" s="84"/>
      <c r="J398" s="83"/>
      <c r="L398" s="83"/>
      <c r="M398" s="83"/>
      <c r="N398" s="83"/>
      <c r="O398" s="83"/>
      <c r="P398" s="84"/>
      <c r="Q398" s="85"/>
      <c r="R398" s="85"/>
      <c r="S398" s="85"/>
      <c r="T398" s="85"/>
      <c r="U398" s="85"/>
      <c r="V398" s="86"/>
      <c r="AA398" s="69"/>
    </row>
    <row r="399" ht="15.75" customHeight="1" spans="2:27">
      <c r="B399" s="67"/>
      <c r="H399" s="83"/>
      <c r="I399" s="84"/>
      <c r="J399" s="83"/>
      <c r="L399" s="83"/>
      <c r="M399" s="83"/>
      <c r="N399" s="83"/>
      <c r="O399" s="83"/>
      <c r="P399" s="84"/>
      <c r="Q399" s="85"/>
      <c r="R399" s="85"/>
      <c r="S399" s="85"/>
      <c r="T399" s="85"/>
      <c r="U399" s="85"/>
      <c r="V399" s="86"/>
      <c r="AA399" s="69"/>
    </row>
    <row r="400" ht="15.75" customHeight="1" spans="2:27">
      <c r="B400" s="67"/>
      <c r="H400" s="83"/>
      <c r="I400" s="84"/>
      <c r="J400" s="83"/>
      <c r="L400" s="83"/>
      <c r="M400" s="83"/>
      <c r="N400" s="83"/>
      <c r="O400" s="83"/>
      <c r="P400" s="84"/>
      <c r="Q400" s="85"/>
      <c r="R400" s="85"/>
      <c r="S400" s="85"/>
      <c r="T400" s="85"/>
      <c r="U400" s="85"/>
      <c r="V400" s="86"/>
      <c r="AA400" s="69"/>
    </row>
    <row r="401" ht="15.75" customHeight="1" spans="2:27">
      <c r="B401" s="67"/>
      <c r="H401" s="83"/>
      <c r="I401" s="84"/>
      <c r="J401" s="83"/>
      <c r="L401" s="83"/>
      <c r="M401" s="83"/>
      <c r="N401" s="83"/>
      <c r="O401" s="83"/>
      <c r="P401" s="84"/>
      <c r="Q401" s="85"/>
      <c r="R401" s="85"/>
      <c r="S401" s="85"/>
      <c r="T401" s="85"/>
      <c r="U401" s="85"/>
      <c r="V401" s="86"/>
      <c r="AA401" s="69"/>
    </row>
    <row r="402" ht="15.75" customHeight="1" spans="2:27">
      <c r="B402" s="67"/>
      <c r="H402" s="83"/>
      <c r="I402" s="84"/>
      <c r="J402" s="83"/>
      <c r="L402" s="83"/>
      <c r="M402" s="83"/>
      <c r="N402" s="83"/>
      <c r="O402" s="83"/>
      <c r="P402" s="84"/>
      <c r="Q402" s="85"/>
      <c r="R402" s="85"/>
      <c r="S402" s="85"/>
      <c r="T402" s="85"/>
      <c r="U402" s="85"/>
      <c r="V402" s="86"/>
      <c r="AA402" s="69"/>
    </row>
    <row r="403" ht="15.75" customHeight="1" spans="2:27">
      <c r="B403" s="67"/>
      <c r="H403" s="83"/>
      <c r="I403" s="84"/>
      <c r="J403" s="83"/>
      <c r="L403" s="83"/>
      <c r="M403" s="83"/>
      <c r="N403" s="83"/>
      <c r="O403" s="83"/>
      <c r="P403" s="84"/>
      <c r="Q403" s="85"/>
      <c r="R403" s="85"/>
      <c r="S403" s="85"/>
      <c r="T403" s="85"/>
      <c r="U403" s="85"/>
      <c r="V403" s="86"/>
      <c r="AA403" s="69"/>
    </row>
    <row r="404" ht="15.75" customHeight="1" spans="2:27">
      <c r="B404" s="67"/>
      <c r="H404" s="83"/>
      <c r="I404" s="84"/>
      <c r="J404" s="83"/>
      <c r="L404" s="83"/>
      <c r="M404" s="83"/>
      <c r="N404" s="83"/>
      <c r="O404" s="83"/>
      <c r="P404" s="84"/>
      <c r="Q404" s="85"/>
      <c r="R404" s="85"/>
      <c r="S404" s="85"/>
      <c r="T404" s="85"/>
      <c r="U404" s="85"/>
      <c r="V404" s="86"/>
      <c r="AA404" s="69"/>
    </row>
    <row r="405" ht="15.75" customHeight="1" spans="2:27">
      <c r="B405" s="67"/>
      <c r="H405" s="83"/>
      <c r="I405" s="84"/>
      <c r="J405" s="83"/>
      <c r="L405" s="83"/>
      <c r="M405" s="83"/>
      <c r="N405" s="83"/>
      <c r="O405" s="83"/>
      <c r="P405" s="84"/>
      <c r="Q405" s="85"/>
      <c r="R405" s="85"/>
      <c r="S405" s="85"/>
      <c r="T405" s="85"/>
      <c r="U405" s="85"/>
      <c r="V405" s="86"/>
      <c r="AA405" s="69"/>
    </row>
    <row r="406" ht="15.75" customHeight="1" spans="2:27">
      <c r="B406" s="67"/>
      <c r="H406" s="83"/>
      <c r="I406" s="84"/>
      <c r="J406" s="83"/>
      <c r="L406" s="83"/>
      <c r="M406" s="83"/>
      <c r="N406" s="83"/>
      <c r="O406" s="83"/>
      <c r="P406" s="84"/>
      <c r="Q406" s="85"/>
      <c r="R406" s="85"/>
      <c r="S406" s="85"/>
      <c r="T406" s="85"/>
      <c r="U406" s="85"/>
      <c r="V406" s="86"/>
      <c r="AA406" s="69"/>
    </row>
    <row r="407" ht="15.75" customHeight="1" spans="2:27">
      <c r="B407" s="67"/>
      <c r="H407" s="83"/>
      <c r="I407" s="84"/>
      <c r="J407" s="83"/>
      <c r="L407" s="83"/>
      <c r="M407" s="83"/>
      <c r="N407" s="83"/>
      <c r="O407" s="83"/>
      <c r="P407" s="84"/>
      <c r="Q407" s="85"/>
      <c r="R407" s="85"/>
      <c r="S407" s="85"/>
      <c r="T407" s="85"/>
      <c r="U407" s="85"/>
      <c r="V407" s="86"/>
      <c r="AA407" s="69"/>
    </row>
    <row r="408" ht="15.75" customHeight="1" spans="2:27">
      <c r="B408" s="67"/>
      <c r="H408" s="83"/>
      <c r="I408" s="84"/>
      <c r="J408" s="83"/>
      <c r="L408" s="83"/>
      <c r="M408" s="83"/>
      <c r="N408" s="83"/>
      <c r="O408" s="83"/>
      <c r="P408" s="84"/>
      <c r="Q408" s="85"/>
      <c r="R408" s="85"/>
      <c r="S408" s="85"/>
      <c r="T408" s="85"/>
      <c r="U408" s="85"/>
      <c r="V408" s="86"/>
      <c r="AA408" s="69"/>
    </row>
    <row r="409" ht="15.75" customHeight="1" spans="2:27">
      <c r="B409" s="67"/>
      <c r="H409" s="83"/>
      <c r="I409" s="84"/>
      <c r="J409" s="83"/>
      <c r="L409" s="83"/>
      <c r="M409" s="83"/>
      <c r="N409" s="83"/>
      <c r="O409" s="83"/>
      <c r="P409" s="84"/>
      <c r="Q409" s="85"/>
      <c r="R409" s="85"/>
      <c r="S409" s="85"/>
      <c r="T409" s="85"/>
      <c r="U409" s="85"/>
      <c r="V409" s="86"/>
      <c r="AA409" s="69"/>
    </row>
    <row r="410" ht="15.75" customHeight="1" spans="2:27">
      <c r="B410" s="67"/>
      <c r="H410" s="83"/>
      <c r="I410" s="84"/>
      <c r="J410" s="83"/>
      <c r="L410" s="83"/>
      <c r="M410" s="83"/>
      <c r="N410" s="83"/>
      <c r="O410" s="83"/>
      <c r="P410" s="84"/>
      <c r="Q410" s="85"/>
      <c r="R410" s="85"/>
      <c r="S410" s="85"/>
      <c r="T410" s="85"/>
      <c r="U410" s="85"/>
      <c r="V410" s="86"/>
      <c r="AA410" s="69"/>
    </row>
    <row r="411" ht="15.75" customHeight="1" spans="2:27">
      <c r="B411" s="67"/>
      <c r="H411" s="83"/>
      <c r="I411" s="84"/>
      <c r="J411" s="83"/>
      <c r="L411" s="83"/>
      <c r="M411" s="83"/>
      <c r="N411" s="83"/>
      <c r="O411" s="83"/>
      <c r="P411" s="84"/>
      <c r="Q411" s="85"/>
      <c r="R411" s="85"/>
      <c r="S411" s="85"/>
      <c r="T411" s="85"/>
      <c r="U411" s="85"/>
      <c r="V411" s="86"/>
      <c r="AA411" s="69"/>
    </row>
    <row r="412" ht="15.75" customHeight="1" spans="2:27">
      <c r="B412" s="67"/>
      <c r="H412" s="83"/>
      <c r="I412" s="84"/>
      <c r="J412" s="83"/>
      <c r="L412" s="83"/>
      <c r="M412" s="83"/>
      <c r="N412" s="83"/>
      <c r="O412" s="83"/>
      <c r="P412" s="84"/>
      <c r="Q412" s="85"/>
      <c r="R412" s="85"/>
      <c r="S412" s="85"/>
      <c r="T412" s="85"/>
      <c r="U412" s="85"/>
      <c r="V412" s="86"/>
      <c r="AA412" s="69"/>
    </row>
    <row r="413" ht="15.75" customHeight="1" spans="2:27">
      <c r="B413" s="67"/>
      <c r="H413" s="83"/>
      <c r="I413" s="84"/>
      <c r="J413" s="83"/>
      <c r="L413" s="83"/>
      <c r="M413" s="83"/>
      <c r="N413" s="83"/>
      <c r="O413" s="83"/>
      <c r="P413" s="84"/>
      <c r="Q413" s="85"/>
      <c r="R413" s="85"/>
      <c r="S413" s="85"/>
      <c r="T413" s="85"/>
      <c r="U413" s="85"/>
      <c r="V413" s="86"/>
      <c r="AA413" s="69"/>
    </row>
    <row r="414" ht="15.75" customHeight="1" spans="2:27">
      <c r="B414" s="67"/>
      <c r="H414" s="83"/>
      <c r="I414" s="84"/>
      <c r="J414" s="83"/>
      <c r="L414" s="83"/>
      <c r="M414" s="83"/>
      <c r="N414" s="83"/>
      <c r="O414" s="83"/>
      <c r="P414" s="84"/>
      <c r="Q414" s="85"/>
      <c r="R414" s="85"/>
      <c r="S414" s="85"/>
      <c r="T414" s="85"/>
      <c r="U414" s="85"/>
      <c r="V414" s="86"/>
      <c r="AA414" s="69"/>
    </row>
    <row r="415" ht="15.75" customHeight="1" spans="2:27">
      <c r="B415" s="67"/>
      <c r="H415" s="83"/>
      <c r="I415" s="84"/>
      <c r="J415" s="83"/>
      <c r="L415" s="83"/>
      <c r="M415" s="83"/>
      <c r="N415" s="83"/>
      <c r="O415" s="83"/>
      <c r="P415" s="84"/>
      <c r="Q415" s="85"/>
      <c r="R415" s="85"/>
      <c r="S415" s="85"/>
      <c r="T415" s="85"/>
      <c r="U415" s="85"/>
      <c r="V415" s="86"/>
      <c r="AA415" s="69"/>
    </row>
    <row r="416" ht="15.75" customHeight="1" spans="2:27">
      <c r="B416" s="67"/>
      <c r="H416" s="83"/>
      <c r="I416" s="84"/>
      <c r="J416" s="83"/>
      <c r="L416" s="83"/>
      <c r="M416" s="83"/>
      <c r="N416" s="83"/>
      <c r="O416" s="83"/>
      <c r="P416" s="84"/>
      <c r="Q416" s="85"/>
      <c r="R416" s="85"/>
      <c r="S416" s="85"/>
      <c r="T416" s="85"/>
      <c r="U416" s="85"/>
      <c r="V416" s="86"/>
      <c r="AA416" s="69"/>
    </row>
    <row r="417" ht="15.75" customHeight="1" spans="2:27">
      <c r="B417" s="67"/>
      <c r="H417" s="83"/>
      <c r="I417" s="84"/>
      <c r="J417" s="83"/>
      <c r="L417" s="83"/>
      <c r="M417" s="83"/>
      <c r="N417" s="83"/>
      <c r="O417" s="83"/>
      <c r="P417" s="84"/>
      <c r="Q417" s="85"/>
      <c r="R417" s="85"/>
      <c r="S417" s="85"/>
      <c r="T417" s="85"/>
      <c r="U417" s="85"/>
      <c r="V417" s="86"/>
      <c r="AA417" s="69"/>
    </row>
    <row r="418" ht="15.75" customHeight="1" spans="2:27">
      <c r="B418" s="67"/>
      <c r="H418" s="83"/>
      <c r="I418" s="84"/>
      <c r="J418" s="83"/>
      <c r="L418" s="83"/>
      <c r="M418" s="83"/>
      <c r="N418" s="83"/>
      <c r="O418" s="83"/>
      <c r="P418" s="84"/>
      <c r="Q418" s="85"/>
      <c r="R418" s="85"/>
      <c r="S418" s="85"/>
      <c r="T418" s="85"/>
      <c r="U418" s="85"/>
      <c r="V418" s="86"/>
      <c r="AA418" s="69"/>
    </row>
    <row r="419" ht="15.75" customHeight="1" spans="2:27">
      <c r="B419" s="67"/>
      <c r="H419" s="83"/>
      <c r="I419" s="84"/>
      <c r="J419" s="83"/>
      <c r="L419" s="83"/>
      <c r="M419" s="83"/>
      <c r="N419" s="83"/>
      <c r="O419" s="83"/>
      <c r="P419" s="84"/>
      <c r="Q419" s="85"/>
      <c r="R419" s="85"/>
      <c r="S419" s="85"/>
      <c r="T419" s="85"/>
      <c r="U419" s="85"/>
      <c r="V419" s="86"/>
      <c r="AA419" s="69"/>
    </row>
    <row r="420" ht="15.75" customHeight="1" spans="2:27">
      <c r="B420" s="67"/>
      <c r="H420" s="83"/>
      <c r="I420" s="84"/>
      <c r="J420" s="83"/>
      <c r="L420" s="83"/>
      <c r="M420" s="83"/>
      <c r="N420" s="83"/>
      <c r="O420" s="83"/>
      <c r="P420" s="84"/>
      <c r="Q420" s="85"/>
      <c r="R420" s="85"/>
      <c r="S420" s="85"/>
      <c r="T420" s="85"/>
      <c r="U420" s="85"/>
      <c r="V420" s="86"/>
      <c r="AA420" s="69"/>
    </row>
    <row r="421" ht="15.75" customHeight="1" spans="2:27">
      <c r="B421" s="67"/>
      <c r="H421" s="83"/>
      <c r="I421" s="84"/>
      <c r="J421" s="83"/>
      <c r="L421" s="83"/>
      <c r="M421" s="83"/>
      <c r="N421" s="83"/>
      <c r="O421" s="83"/>
      <c r="P421" s="84"/>
      <c r="Q421" s="85"/>
      <c r="R421" s="85"/>
      <c r="S421" s="85"/>
      <c r="T421" s="85"/>
      <c r="U421" s="85"/>
      <c r="V421" s="86"/>
      <c r="AA421" s="69"/>
    </row>
    <row r="422" ht="15.75" customHeight="1" spans="2:27">
      <c r="B422" s="67"/>
      <c r="H422" s="83"/>
      <c r="I422" s="84"/>
      <c r="J422" s="83"/>
      <c r="L422" s="83"/>
      <c r="M422" s="83"/>
      <c r="N422" s="83"/>
      <c r="O422" s="83"/>
      <c r="P422" s="84"/>
      <c r="Q422" s="85"/>
      <c r="R422" s="85"/>
      <c r="S422" s="85"/>
      <c r="T422" s="85"/>
      <c r="U422" s="85"/>
      <c r="V422" s="86"/>
      <c r="AA422" s="69"/>
    </row>
    <row r="423" ht="15.75" customHeight="1" spans="2:27">
      <c r="B423" s="67"/>
      <c r="H423" s="83"/>
      <c r="I423" s="84"/>
      <c r="J423" s="83"/>
      <c r="L423" s="83"/>
      <c r="M423" s="83"/>
      <c r="N423" s="83"/>
      <c r="O423" s="83"/>
      <c r="P423" s="84"/>
      <c r="Q423" s="85"/>
      <c r="R423" s="85"/>
      <c r="S423" s="85"/>
      <c r="T423" s="85"/>
      <c r="U423" s="85"/>
      <c r="V423" s="86"/>
      <c r="AA423" s="69"/>
    </row>
    <row r="424" ht="15.75" customHeight="1" spans="2:27">
      <c r="B424" s="67"/>
      <c r="H424" s="83"/>
      <c r="I424" s="84"/>
      <c r="J424" s="83"/>
      <c r="L424" s="83"/>
      <c r="M424" s="83"/>
      <c r="N424" s="83"/>
      <c r="O424" s="83"/>
      <c r="P424" s="84"/>
      <c r="Q424" s="85"/>
      <c r="R424" s="85"/>
      <c r="S424" s="85"/>
      <c r="T424" s="85"/>
      <c r="U424" s="85"/>
      <c r="V424" s="86"/>
      <c r="AA424" s="69"/>
    </row>
    <row r="425" ht="15.75" customHeight="1" spans="2:27">
      <c r="B425" s="67"/>
      <c r="H425" s="83"/>
      <c r="I425" s="84"/>
      <c r="J425" s="83"/>
      <c r="L425" s="83"/>
      <c r="M425" s="83"/>
      <c r="N425" s="83"/>
      <c r="O425" s="83"/>
      <c r="P425" s="84"/>
      <c r="Q425" s="85"/>
      <c r="R425" s="85"/>
      <c r="S425" s="85"/>
      <c r="T425" s="85"/>
      <c r="U425" s="85"/>
      <c r="V425" s="86"/>
      <c r="AA425" s="69"/>
    </row>
    <row r="426" ht="15.75" customHeight="1" spans="2:27">
      <c r="B426" s="67"/>
      <c r="H426" s="83"/>
      <c r="I426" s="84"/>
      <c r="J426" s="83"/>
      <c r="L426" s="83"/>
      <c r="M426" s="83"/>
      <c r="N426" s="83"/>
      <c r="O426" s="83"/>
      <c r="P426" s="84"/>
      <c r="Q426" s="85"/>
      <c r="R426" s="85"/>
      <c r="S426" s="85"/>
      <c r="T426" s="85"/>
      <c r="U426" s="85"/>
      <c r="V426" s="86"/>
      <c r="AA426" s="69"/>
    </row>
    <row r="427" ht="15.75" customHeight="1" spans="2:27">
      <c r="B427" s="67"/>
      <c r="H427" s="83"/>
      <c r="I427" s="84"/>
      <c r="J427" s="83"/>
      <c r="L427" s="83"/>
      <c r="M427" s="83"/>
      <c r="N427" s="83"/>
      <c r="O427" s="83"/>
      <c r="P427" s="84"/>
      <c r="Q427" s="85"/>
      <c r="R427" s="85"/>
      <c r="S427" s="85"/>
      <c r="T427" s="85"/>
      <c r="U427" s="85"/>
      <c r="V427" s="86"/>
      <c r="AA427" s="69"/>
    </row>
    <row r="428" ht="15.75" customHeight="1" spans="2:27">
      <c r="B428" s="67"/>
      <c r="H428" s="83"/>
      <c r="I428" s="84"/>
      <c r="J428" s="83"/>
      <c r="L428" s="83"/>
      <c r="M428" s="83"/>
      <c r="N428" s="83"/>
      <c r="O428" s="83"/>
      <c r="P428" s="84"/>
      <c r="Q428" s="85"/>
      <c r="R428" s="85"/>
      <c r="S428" s="85"/>
      <c r="T428" s="85"/>
      <c r="U428" s="85"/>
      <c r="V428" s="86"/>
      <c r="AA428" s="69"/>
    </row>
    <row r="429" ht="15.75" customHeight="1" spans="2:27">
      <c r="B429" s="67"/>
      <c r="H429" s="83"/>
      <c r="I429" s="84"/>
      <c r="J429" s="83"/>
      <c r="L429" s="83"/>
      <c r="M429" s="83"/>
      <c r="N429" s="83"/>
      <c r="O429" s="83"/>
      <c r="P429" s="84"/>
      <c r="Q429" s="85"/>
      <c r="R429" s="85"/>
      <c r="S429" s="85"/>
      <c r="T429" s="85"/>
      <c r="U429" s="85"/>
      <c r="V429" s="86"/>
      <c r="AA429" s="69"/>
    </row>
    <row r="430" ht="15.75" customHeight="1" spans="2:27">
      <c r="B430" s="67"/>
      <c r="H430" s="83"/>
      <c r="I430" s="84"/>
      <c r="J430" s="83"/>
      <c r="L430" s="83"/>
      <c r="M430" s="83"/>
      <c r="N430" s="83"/>
      <c r="O430" s="83"/>
      <c r="P430" s="84"/>
      <c r="Q430" s="85"/>
      <c r="R430" s="85"/>
      <c r="S430" s="85"/>
      <c r="T430" s="85"/>
      <c r="U430" s="85"/>
      <c r="V430" s="86"/>
      <c r="AA430" s="69"/>
    </row>
    <row r="431" ht="15.75" customHeight="1" spans="2:27">
      <c r="B431" s="67"/>
      <c r="H431" s="83"/>
      <c r="I431" s="84"/>
      <c r="J431" s="83"/>
      <c r="L431" s="83"/>
      <c r="M431" s="83"/>
      <c r="N431" s="83"/>
      <c r="O431" s="83"/>
      <c r="P431" s="84"/>
      <c r="Q431" s="85"/>
      <c r="R431" s="85"/>
      <c r="S431" s="85"/>
      <c r="T431" s="85"/>
      <c r="U431" s="85"/>
      <c r="V431" s="86"/>
      <c r="AA431" s="69"/>
    </row>
    <row r="432" ht="15.75" customHeight="1" spans="2:27">
      <c r="B432" s="67"/>
      <c r="H432" s="83"/>
      <c r="I432" s="84"/>
      <c r="J432" s="83"/>
      <c r="L432" s="83"/>
      <c r="M432" s="83"/>
      <c r="N432" s="83"/>
      <c r="O432" s="83"/>
      <c r="P432" s="84"/>
      <c r="Q432" s="85"/>
      <c r="R432" s="85"/>
      <c r="S432" s="85"/>
      <c r="T432" s="85"/>
      <c r="U432" s="85"/>
      <c r="V432" s="86"/>
      <c r="AA432" s="69"/>
    </row>
    <row r="433" ht="15.75" customHeight="1" spans="2:27">
      <c r="B433" s="67"/>
      <c r="H433" s="83"/>
      <c r="I433" s="84"/>
      <c r="J433" s="83"/>
      <c r="L433" s="83"/>
      <c r="M433" s="83"/>
      <c r="N433" s="83"/>
      <c r="O433" s="83"/>
      <c r="P433" s="84"/>
      <c r="Q433" s="85"/>
      <c r="R433" s="85"/>
      <c r="S433" s="85"/>
      <c r="T433" s="85"/>
      <c r="U433" s="85"/>
      <c r="V433" s="86"/>
      <c r="AA433" s="69"/>
    </row>
    <row r="434" ht="15.75" customHeight="1" spans="2:27">
      <c r="B434" s="67"/>
      <c r="H434" s="83"/>
      <c r="I434" s="84"/>
      <c r="J434" s="83"/>
      <c r="L434" s="83"/>
      <c r="M434" s="83"/>
      <c r="N434" s="83"/>
      <c r="O434" s="83"/>
      <c r="P434" s="84"/>
      <c r="Q434" s="85"/>
      <c r="R434" s="85"/>
      <c r="S434" s="85"/>
      <c r="T434" s="85"/>
      <c r="U434" s="85"/>
      <c r="V434" s="86"/>
      <c r="AA434" s="69"/>
    </row>
    <row r="435" ht="15.75" customHeight="1" spans="2:27">
      <c r="B435" s="67"/>
      <c r="H435" s="83"/>
      <c r="I435" s="84"/>
      <c r="J435" s="83"/>
      <c r="L435" s="83"/>
      <c r="M435" s="83"/>
      <c r="N435" s="83"/>
      <c r="O435" s="83"/>
      <c r="P435" s="84"/>
      <c r="Q435" s="85"/>
      <c r="R435" s="85"/>
      <c r="S435" s="85"/>
      <c r="T435" s="85"/>
      <c r="U435" s="85"/>
      <c r="V435" s="86"/>
      <c r="AA435" s="69"/>
    </row>
    <row r="436" ht="15.75" customHeight="1" spans="2:27">
      <c r="B436" s="67"/>
      <c r="H436" s="83"/>
      <c r="I436" s="84"/>
      <c r="J436" s="83"/>
      <c r="L436" s="83"/>
      <c r="M436" s="83"/>
      <c r="N436" s="83"/>
      <c r="O436" s="83"/>
      <c r="P436" s="84"/>
      <c r="Q436" s="85"/>
      <c r="R436" s="85"/>
      <c r="S436" s="85"/>
      <c r="T436" s="85"/>
      <c r="U436" s="85"/>
      <c r="V436" s="86"/>
      <c r="AA436" s="69"/>
    </row>
    <row r="437" ht="15.75" customHeight="1" spans="2:27">
      <c r="B437" s="67"/>
      <c r="H437" s="83"/>
      <c r="I437" s="84"/>
      <c r="J437" s="83"/>
      <c r="L437" s="83"/>
      <c r="M437" s="83"/>
      <c r="N437" s="83"/>
      <c r="O437" s="83"/>
      <c r="P437" s="84"/>
      <c r="Q437" s="85"/>
      <c r="R437" s="85"/>
      <c r="S437" s="85"/>
      <c r="T437" s="85"/>
      <c r="U437" s="85"/>
      <c r="V437" s="86"/>
      <c r="AA437" s="69"/>
    </row>
    <row r="438" ht="15.75" customHeight="1" spans="2:27">
      <c r="B438" s="67"/>
      <c r="H438" s="83"/>
      <c r="I438" s="84"/>
      <c r="J438" s="83"/>
      <c r="L438" s="83"/>
      <c r="M438" s="83"/>
      <c r="N438" s="83"/>
      <c r="O438" s="83"/>
      <c r="P438" s="84"/>
      <c r="Q438" s="85"/>
      <c r="R438" s="85"/>
      <c r="S438" s="85"/>
      <c r="T438" s="85"/>
      <c r="U438" s="85"/>
      <c r="V438" s="86"/>
      <c r="AA438" s="69"/>
    </row>
    <row r="439" ht="15.75" customHeight="1" spans="2:27">
      <c r="B439" s="67"/>
      <c r="H439" s="83"/>
      <c r="I439" s="84"/>
      <c r="J439" s="83"/>
      <c r="L439" s="83"/>
      <c r="M439" s="83"/>
      <c r="N439" s="83"/>
      <c r="O439" s="83"/>
      <c r="P439" s="84"/>
      <c r="Q439" s="85"/>
      <c r="R439" s="85"/>
      <c r="S439" s="85"/>
      <c r="T439" s="85"/>
      <c r="U439" s="85"/>
      <c r="V439" s="86"/>
      <c r="AA439" s="69"/>
    </row>
    <row r="440" ht="15.75" customHeight="1" spans="2:27">
      <c r="B440" s="67"/>
      <c r="H440" s="83"/>
      <c r="I440" s="84"/>
      <c r="J440" s="83"/>
      <c r="L440" s="83"/>
      <c r="M440" s="83"/>
      <c r="N440" s="83"/>
      <c r="O440" s="83"/>
      <c r="P440" s="84"/>
      <c r="Q440" s="85"/>
      <c r="R440" s="85"/>
      <c r="S440" s="85"/>
      <c r="T440" s="85"/>
      <c r="U440" s="85"/>
      <c r="V440" s="86"/>
      <c r="AA440" s="69"/>
    </row>
    <row r="441" ht="15.75" customHeight="1" spans="2:27">
      <c r="B441" s="67"/>
      <c r="H441" s="83"/>
      <c r="I441" s="84"/>
      <c r="J441" s="83"/>
      <c r="L441" s="83"/>
      <c r="M441" s="83"/>
      <c r="N441" s="83"/>
      <c r="O441" s="83"/>
      <c r="P441" s="84"/>
      <c r="Q441" s="85"/>
      <c r="R441" s="85"/>
      <c r="S441" s="85"/>
      <c r="T441" s="85"/>
      <c r="U441" s="85"/>
      <c r="V441" s="86"/>
      <c r="AA441" s="69"/>
    </row>
    <row r="442" ht="15.75" customHeight="1" spans="2:27">
      <c r="B442" s="67"/>
      <c r="H442" s="83"/>
      <c r="I442" s="84"/>
      <c r="J442" s="83"/>
      <c r="L442" s="83"/>
      <c r="M442" s="83"/>
      <c r="N442" s="83"/>
      <c r="O442" s="83"/>
      <c r="P442" s="84"/>
      <c r="Q442" s="85"/>
      <c r="R442" s="85"/>
      <c r="S442" s="85"/>
      <c r="T442" s="85"/>
      <c r="U442" s="85"/>
      <c r="V442" s="86"/>
      <c r="AA442" s="69"/>
    </row>
    <row r="443" ht="15.75" customHeight="1" spans="2:27">
      <c r="B443" s="67"/>
      <c r="H443" s="83"/>
      <c r="I443" s="84"/>
      <c r="J443" s="83"/>
      <c r="L443" s="83"/>
      <c r="M443" s="83"/>
      <c r="N443" s="83"/>
      <c r="O443" s="83"/>
      <c r="P443" s="84"/>
      <c r="Q443" s="85"/>
      <c r="R443" s="85"/>
      <c r="S443" s="85"/>
      <c r="T443" s="85"/>
      <c r="U443" s="85"/>
      <c r="V443" s="86"/>
      <c r="AA443" s="69"/>
    </row>
    <row r="444" ht="15.75" customHeight="1" spans="2:27">
      <c r="B444" s="67"/>
      <c r="H444" s="83"/>
      <c r="I444" s="84"/>
      <c r="J444" s="83"/>
      <c r="L444" s="83"/>
      <c r="M444" s="83"/>
      <c r="N444" s="83"/>
      <c r="O444" s="83"/>
      <c r="P444" s="84"/>
      <c r="Q444" s="85"/>
      <c r="R444" s="85"/>
      <c r="S444" s="85"/>
      <c r="T444" s="85"/>
      <c r="U444" s="85"/>
      <c r="V444" s="86"/>
      <c r="AA444" s="69"/>
    </row>
    <row r="445" ht="15.75" customHeight="1" spans="2:27">
      <c r="B445" s="67"/>
      <c r="H445" s="83"/>
      <c r="I445" s="84"/>
      <c r="J445" s="83"/>
      <c r="L445" s="83"/>
      <c r="M445" s="83"/>
      <c r="N445" s="83"/>
      <c r="O445" s="83"/>
      <c r="P445" s="84"/>
      <c r="Q445" s="85"/>
      <c r="R445" s="85"/>
      <c r="S445" s="85"/>
      <c r="T445" s="85"/>
      <c r="U445" s="85"/>
      <c r="V445" s="86"/>
      <c r="AA445" s="69"/>
    </row>
    <row r="446" ht="15.75" customHeight="1" spans="2:27">
      <c r="B446" s="67"/>
      <c r="H446" s="83"/>
      <c r="I446" s="84"/>
      <c r="J446" s="83"/>
      <c r="L446" s="83"/>
      <c r="M446" s="83"/>
      <c r="N446" s="83"/>
      <c r="O446" s="83"/>
      <c r="P446" s="84"/>
      <c r="Q446" s="85"/>
      <c r="R446" s="85"/>
      <c r="S446" s="85"/>
      <c r="T446" s="85"/>
      <c r="U446" s="85"/>
      <c r="V446" s="86"/>
      <c r="AA446" s="69"/>
    </row>
    <row r="447" ht="15.75" customHeight="1" spans="2:27">
      <c r="B447" s="67"/>
      <c r="H447" s="83"/>
      <c r="I447" s="84"/>
      <c r="J447" s="83"/>
      <c r="L447" s="83"/>
      <c r="M447" s="83"/>
      <c r="N447" s="83"/>
      <c r="O447" s="83"/>
      <c r="P447" s="84"/>
      <c r="Q447" s="85"/>
      <c r="R447" s="85"/>
      <c r="S447" s="85"/>
      <c r="T447" s="85"/>
      <c r="U447" s="85"/>
      <c r="V447" s="86"/>
      <c r="AA447" s="69"/>
    </row>
    <row r="448" ht="15.75" customHeight="1" spans="2:27">
      <c r="B448" s="67"/>
      <c r="H448" s="83"/>
      <c r="I448" s="84"/>
      <c r="J448" s="83"/>
      <c r="L448" s="83"/>
      <c r="M448" s="83"/>
      <c r="N448" s="83"/>
      <c r="O448" s="83"/>
      <c r="P448" s="84"/>
      <c r="Q448" s="85"/>
      <c r="R448" s="85"/>
      <c r="S448" s="85"/>
      <c r="T448" s="85"/>
      <c r="U448" s="85"/>
      <c r="V448" s="86"/>
      <c r="AA448" s="69"/>
    </row>
    <row r="449" ht="15.75" customHeight="1" spans="2:27">
      <c r="B449" s="67"/>
      <c r="H449" s="83"/>
      <c r="I449" s="84"/>
      <c r="J449" s="83"/>
      <c r="L449" s="83"/>
      <c r="M449" s="83"/>
      <c r="N449" s="83"/>
      <c r="O449" s="83"/>
      <c r="P449" s="84"/>
      <c r="Q449" s="85"/>
      <c r="R449" s="85"/>
      <c r="S449" s="85"/>
      <c r="T449" s="85"/>
      <c r="U449" s="85"/>
      <c r="V449" s="86"/>
      <c r="AA449" s="69"/>
    </row>
    <row r="450" ht="15.75" customHeight="1" spans="2:27">
      <c r="B450" s="67"/>
      <c r="H450" s="83"/>
      <c r="I450" s="84"/>
      <c r="J450" s="83"/>
      <c r="L450" s="83"/>
      <c r="M450" s="83"/>
      <c r="N450" s="83"/>
      <c r="O450" s="83"/>
      <c r="P450" s="84"/>
      <c r="Q450" s="85"/>
      <c r="R450" s="85"/>
      <c r="S450" s="85"/>
      <c r="T450" s="85"/>
      <c r="U450" s="85"/>
      <c r="V450" s="86"/>
      <c r="AA450" s="69"/>
    </row>
    <row r="451" ht="15.75" customHeight="1" spans="2:27">
      <c r="B451" s="67"/>
      <c r="H451" s="83"/>
      <c r="I451" s="84"/>
      <c r="J451" s="83"/>
      <c r="L451" s="83"/>
      <c r="M451" s="83"/>
      <c r="N451" s="83"/>
      <c r="O451" s="83"/>
      <c r="P451" s="84"/>
      <c r="Q451" s="85"/>
      <c r="R451" s="85"/>
      <c r="S451" s="85"/>
      <c r="T451" s="85"/>
      <c r="U451" s="85"/>
      <c r="V451" s="86"/>
      <c r="AA451" s="69"/>
    </row>
    <row r="452" ht="15.75" customHeight="1" spans="2:27">
      <c r="B452" s="67"/>
      <c r="H452" s="83"/>
      <c r="I452" s="84"/>
      <c r="J452" s="83"/>
      <c r="L452" s="83"/>
      <c r="M452" s="83"/>
      <c r="N452" s="83"/>
      <c r="O452" s="83"/>
      <c r="P452" s="84"/>
      <c r="Q452" s="85"/>
      <c r="R452" s="85"/>
      <c r="S452" s="85"/>
      <c r="T452" s="85"/>
      <c r="U452" s="85"/>
      <c r="V452" s="86"/>
      <c r="AA452" s="69"/>
    </row>
    <row r="453" ht="15.75" customHeight="1" spans="2:27">
      <c r="B453" s="67"/>
      <c r="H453" s="83"/>
      <c r="I453" s="84"/>
      <c r="J453" s="83"/>
      <c r="L453" s="83"/>
      <c r="M453" s="83"/>
      <c r="N453" s="83"/>
      <c r="O453" s="83"/>
      <c r="P453" s="84"/>
      <c r="Q453" s="85"/>
      <c r="R453" s="85"/>
      <c r="S453" s="85"/>
      <c r="T453" s="85"/>
      <c r="U453" s="85"/>
      <c r="V453" s="86"/>
      <c r="AA453" s="69"/>
    </row>
    <row r="454" ht="15.75" customHeight="1" spans="2:27">
      <c r="B454" s="67"/>
      <c r="H454" s="83"/>
      <c r="I454" s="84"/>
      <c r="J454" s="83"/>
      <c r="L454" s="83"/>
      <c r="M454" s="83"/>
      <c r="N454" s="83"/>
      <c r="O454" s="83"/>
      <c r="P454" s="84"/>
      <c r="Q454" s="85"/>
      <c r="R454" s="85"/>
      <c r="S454" s="85"/>
      <c r="T454" s="85"/>
      <c r="U454" s="85"/>
      <c r="V454" s="86"/>
      <c r="AA454" s="69"/>
    </row>
    <row r="455" ht="15.75" customHeight="1" spans="2:27">
      <c r="B455" s="67"/>
      <c r="H455" s="83"/>
      <c r="I455" s="84"/>
      <c r="J455" s="83"/>
      <c r="L455" s="83"/>
      <c r="M455" s="83"/>
      <c r="N455" s="83"/>
      <c r="O455" s="83"/>
      <c r="P455" s="84"/>
      <c r="Q455" s="85"/>
      <c r="R455" s="85"/>
      <c r="S455" s="85"/>
      <c r="T455" s="85"/>
      <c r="U455" s="85"/>
      <c r="V455" s="86"/>
      <c r="AA455" s="69"/>
    </row>
    <row r="456" ht="15.75" customHeight="1" spans="2:27">
      <c r="B456" s="67"/>
      <c r="H456" s="83"/>
      <c r="I456" s="84"/>
      <c r="J456" s="83"/>
      <c r="L456" s="83"/>
      <c r="M456" s="83"/>
      <c r="N456" s="83"/>
      <c r="O456" s="83"/>
      <c r="P456" s="84"/>
      <c r="Q456" s="85"/>
      <c r="R456" s="85"/>
      <c r="S456" s="85"/>
      <c r="T456" s="85"/>
      <c r="U456" s="85"/>
      <c r="V456" s="86"/>
      <c r="AA456" s="69"/>
    </row>
    <row r="457" ht="15.75" customHeight="1" spans="2:27">
      <c r="B457" s="67"/>
      <c r="H457" s="83"/>
      <c r="I457" s="84"/>
      <c r="J457" s="83"/>
      <c r="L457" s="83"/>
      <c r="M457" s="83"/>
      <c r="N457" s="83"/>
      <c r="O457" s="83"/>
      <c r="P457" s="84"/>
      <c r="Q457" s="85"/>
      <c r="R457" s="85"/>
      <c r="S457" s="85"/>
      <c r="T457" s="85"/>
      <c r="U457" s="85"/>
      <c r="V457" s="86"/>
      <c r="AA457" s="69"/>
    </row>
    <row r="458" ht="15.75" customHeight="1" spans="2:27">
      <c r="B458" s="67"/>
      <c r="H458" s="83"/>
      <c r="I458" s="84"/>
      <c r="J458" s="83"/>
      <c r="L458" s="83"/>
      <c r="M458" s="83"/>
      <c r="N458" s="83"/>
      <c r="O458" s="83"/>
      <c r="P458" s="84"/>
      <c r="Q458" s="85"/>
      <c r="R458" s="85"/>
      <c r="S458" s="85"/>
      <c r="T458" s="85"/>
      <c r="U458" s="85"/>
      <c r="V458" s="86"/>
      <c r="AA458" s="69"/>
    </row>
    <row r="459" ht="15.75" customHeight="1" spans="2:27">
      <c r="B459" s="67"/>
      <c r="H459" s="83"/>
      <c r="I459" s="84"/>
      <c r="J459" s="83"/>
      <c r="L459" s="83"/>
      <c r="M459" s="83"/>
      <c r="N459" s="83"/>
      <c r="O459" s="83"/>
      <c r="P459" s="84"/>
      <c r="Q459" s="85"/>
      <c r="R459" s="85"/>
      <c r="S459" s="85"/>
      <c r="T459" s="85"/>
      <c r="U459" s="85"/>
      <c r="V459" s="86"/>
      <c r="AA459" s="69"/>
    </row>
    <row r="460" ht="15.75" customHeight="1" spans="2:27">
      <c r="B460" s="67"/>
      <c r="H460" s="83"/>
      <c r="I460" s="84"/>
      <c r="J460" s="83"/>
      <c r="L460" s="83"/>
      <c r="M460" s="83"/>
      <c r="N460" s="83"/>
      <c r="O460" s="83"/>
      <c r="P460" s="84"/>
      <c r="Q460" s="85"/>
      <c r="R460" s="85"/>
      <c r="S460" s="85"/>
      <c r="T460" s="85"/>
      <c r="U460" s="85"/>
      <c r="V460" s="86"/>
      <c r="AA460" s="69"/>
    </row>
    <row r="461" ht="15.75" customHeight="1" spans="2:27">
      <c r="B461" s="67"/>
      <c r="H461" s="83"/>
      <c r="I461" s="84"/>
      <c r="J461" s="83"/>
      <c r="L461" s="83"/>
      <c r="M461" s="83"/>
      <c r="N461" s="83"/>
      <c r="O461" s="83"/>
      <c r="P461" s="84"/>
      <c r="Q461" s="85"/>
      <c r="R461" s="85"/>
      <c r="S461" s="85"/>
      <c r="T461" s="85"/>
      <c r="U461" s="85"/>
      <c r="V461" s="86"/>
      <c r="AA461" s="69"/>
    </row>
    <row r="462" ht="15.75" customHeight="1" spans="2:27">
      <c r="B462" s="67"/>
      <c r="H462" s="83"/>
      <c r="I462" s="84"/>
      <c r="J462" s="83"/>
      <c r="L462" s="83"/>
      <c r="M462" s="83"/>
      <c r="N462" s="83"/>
      <c r="O462" s="83"/>
      <c r="P462" s="84"/>
      <c r="Q462" s="85"/>
      <c r="R462" s="85"/>
      <c r="S462" s="85"/>
      <c r="T462" s="85"/>
      <c r="U462" s="85"/>
      <c r="V462" s="86"/>
      <c r="AA462" s="69"/>
    </row>
    <row r="463" ht="15.75" customHeight="1" spans="2:27">
      <c r="B463" s="67"/>
      <c r="H463" s="83"/>
      <c r="I463" s="84"/>
      <c r="J463" s="83"/>
      <c r="L463" s="83"/>
      <c r="M463" s="83"/>
      <c r="N463" s="83"/>
      <c r="O463" s="83"/>
      <c r="P463" s="84"/>
      <c r="Q463" s="85"/>
      <c r="R463" s="85"/>
      <c r="S463" s="85"/>
      <c r="T463" s="85"/>
      <c r="U463" s="85"/>
      <c r="V463" s="86"/>
      <c r="AA463" s="69"/>
    </row>
    <row r="464" ht="15.75" customHeight="1" spans="2:27">
      <c r="B464" s="67"/>
      <c r="H464" s="83"/>
      <c r="I464" s="84"/>
      <c r="J464" s="83"/>
      <c r="L464" s="83"/>
      <c r="M464" s="83"/>
      <c r="N464" s="83"/>
      <c r="O464" s="83"/>
      <c r="P464" s="84"/>
      <c r="Q464" s="85"/>
      <c r="R464" s="85"/>
      <c r="S464" s="85"/>
      <c r="T464" s="85"/>
      <c r="U464" s="85"/>
      <c r="V464" s="86"/>
      <c r="AA464" s="69"/>
    </row>
    <row r="465" ht="15.75" customHeight="1" spans="2:27">
      <c r="B465" s="67"/>
      <c r="H465" s="83"/>
      <c r="I465" s="84"/>
      <c r="J465" s="83"/>
      <c r="L465" s="83"/>
      <c r="M465" s="83"/>
      <c r="N465" s="83"/>
      <c r="O465" s="83"/>
      <c r="P465" s="84"/>
      <c r="Q465" s="85"/>
      <c r="R465" s="85"/>
      <c r="S465" s="85"/>
      <c r="T465" s="85"/>
      <c r="U465" s="85"/>
      <c r="V465" s="86"/>
      <c r="AA465" s="69"/>
    </row>
    <row r="466" ht="15.75" customHeight="1" spans="2:27">
      <c r="B466" s="67"/>
      <c r="H466" s="83"/>
      <c r="I466" s="84"/>
      <c r="J466" s="83"/>
      <c r="L466" s="83"/>
      <c r="M466" s="83"/>
      <c r="N466" s="83"/>
      <c r="O466" s="83"/>
      <c r="P466" s="84"/>
      <c r="Q466" s="85"/>
      <c r="R466" s="85"/>
      <c r="S466" s="85"/>
      <c r="T466" s="85"/>
      <c r="U466" s="85"/>
      <c r="V466" s="86"/>
      <c r="AA466" s="69"/>
    </row>
    <row r="467" ht="15.75" customHeight="1" spans="2:27">
      <c r="B467" s="67"/>
      <c r="H467" s="83"/>
      <c r="I467" s="84"/>
      <c r="J467" s="83"/>
      <c r="L467" s="83"/>
      <c r="M467" s="83"/>
      <c r="N467" s="83"/>
      <c r="O467" s="83"/>
      <c r="P467" s="84"/>
      <c r="Q467" s="85"/>
      <c r="R467" s="85"/>
      <c r="S467" s="85"/>
      <c r="T467" s="85"/>
      <c r="U467" s="85"/>
      <c r="V467" s="86"/>
      <c r="AA467" s="69"/>
    </row>
    <row r="468" ht="15.75" customHeight="1" spans="2:27">
      <c r="B468" s="67"/>
      <c r="H468" s="83"/>
      <c r="I468" s="84"/>
      <c r="J468" s="83"/>
      <c r="L468" s="83"/>
      <c r="M468" s="83"/>
      <c r="N468" s="83"/>
      <c r="O468" s="83"/>
      <c r="P468" s="84"/>
      <c r="Q468" s="85"/>
      <c r="R468" s="85"/>
      <c r="S468" s="85"/>
      <c r="T468" s="85"/>
      <c r="U468" s="85"/>
      <c r="V468" s="86"/>
      <c r="AA468" s="69"/>
    </row>
    <row r="469" ht="15.75" customHeight="1" spans="2:27">
      <c r="B469" s="67"/>
      <c r="H469" s="83"/>
      <c r="I469" s="84"/>
      <c r="J469" s="83"/>
      <c r="L469" s="83"/>
      <c r="M469" s="83"/>
      <c r="N469" s="83"/>
      <c r="O469" s="83"/>
      <c r="P469" s="84"/>
      <c r="Q469" s="85"/>
      <c r="R469" s="85"/>
      <c r="S469" s="85"/>
      <c r="T469" s="85"/>
      <c r="U469" s="85"/>
      <c r="V469" s="86"/>
      <c r="AA469" s="69"/>
    </row>
    <row r="470" ht="15.75" customHeight="1" spans="2:27">
      <c r="B470" s="67"/>
      <c r="H470" s="83"/>
      <c r="I470" s="84"/>
      <c r="J470" s="83"/>
      <c r="L470" s="83"/>
      <c r="M470" s="83"/>
      <c r="N470" s="83"/>
      <c r="O470" s="83"/>
      <c r="P470" s="84"/>
      <c r="Q470" s="85"/>
      <c r="R470" s="85"/>
      <c r="S470" s="85"/>
      <c r="T470" s="85"/>
      <c r="U470" s="85"/>
      <c r="V470" s="86"/>
      <c r="AA470" s="69"/>
    </row>
    <row r="471" ht="15.75" customHeight="1" spans="2:27">
      <c r="B471" s="67"/>
      <c r="H471" s="83"/>
      <c r="I471" s="84"/>
      <c r="J471" s="83"/>
      <c r="L471" s="83"/>
      <c r="M471" s="83"/>
      <c r="N471" s="83"/>
      <c r="O471" s="83"/>
      <c r="P471" s="84"/>
      <c r="Q471" s="85"/>
      <c r="R471" s="85"/>
      <c r="S471" s="85"/>
      <c r="T471" s="85"/>
      <c r="U471" s="85"/>
      <c r="V471" s="86"/>
      <c r="AA471" s="69"/>
    </row>
    <row r="472" ht="15.75" customHeight="1" spans="2:27">
      <c r="B472" s="67"/>
      <c r="H472" s="83"/>
      <c r="I472" s="84"/>
      <c r="J472" s="83"/>
      <c r="L472" s="83"/>
      <c r="M472" s="83"/>
      <c r="N472" s="83"/>
      <c r="O472" s="83"/>
      <c r="P472" s="84"/>
      <c r="Q472" s="85"/>
      <c r="R472" s="85"/>
      <c r="S472" s="85"/>
      <c r="T472" s="85"/>
      <c r="U472" s="85"/>
      <c r="V472" s="86"/>
      <c r="AA472" s="69"/>
    </row>
    <row r="473" ht="15.75" customHeight="1" spans="2:27">
      <c r="B473" s="67"/>
      <c r="H473" s="83"/>
      <c r="I473" s="84"/>
      <c r="J473" s="83"/>
      <c r="L473" s="83"/>
      <c r="M473" s="83"/>
      <c r="N473" s="83"/>
      <c r="O473" s="83"/>
      <c r="P473" s="84"/>
      <c r="Q473" s="85"/>
      <c r="R473" s="85"/>
      <c r="S473" s="85"/>
      <c r="T473" s="85"/>
      <c r="U473" s="85"/>
      <c r="V473" s="86"/>
      <c r="AA473" s="69"/>
    </row>
    <row r="474" ht="15.75" customHeight="1" spans="2:27">
      <c r="B474" s="67"/>
      <c r="H474" s="83"/>
      <c r="I474" s="84"/>
      <c r="J474" s="83"/>
      <c r="L474" s="83"/>
      <c r="M474" s="83"/>
      <c r="N474" s="83"/>
      <c r="O474" s="83"/>
      <c r="P474" s="84"/>
      <c r="Q474" s="85"/>
      <c r="R474" s="85"/>
      <c r="S474" s="85"/>
      <c r="T474" s="85"/>
      <c r="U474" s="85"/>
      <c r="V474" s="86"/>
      <c r="AA474" s="69"/>
    </row>
    <row r="475" ht="15.75" customHeight="1" spans="2:27">
      <c r="B475" s="67"/>
      <c r="H475" s="83"/>
      <c r="I475" s="84"/>
      <c r="J475" s="83"/>
      <c r="L475" s="83"/>
      <c r="M475" s="83"/>
      <c r="N475" s="83"/>
      <c r="O475" s="83"/>
      <c r="P475" s="84"/>
      <c r="Q475" s="85"/>
      <c r="R475" s="85"/>
      <c r="S475" s="85"/>
      <c r="T475" s="85"/>
      <c r="U475" s="85"/>
      <c r="V475" s="86"/>
      <c r="AA475" s="69"/>
    </row>
    <row r="476" ht="15.75" customHeight="1" spans="2:27">
      <c r="B476" s="67"/>
      <c r="H476" s="83"/>
      <c r="I476" s="84"/>
      <c r="J476" s="83"/>
      <c r="L476" s="83"/>
      <c r="M476" s="83"/>
      <c r="N476" s="83"/>
      <c r="O476" s="83"/>
      <c r="P476" s="84"/>
      <c r="Q476" s="85"/>
      <c r="R476" s="85"/>
      <c r="S476" s="85"/>
      <c r="T476" s="85"/>
      <c r="U476" s="85"/>
      <c r="V476" s="86"/>
      <c r="AA476" s="69"/>
    </row>
    <row r="477" ht="15.75" customHeight="1" spans="2:27">
      <c r="B477" s="67"/>
      <c r="H477" s="83"/>
      <c r="I477" s="84"/>
      <c r="J477" s="83"/>
      <c r="L477" s="83"/>
      <c r="M477" s="83"/>
      <c r="N477" s="83"/>
      <c r="O477" s="83"/>
      <c r="P477" s="84"/>
      <c r="Q477" s="85"/>
      <c r="R477" s="85"/>
      <c r="S477" s="85"/>
      <c r="T477" s="85"/>
      <c r="U477" s="85"/>
      <c r="V477" s="86"/>
      <c r="AA477" s="69"/>
    </row>
    <row r="478" ht="15.75" customHeight="1" spans="2:27">
      <c r="B478" s="67"/>
      <c r="H478" s="83"/>
      <c r="I478" s="84"/>
      <c r="J478" s="83"/>
      <c r="L478" s="83"/>
      <c r="M478" s="83"/>
      <c r="N478" s="83"/>
      <c r="O478" s="83"/>
      <c r="P478" s="84"/>
      <c r="Q478" s="85"/>
      <c r="R478" s="85"/>
      <c r="S478" s="85"/>
      <c r="T478" s="85"/>
      <c r="U478" s="85"/>
      <c r="V478" s="86"/>
      <c r="AA478" s="69"/>
    </row>
    <row r="479" ht="15.75" customHeight="1" spans="2:27">
      <c r="B479" s="67"/>
      <c r="H479" s="83"/>
      <c r="I479" s="84"/>
      <c r="J479" s="83"/>
      <c r="L479" s="83"/>
      <c r="M479" s="83"/>
      <c r="N479" s="83"/>
      <c r="O479" s="83"/>
      <c r="P479" s="84"/>
      <c r="Q479" s="85"/>
      <c r="R479" s="85"/>
      <c r="S479" s="85"/>
      <c r="T479" s="85"/>
      <c r="U479" s="85"/>
      <c r="V479" s="86"/>
      <c r="AA479" s="69"/>
    </row>
    <row r="480" ht="15.75" customHeight="1" spans="2:27">
      <c r="B480" s="67"/>
      <c r="H480" s="83"/>
      <c r="I480" s="84"/>
      <c r="J480" s="83"/>
      <c r="L480" s="83"/>
      <c r="M480" s="83"/>
      <c r="N480" s="83"/>
      <c r="O480" s="83"/>
      <c r="P480" s="84"/>
      <c r="Q480" s="85"/>
      <c r="R480" s="85"/>
      <c r="S480" s="85"/>
      <c r="T480" s="85"/>
      <c r="U480" s="85"/>
      <c r="V480" s="86"/>
      <c r="AA480" s="69"/>
    </row>
    <row r="481" ht="15.75" customHeight="1" spans="2:27">
      <c r="B481" s="67"/>
      <c r="H481" s="83"/>
      <c r="I481" s="84"/>
      <c r="J481" s="83"/>
      <c r="L481" s="83"/>
      <c r="M481" s="83"/>
      <c r="N481" s="83"/>
      <c r="O481" s="83"/>
      <c r="P481" s="84"/>
      <c r="Q481" s="85"/>
      <c r="R481" s="85"/>
      <c r="S481" s="85"/>
      <c r="T481" s="85"/>
      <c r="U481" s="85"/>
      <c r="V481" s="86"/>
      <c r="AA481" s="69"/>
    </row>
    <row r="482" ht="15.75" customHeight="1" spans="2:27">
      <c r="B482" s="67"/>
      <c r="H482" s="83"/>
      <c r="I482" s="84"/>
      <c r="J482" s="83"/>
      <c r="L482" s="83"/>
      <c r="M482" s="83"/>
      <c r="N482" s="83"/>
      <c r="O482" s="83"/>
      <c r="P482" s="84"/>
      <c r="Q482" s="85"/>
      <c r="R482" s="85"/>
      <c r="S482" s="85"/>
      <c r="T482" s="85"/>
      <c r="U482" s="85"/>
      <c r="V482" s="86"/>
      <c r="AA482" s="69"/>
    </row>
    <row r="483" ht="15.75" customHeight="1" spans="2:27">
      <c r="B483" s="67"/>
      <c r="H483" s="83"/>
      <c r="I483" s="84"/>
      <c r="J483" s="83"/>
      <c r="L483" s="83"/>
      <c r="M483" s="83"/>
      <c r="N483" s="83"/>
      <c r="O483" s="83"/>
      <c r="P483" s="84"/>
      <c r="Q483" s="85"/>
      <c r="R483" s="85"/>
      <c r="S483" s="85"/>
      <c r="T483" s="85"/>
      <c r="U483" s="85"/>
      <c r="V483" s="86"/>
      <c r="AA483" s="69"/>
    </row>
    <row r="484" ht="15.75" customHeight="1" spans="2:27">
      <c r="B484" s="67"/>
      <c r="H484" s="83"/>
      <c r="I484" s="84"/>
      <c r="J484" s="83"/>
      <c r="L484" s="83"/>
      <c r="M484" s="83"/>
      <c r="N484" s="83"/>
      <c r="O484" s="83"/>
      <c r="P484" s="84"/>
      <c r="Q484" s="85"/>
      <c r="R484" s="85"/>
      <c r="S484" s="85"/>
      <c r="T484" s="85"/>
      <c r="U484" s="85"/>
      <c r="V484" s="86"/>
      <c r="AA484" s="69"/>
    </row>
    <row r="485" ht="15.75" customHeight="1" spans="2:27">
      <c r="B485" s="67"/>
      <c r="H485" s="83"/>
      <c r="I485" s="84"/>
      <c r="J485" s="83"/>
      <c r="L485" s="83"/>
      <c r="M485" s="83"/>
      <c r="N485" s="83"/>
      <c r="O485" s="83"/>
      <c r="P485" s="84"/>
      <c r="Q485" s="85"/>
      <c r="R485" s="85"/>
      <c r="S485" s="85"/>
      <c r="T485" s="85"/>
      <c r="U485" s="85"/>
      <c r="V485" s="86"/>
      <c r="AA485" s="69"/>
    </row>
    <row r="486" ht="15.75" customHeight="1" spans="2:27">
      <c r="B486" s="67"/>
      <c r="H486" s="83"/>
      <c r="I486" s="84"/>
      <c r="J486" s="83"/>
      <c r="L486" s="83"/>
      <c r="M486" s="83"/>
      <c r="N486" s="83"/>
      <c r="O486" s="83"/>
      <c r="P486" s="84"/>
      <c r="Q486" s="85"/>
      <c r="R486" s="85"/>
      <c r="S486" s="85"/>
      <c r="T486" s="85"/>
      <c r="U486" s="85"/>
      <c r="V486" s="86"/>
      <c r="AA486" s="69"/>
    </row>
    <row r="487" ht="15.75" customHeight="1" spans="2:27">
      <c r="B487" s="67"/>
      <c r="H487" s="83"/>
      <c r="I487" s="84"/>
      <c r="J487" s="83"/>
      <c r="L487" s="83"/>
      <c r="M487" s="83"/>
      <c r="N487" s="83"/>
      <c r="O487" s="83"/>
      <c r="P487" s="84"/>
      <c r="Q487" s="85"/>
      <c r="R487" s="85"/>
      <c r="S487" s="85"/>
      <c r="T487" s="85"/>
      <c r="U487" s="85"/>
      <c r="V487" s="86"/>
      <c r="AA487" s="69"/>
    </row>
    <row r="488" ht="15.75" customHeight="1" spans="2:27">
      <c r="B488" s="67"/>
      <c r="H488" s="83"/>
      <c r="I488" s="84"/>
      <c r="J488" s="83"/>
      <c r="L488" s="83"/>
      <c r="M488" s="83"/>
      <c r="N488" s="83"/>
      <c r="O488" s="83"/>
      <c r="P488" s="84"/>
      <c r="Q488" s="85"/>
      <c r="R488" s="85"/>
      <c r="S488" s="85"/>
      <c r="T488" s="85"/>
      <c r="U488" s="85"/>
      <c r="V488" s="86"/>
      <c r="AA488" s="69"/>
    </row>
    <row r="489" ht="15.75" customHeight="1" spans="2:27">
      <c r="B489" s="67"/>
      <c r="H489" s="83"/>
      <c r="I489" s="84"/>
      <c r="J489" s="83"/>
      <c r="L489" s="83"/>
      <c r="M489" s="83"/>
      <c r="N489" s="83"/>
      <c r="O489" s="83"/>
      <c r="P489" s="84"/>
      <c r="Q489" s="85"/>
      <c r="R489" s="85"/>
      <c r="S489" s="85"/>
      <c r="T489" s="85"/>
      <c r="U489" s="85"/>
      <c r="V489" s="86"/>
      <c r="AA489" s="69"/>
    </row>
    <row r="490" ht="15.75" customHeight="1" spans="2:27">
      <c r="B490" s="67"/>
      <c r="H490" s="83"/>
      <c r="I490" s="84"/>
      <c r="J490" s="83"/>
      <c r="L490" s="83"/>
      <c r="M490" s="83"/>
      <c r="N490" s="83"/>
      <c r="O490" s="83"/>
      <c r="P490" s="84"/>
      <c r="Q490" s="85"/>
      <c r="R490" s="85"/>
      <c r="S490" s="85"/>
      <c r="T490" s="85"/>
      <c r="U490" s="85"/>
      <c r="V490" s="86"/>
      <c r="AA490" s="69"/>
    </row>
    <row r="491" ht="15.75" customHeight="1" spans="2:27">
      <c r="B491" s="67"/>
      <c r="H491" s="83"/>
      <c r="I491" s="84"/>
      <c r="J491" s="83"/>
      <c r="L491" s="83"/>
      <c r="M491" s="83"/>
      <c r="N491" s="83"/>
      <c r="O491" s="83"/>
      <c r="P491" s="84"/>
      <c r="Q491" s="85"/>
      <c r="R491" s="85"/>
      <c r="S491" s="85"/>
      <c r="T491" s="85"/>
      <c r="U491" s="85"/>
      <c r="V491" s="86"/>
      <c r="AA491" s="69"/>
    </row>
    <row r="492" ht="15.75" customHeight="1" spans="2:27">
      <c r="B492" s="67"/>
      <c r="H492" s="83"/>
      <c r="I492" s="84"/>
      <c r="J492" s="83"/>
      <c r="L492" s="83"/>
      <c r="M492" s="83"/>
      <c r="N492" s="83"/>
      <c r="O492" s="83"/>
      <c r="P492" s="84"/>
      <c r="Q492" s="85"/>
      <c r="R492" s="85"/>
      <c r="S492" s="85"/>
      <c r="T492" s="85"/>
      <c r="U492" s="85"/>
      <c r="V492" s="86"/>
      <c r="AA492" s="69"/>
    </row>
    <row r="493" ht="15.75" customHeight="1" spans="2:27">
      <c r="B493" s="67"/>
      <c r="H493" s="83"/>
      <c r="I493" s="84"/>
      <c r="J493" s="83"/>
      <c r="L493" s="83"/>
      <c r="M493" s="83"/>
      <c r="N493" s="83"/>
      <c r="O493" s="83"/>
      <c r="P493" s="84"/>
      <c r="Q493" s="85"/>
      <c r="R493" s="85"/>
      <c r="S493" s="85"/>
      <c r="T493" s="85"/>
      <c r="U493" s="85"/>
      <c r="V493" s="86"/>
      <c r="AA493" s="69"/>
    </row>
    <row r="494" ht="15.75" customHeight="1" spans="2:27">
      <c r="B494" s="67"/>
      <c r="H494" s="83"/>
      <c r="I494" s="84"/>
      <c r="J494" s="83"/>
      <c r="L494" s="83"/>
      <c r="M494" s="83"/>
      <c r="N494" s="83"/>
      <c r="O494" s="83"/>
      <c r="P494" s="84"/>
      <c r="Q494" s="85"/>
      <c r="R494" s="85"/>
      <c r="S494" s="85"/>
      <c r="T494" s="85"/>
      <c r="U494" s="85"/>
      <c r="V494" s="86"/>
      <c r="AA494" s="69"/>
    </row>
    <row r="495" ht="15.75" customHeight="1" spans="2:27">
      <c r="B495" s="67"/>
      <c r="H495" s="83"/>
      <c r="I495" s="84"/>
      <c r="J495" s="83"/>
      <c r="L495" s="83"/>
      <c r="M495" s="83"/>
      <c r="N495" s="83"/>
      <c r="O495" s="83"/>
      <c r="P495" s="84"/>
      <c r="Q495" s="85"/>
      <c r="R495" s="85"/>
      <c r="S495" s="85"/>
      <c r="T495" s="85"/>
      <c r="U495" s="85"/>
      <c r="V495" s="86"/>
      <c r="AA495" s="69"/>
    </row>
    <row r="496" ht="15.75" customHeight="1" spans="2:27">
      <c r="B496" s="67"/>
      <c r="H496" s="83"/>
      <c r="I496" s="84"/>
      <c r="J496" s="83"/>
      <c r="L496" s="83"/>
      <c r="M496" s="83"/>
      <c r="N496" s="83"/>
      <c r="O496" s="83"/>
      <c r="P496" s="84"/>
      <c r="Q496" s="85"/>
      <c r="R496" s="85"/>
      <c r="S496" s="85"/>
      <c r="T496" s="85"/>
      <c r="U496" s="85"/>
      <c r="V496" s="86"/>
      <c r="AA496" s="69"/>
    </row>
    <row r="497" ht="15.75" customHeight="1" spans="2:27">
      <c r="B497" s="67"/>
      <c r="H497" s="83"/>
      <c r="I497" s="84"/>
      <c r="J497" s="83"/>
      <c r="L497" s="83"/>
      <c r="M497" s="83"/>
      <c r="N497" s="83"/>
      <c r="O497" s="83"/>
      <c r="P497" s="84"/>
      <c r="Q497" s="85"/>
      <c r="R497" s="85"/>
      <c r="S497" s="85"/>
      <c r="T497" s="85"/>
      <c r="U497" s="85"/>
      <c r="V497" s="86"/>
      <c r="AA497" s="69"/>
    </row>
    <row r="498" ht="15.75" customHeight="1" spans="2:27">
      <c r="B498" s="67"/>
      <c r="H498" s="83"/>
      <c r="I498" s="84"/>
      <c r="J498" s="83"/>
      <c r="L498" s="83"/>
      <c r="M498" s="83"/>
      <c r="N498" s="83"/>
      <c r="O498" s="83"/>
      <c r="P498" s="84"/>
      <c r="Q498" s="85"/>
      <c r="R498" s="85"/>
      <c r="S498" s="85"/>
      <c r="T498" s="85"/>
      <c r="U498" s="85"/>
      <c r="V498" s="86"/>
      <c r="AA498" s="69"/>
    </row>
    <row r="499" ht="15.75" customHeight="1" spans="2:27">
      <c r="B499" s="67"/>
      <c r="H499" s="83"/>
      <c r="I499" s="84"/>
      <c r="J499" s="83"/>
      <c r="L499" s="83"/>
      <c r="M499" s="83"/>
      <c r="N499" s="83"/>
      <c r="O499" s="83"/>
      <c r="P499" s="84"/>
      <c r="Q499" s="85"/>
      <c r="R499" s="85"/>
      <c r="S499" s="85"/>
      <c r="T499" s="85"/>
      <c r="U499" s="85"/>
      <c r="V499" s="86"/>
      <c r="AA499" s="69"/>
    </row>
    <row r="500" ht="15.75" customHeight="1" spans="2:27">
      <c r="B500" s="67"/>
      <c r="H500" s="83"/>
      <c r="I500" s="84"/>
      <c r="J500" s="83"/>
      <c r="L500" s="83"/>
      <c r="M500" s="83"/>
      <c r="N500" s="83"/>
      <c r="O500" s="83"/>
      <c r="P500" s="84"/>
      <c r="Q500" s="85"/>
      <c r="R500" s="85"/>
      <c r="S500" s="85"/>
      <c r="T500" s="85"/>
      <c r="U500" s="85"/>
      <c r="V500" s="86"/>
      <c r="AA500" s="69"/>
    </row>
    <row r="501" ht="15.75" customHeight="1" spans="2:27">
      <c r="B501" s="67"/>
      <c r="H501" s="83"/>
      <c r="I501" s="84"/>
      <c r="J501" s="83"/>
      <c r="L501" s="83"/>
      <c r="M501" s="83"/>
      <c r="N501" s="83"/>
      <c r="O501" s="83"/>
      <c r="P501" s="84"/>
      <c r="Q501" s="85"/>
      <c r="R501" s="85"/>
      <c r="S501" s="85"/>
      <c r="T501" s="85"/>
      <c r="U501" s="85"/>
      <c r="V501" s="86"/>
      <c r="AA501" s="69"/>
    </row>
    <row r="502" ht="15.75" customHeight="1" spans="2:27">
      <c r="B502" s="67"/>
      <c r="H502" s="83"/>
      <c r="I502" s="84"/>
      <c r="J502" s="83"/>
      <c r="L502" s="83"/>
      <c r="M502" s="83"/>
      <c r="N502" s="83"/>
      <c r="O502" s="83"/>
      <c r="P502" s="84"/>
      <c r="Q502" s="85"/>
      <c r="R502" s="85"/>
      <c r="S502" s="85"/>
      <c r="T502" s="85"/>
      <c r="U502" s="85"/>
      <c r="V502" s="86"/>
      <c r="AA502" s="69"/>
    </row>
    <row r="503" ht="15.75" customHeight="1" spans="2:27">
      <c r="B503" s="67"/>
      <c r="H503" s="83"/>
      <c r="I503" s="84"/>
      <c r="J503" s="83"/>
      <c r="L503" s="83"/>
      <c r="M503" s="83"/>
      <c r="N503" s="83"/>
      <c r="O503" s="83"/>
      <c r="P503" s="84"/>
      <c r="Q503" s="85"/>
      <c r="R503" s="85"/>
      <c r="S503" s="85"/>
      <c r="T503" s="85"/>
      <c r="U503" s="85"/>
      <c r="V503" s="86"/>
      <c r="AA503" s="69"/>
    </row>
    <row r="504" ht="15.75" customHeight="1" spans="2:27">
      <c r="B504" s="67"/>
      <c r="H504" s="83"/>
      <c r="I504" s="84"/>
      <c r="J504" s="83"/>
      <c r="L504" s="83"/>
      <c r="M504" s="83"/>
      <c r="N504" s="83"/>
      <c r="O504" s="83"/>
      <c r="P504" s="84"/>
      <c r="Q504" s="85"/>
      <c r="R504" s="85"/>
      <c r="S504" s="85"/>
      <c r="T504" s="85"/>
      <c r="U504" s="85"/>
      <c r="V504" s="86"/>
      <c r="AA504" s="69"/>
    </row>
    <row r="505" ht="15.75" customHeight="1" spans="2:27">
      <c r="B505" s="67"/>
      <c r="H505" s="83"/>
      <c r="I505" s="84"/>
      <c r="J505" s="83"/>
      <c r="L505" s="83"/>
      <c r="M505" s="83"/>
      <c r="N505" s="83"/>
      <c r="O505" s="83"/>
      <c r="P505" s="84"/>
      <c r="Q505" s="85"/>
      <c r="R505" s="85"/>
      <c r="S505" s="85"/>
      <c r="T505" s="85"/>
      <c r="U505" s="85"/>
      <c r="V505" s="86"/>
      <c r="AA505" s="69"/>
    </row>
    <row r="506" ht="15.75" customHeight="1" spans="2:27">
      <c r="B506" s="67"/>
      <c r="H506" s="83"/>
      <c r="I506" s="84"/>
      <c r="J506" s="83"/>
      <c r="L506" s="83"/>
      <c r="M506" s="83"/>
      <c r="N506" s="83"/>
      <c r="O506" s="83"/>
      <c r="P506" s="84"/>
      <c r="Q506" s="85"/>
      <c r="R506" s="85"/>
      <c r="S506" s="85"/>
      <c r="T506" s="85"/>
      <c r="U506" s="85"/>
      <c r="V506" s="86"/>
      <c r="AA506" s="69"/>
    </row>
    <row r="507" ht="15.75" customHeight="1" spans="2:27">
      <c r="B507" s="67"/>
      <c r="H507" s="83"/>
      <c r="I507" s="84"/>
      <c r="J507" s="83"/>
      <c r="L507" s="83"/>
      <c r="M507" s="83"/>
      <c r="N507" s="83"/>
      <c r="O507" s="83"/>
      <c r="P507" s="84"/>
      <c r="Q507" s="85"/>
      <c r="R507" s="85"/>
      <c r="S507" s="85"/>
      <c r="T507" s="85"/>
      <c r="U507" s="85"/>
      <c r="V507" s="86"/>
      <c r="AA507" s="69"/>
    </row>
    <row r="508" ht="15.75" customHeight="1" spans="2:27">
      <c r="B508" s="67"/>
      <c r="H508" s="83"/>
      <c r="I508" s="84"/>
      <c r="J508" s="83"/>
      <c r="L508" s="83"/>
      <c r="M508" s="83"/>
      <c r="N508" s="83"/>
      <c r="O508" s="83"/>
      <c r="P508" s="84"/>
      <c r="Q508" s="85"/>
      <c r="R508" s="85"/>
      <c r="S508" s="85"/>
      <c r="T508" s="85"/>
      <c r="U508" s="85"/>
      <c r="V508" s="86"/>
      <c r="AA508" s="69"/>
    </row>
    <row r="509" ht="15.75" customHeight="1" spans="2:27">
      <c r="B509" s="67"/>
      <c r="H509" s="83"/>
      <c r="I509" s="84"/>
      <c r="J509" s="83"/>
      <c r="L509" s="83"/>
      <c r="M509" s="83"/>
      <c r="N509" s="83"/>
      <c r="O509" s="83"/>
      <c r="P509" s="84"/>
      <c r="Q509" s="85"/>
      <c r="R509" s="85"/>
      <c r="S509" s="85"/>
      <c r="T509" s="85"/>
      <c r="U509" s="85"/>
      <c r="V509" s="86"/>
      <c r="AA509" s="69"/>
    </row>
    <row r="510" ht="15.75" customHeight="1" spans="2:27">
      <c r="B510" s="67"/>
      <c r="H510" s="83"/>
      <c r="I510" s="84"/>
      <c r="J510" s="83"/>
      <c r="L510" s="83"/>
      <c r="M510" s="83"/>
      <c r="N510" s="83"/>
      <c r="O510" s="83"/>
      <c r="P510" s="84"/>
      <c r="Q510" s="85"/>
      <c r="R510" s="85"/>
      <c r="S510" s="85"/>
      <c r="T510" s="85"/>
      <c r="U510" s="85"/>
      <c r="V510" s="86"/>
      <c r="AA510" s="69"/>
    </row>
    <row r="511" ht="15.75" customHeight="1" spans="2:27">
      <c r="B511" s="67"/>
      <c r="H511" s="83"/>
      <c r="I511" s="84"/>
      <c r="J511" s="83"/>
      <c r="L511" s="83"/>
      <c r="M511" s="83"/>
      <c r="N511" s="83"/>
      <c r="O511" s="83"/>
      <c r="P511" s="84"/>
      <c r="Q511" s="85"/>
      <c r="R511" s="85"/>
      <c r="S511" s="85"/>
      <c r="T511" s="85"/>
      <c r="U511" s="85"/>
      <c r="V511" s="86"/>
      <c r="AA511" s="69"/>
    </row>
    <row r="512" ht="15.75" customHeight="1" spans="2:27">
      <c r="B512" s="67"/>
      <c r="H512" s="83"/>
      <c r="I512" s="84"/>
      <c r="J512" s="83"/>
      <c r="L512" s="83"/>
      <c r="M512" s="83"/>
      <c r="N512" s="83"/>
      <c r="O512" s="83"/>
      <c r="P512" s="84"/>
      <c r="Q512" s="85"/>
      <c r="R512" s="85"/>
      <c r="S512" s="85"/>
      <c r="T512" s="85"/>
      <c r="U512" s="85"/>
      <c r="V512" s="86"/>
      <c r="AA512" s="69"/>
    </row>
    <row r="513" ht="15.75" customHeight="1" spans="2:27">
      <c r="B513" s="67"/>
      <c r="H513" s="83"/>
      <c r="I513" s="84"/>
      <c r="J513" s="83"/>
      <c r="L513" s="83"/>
      <c r="M513" s="83"/>
      <c r="N513" s="83"/>
      <c r="O513" s="83"/>
      <c r="P513" s="84"/>
      <c r="Q513" s="85"/>
      <c r="R513" s="85"/>
      <c r="S513" s="85"/>
      <c r="T513" s="85"/>
      <c r="U513" s="85"/>
      <c r="V513" s="86"/>
      <c r="AA513" s="69"/>
    </row>
    <row r="514" ht="15.75" customHeight="1" spans="2:27">
      <c r="B514" s="67"/>
      <c r="H514" s="83"/>
      <c r="I514" s="84"/>
      <c r="J514" s="83"/>
      <c r="L514" s="83"/>
      <c r="M514" s="83"/>
      <c r="N514" s="83"/>
      <c r="O514" s="83"/>
      <c r="P514" s="84"/>
      <c r="Q514" s="85"/>
      <c r="R514" s="85"/>
      <c r="S514" s="85"/>
      <c r="T514" s="85"/>
      <c r="U514" s="85"/>
      <c r="V514" s="86"/>
      <c r="AA514" s="69"/>
    </row>
    <row r="515" ht="15.75" customHeight="1" spans="2:27">
      <c r="B515" s="67"/>
      <c r="H515" s="83"/>
      <c r="I515" s="84"/>
      <c r="J515" s="83"/>
      <c r="L515" s="83"/>
      <c r="M515" s="83"/>
      <c r="N515" s="83"/>
      <c r="O515" s="83"/>
      <c r="P515" s="84"/>
      <c r="Q515" s="85"/>
      <c r="R515" s="85"/>
      <c r="S515" s="85"/>
      <c r="T515" s="85"/>
      <c r="U515" s="85"/>
      <c r="V515" s="86"/>
      <c r="AA515" s="69"/>
    </row>
    <row r="516" ht="15.75" customHeight="1" spans="2:27">
      <c r="B516" s="67"/>
      <c r="H516" s="83"/>
      <c r="I516" s="84"/>
      <c r="J516" s="83"/>
      <c r="L516" s="83"/>
      <c r="M516" s="83"/>
      <c r="N516" s="83"/>
      <c r="O516" s="83"/>
      <c r="P516" s="84"/>
      <c r="Q516" s="85"/>
      <c r="R516" s="85"/>
      <c r="S516" s="85"/>
      <c r="T516" s="85"/>
      <c r="U516" s="85"/>
      <c r="V516" s="86"/>
      <c r="AA516" s="69"/>
    </row>
    <row r="517" ht="15.75" customHeight="1" spans="2:27">
      <c r="B517" s="67"/>
      <c r="H517" s="83"/>
      <c r="I517" s="84"/>
      <c r="J517" s="83"/>
      <c r="L517" s="83"/>
      <c r="M517" s="83"/>
      <c r="N517" s="83"/>
      <c r="O517" s="83"/>
      <c r="P517" s="84"/>
      <c r="Q517" s="85"/>
      <c r="R517" s="85"/>
      <c r="S517" s="85"/>
      <c r="T517" s="85"/>
      <c r="U517" s="85"/>
      <c r="V517" s="86"/>
      <c r="AA517" s="69"/>
    </row>
    <row r="518" ht="15.75" customHeight="1" spans="2:27">
      <c r="B518" s="67"/>
      <c r="H518" s="83"/>
      <c r="I518" s="84"/>
      <c r="J518" s="83"/>
      <c r="L518" s="83"/>
      <c r="M518" s="83"/>
      <c r="N518" s="83"/>
      <c r="O518" s="83"/>
      <c r="P518" s="84"/>
      <c r="Q518" s="85"/>
      <c r="R518" s="85"/>
      <c r="S518" s="85"/>
      <c r="T518" s="85"/>
      <c r="U518" s="85"/>
      <c r="V518" s="86"/>
      <c r="AA518" s="69"/>
    </row>
    <row r="519" ht="15.75" customHeight="1" spans="2:27">
      <c r="B519" s="67"/>
      <c r="H519" s="83"/>
      <c r="I519" s="84"/>
      <c r="J519" s="83"/>
      <c r="L519" s="83"/>
      <c r="M519" s="83"/>
      <c r="N519" s="83"/>
      <c r="O519" s="83"/>
      <c r="P519" s="84"/>
      <c r="Q519" s="85"/>
      <c r="R519" s="85"/>
      <c r="S519" s="85"/>
      <c r="T519" s="85"/>
      <c r="U519" s="85"/>
      <c r="V519" s="86"/>
      <c r="AA519" s="69"/>
    </row>
    <row r="520" ht="15.75" customHeight="1" spans="2:27">
      <c r="B520" s="67"/>
      <c r="H520" s="83"/>
      <c r="I520" s="84"/>
      <c r="J520" s="83"/>
      <c r="L520" s="83"/>
      <c r="M520" s="83"/>
      <c r="N520" s="83"/>
      <c r="O520" s="83"/>
      <c r="P520" s="84"/>
      <c r="Q520" s="85"/>
      <c r="R520" s="85"/>
      <c r="S520" s="85"/>
      <c r="T520" s="85"/>
      <c r="U520" s="85"/>
      <c r="V520" s="86"/>
      <c r="AA520" s="69"/>
    </row>
    <row r="521" ht="15.75" customHeight="1" spans="2:27">
      <c r="B521" s="67"/>
      <c r="H521" s="83"/>
      <c r="I521" s="84"/>
      <c r="J521" s="83"/>
      <c r="L521" s="83"/>
      <c r="M521" s="83"/>
      <c r="N521" s="83"/>
      <c r="O521" s="83"/>
      <c r="P521" s="84"/>
      <c r="Q521" s="85"/>
      <c r="R521" s="85"/>
      <c r="S521" s="85"/>
      <c r="T521" s="85"/>
      <c r="U521" s="85"/>
      <c r="V521" s="86"/>
      <c r="AA521" s="69"/>
    </row>
    <row r="522" ht="15.75" customHeight="1" spans="2:27">
      <c r="B522" s="67"/>
      <c r="H522" s="83"/>
      <c r="I522" s="84"/>
      <c r="J522" s="83"/>
      <c r="L522" s="83"/>
      <c r="M522" s="83"/>
      <c r="N522" s="83"/>
      <c r="O522" s="83"/>
      <c r="P522" s="84"/>
      <c r="Q522" s="85"/>
      <c r="R522" s="85"/>
      <c r="S522" s="85"/>
      <c r="T522" s="85"/>
      <c r="U522" s="85"/>
      <c r="V522" s="86"/>
      <c r="AA522" s="69"/>
    </row>
    <row r="523" ht="15.75" customHeight="1" spans="2:27">
      <c r="B523" s="67"/>
      <c r="H523" s="83"/>
      <c r="I523" s="84"/>
      <c r="J523" s="83"/>
      <c r="L523" s="83"/>
      <c r="M523" s="83"/>
      <c r="N523" s="83"/>
      <c r="O523" s="83"/>
      <c r="P523" s="84"/>
      <c r="Q523" s="85"/>
      <c r="R523" s="85"/>
      <c r="S523" s="85"/>
      <c r="T523" s="85"/>
      <c r="U523" s="85"/>
      <c r="V523" s="86"/>
      <c r="AA523" s="69"/>
    </row>
    <row r="524" ht="15.75" customHeight="1" spans="2:27">
      <c r="B524" s="67"/>
      <c r="H524" s="83"/>
      <c r="I524" s="84"/>
      <c r="J524" s="83"/>
      <c r="L524" s="83"/>
      <c r="M524" s="83"/>
      <c r="N524" s="83"/>
      <c r="O524" s="83"/>
      <c r="P524" s="84"/>
      <c r="Q524" s="85"/>
      <c r="R524" s="85"/>
      <c r="S524" s="85"/>
      <c r="T524" s="85"/>
      <c r="U524" s="85"/>
      <c r="V524" s="86"/>
      <c r="AA524" s="69"/>
    </row>
    <row r="525" ht="15.75" customHeight="1" spans="2:27">
      <c r="B525" s="67"/>
      <c r="H525" s="83"/>
      <c r="I525" s="84"/>
      <c r="J525" s="83"/>
      <c r="L525" s="83"/>
      <c r="M525" s="83"/>
      <c r="N525" s="83"/>
      <c r="O525" s="83"/>
      <c r="P525" s="84"/>
      <c r="Q525" s="85"/>
      <c r="R525" s="85"/>
      <c r="S525" s="85"/>
      <c r="T525" s="85"/>
      <c r="U525" s="85"/>
      <c r="V525" s="86"/>
      <c r="AA525" s="69"/>
    </row>
    <row r="526" ht="15.75" customHeight="1" spans="2:27">
      <c r="B526" s="67"/>
      <c r="H526" s="83"/>
      <c r="I526" s="84"/>
      <c r="J526" s="83"/>
      <c r="L526" s="83"/>
      <c r="M526" s="83"/>
      <c r="N526" s="83"/>
      <c r="O526" s="83"/>
      <c r="P526" s="84"/>
      <c r="Q526" s="85"/>
      <c r="R526" s="85"/>
      <c r="S526" s="85"/>
      <c r="T526" s="85"/>
      <c r="U526" s="85"/>
      <c r="V526" s="86"/>
      <c r="AA526" s="69"/>
    </row>
    <row r="527" ht="15.75" customHeight="1" spans="2:27">
      <c r="B527" s="67"/>
      <c r="H527" s="83"/>
      <c r="I527" s="84"/>
      <c r="J527" s="83"/>
      <c r="L527" s="83"/>
      <c r="M527" s="83"/>
      <c r="N527" s="83"/>
      <c r="O527" s="83"/>
      <c r="P527" s="84"/>
      <c r="Q527" s="85"/>
      <c r="R527" s="85"/>
      <c r="S527" s="85"/>
      <c r="T527" s="85"/>
      <c r="U527" s="85"/>
      <c r="V527" s="86"/>
      <c r="AA527" s="69"/>
    </row>
    <row r="528" ht="15.75" customHeight="1" spans="2:27">
      <c r="B528" s="67"/>
      <c r="H528" s="83"/>
      <c r="I528" s="84"/>
      <c r="J528" s="83"/>
      <c r="L528" s="83"/>
      <c r="M528" s="83"/>
      <c r="N528" s="83"/>
      <c r="O528" s="83"/>
      <c r="P528" s="84"/>
      <c r="Q528" s="85"/>
      <c r="R528" s="85"/>
      <c r="S528" s="85"/>
      <c r="T528" s="85"/>
      <c r="U528" s="85"/>
      <c r="V528" s="86"/>
      <c r="AA528" s="69"/>
    </row>
    <row r="529" ht="15.75" customHeight="1" spans="2:27">
      <c r="B529" s="67"/>
      <c r="H529" s="83"/>
      <c r="I529" s="84"/>
      <c r="J529" s="83"/>
      <c r="L529" s="83"/>
      <c r="M529" s="83"/>
      <c r="N529" s="83"/>
      <c r="O529" s="83"/>
      <c r="P529" s="84"/>
      <c r="Q529" s="85"/>
      <c r="R529" s="85"/>
      <c r="S529" s="85"/>
      <c r="T529" s="85"/>
      <c r="U529" s="85"/>
      <c r="V529" s="86"/>
      <c r="AA529" s="69"/>
    </row>
    <row r="530" ht="15.75" customHeight="1" spans="2:27">
      <c r="B530" s="67"/>
      <c r="H530" s="83"/>
      <c r="I530" s="84"/>
      <c r="J530" s="83"/>
      <c r="L530" s="83"/>
      <c r="M530" s="83"/>
      <c r="N530" s="83"/>
      <c r="O530" s="83"/>
      <c r="P530" s="84"/>
      <c r="Q530" s="85"/>
      <c r="R530" s="85"/>
      <c r="S530" s="85"/>
      <c r="T530" s="85"/>
      <c r="U530" s="85"/>
      <c r="V530" s="86"/>
      <c r="AA530" s="69"/>
    </row>
    <row r="531" ht="15.75" customHeight="1" spans="2:27">
      <c r="B531" s="67"/>
      <c r="H531" s="83"/>
      <c r="I531" s="84"/>
      <c r="J531" s="83"/>
      <c r="L531" s="83"/>
      <c r="M531" s="83"/>
      <c r="N531" s="83"/>
      <c r="O531" s="83"/>
      <c r="P531" s="84"/>
      <c r="Q531" s="85"/>
      <c r="R531" s="85"/>
      <c r="S531" s="85"/>
      <c r="T531" s="85"/>
      <c r="U531" s="85"/>
      <c r="V531" s="86"/>
      <c r="AA531" s="69"/>
    </row>
    <row r="532" ht="15.75" customHeight="1" spans="2:27">
      <c r="B532" s="67"/>
      <c r="H532" s="83"/>
      <c r="I532" s="84"/>
      <c r="J532" s="83"/>
      <c r="L532" s="83"/>
      <c r="M532" s="83"/>
      <c r="N532" s="83"/>
      <c r="O532" s="83"/>
      <c r="P532" s="84"/>
      <c r="Q532" s="85"/>
      <c r="R532" s="85"/>
      <c r="S532" s="85"/>
      <c r="T532" s="85"/>
      <c r="U532" s="85"/>
      <c r="V532" s="86"/>
      <c r="AA532" s="69"/>
    </row>
    <row r="533" ht="15.75" customHeight="1" spans="2:27">
      <c r="B533" s="67"/>
      <c r="H533" s="83"/>
      <c r="I533" s="84"/>
      <c r="J533" s="83"/>
      <c r="L533" s="83"/>
      <c r="M533" s="83"/>
      <c r="N533" s="83"/>
      <c r="O533" s="83"/>
      <c r="P533" s="84"/>
      <c r="Q533" s="85"/>
      <c r="R533" s="85"/>
      <c r="S533" s="85"/>
      <c r="T533" s="85"/>
      <c r="U533" s="85"/>
      <c r="V533" s="86"/>
      <c r="AA533" s="69"/>
    </row>
    <row r="534" ht="15.75" customHeight="1" spans="2:27">
      <c r="B534" s="67"/>
      <c r="H534" s="83"/>
      <c r="I534" s="84"/>
      <c r="J534" s="83"/>
      <c r="L534" s="83"/>
      <c r="M534" s="83"/>
      <c r="N534" s="83"/>
      <c r="O534" s="83"/>
      <c r="P534" s="84"/>
      <c r="Q534" s="85"/>
      <c r="R534" s="85"/>
      <c r="S534" s="85"/>
      <c r="T534" s="85"/>
      <c r="U534" s="85"/>
      <c r="V534" s="86"/>
      <c r="AA534" s="69"/>
    </row>
    <row r="535" ht="15.75" customHeight="1" spans="2:27">
      <c r="B535" s="67"/>
      <c r="H535" s="83"/>
      <c r="I535" s="84"/>
      <c r="J535" s="83"/>
      <c r="L535" s="83"/>
      <c r="M535" s="83"/>
      <c r="N535" s="83"/>
      <c r="O535" s="83"/>
      <c r="P535" s="84"/>
      <c r="Q535" s="85"/>
      <c r="R535" s="85"/>
      <c r="S535" s="85"/>
      <c r="T535" s="85"/>
      <c r="U535" s="85"/>
      <c r="V535" s="86"/>
      <c r="AA535" s="69"/>
    </row>
    <row r="536" ht="15.75" customHeight="1" spans="2:27">
      <c r="B536" s="67"/>
      <c r="H536" s="83"/>
      <c r="I536" s="84"/>
      <c r="J536" s="83"/>
      <c r="L536" s="83"/>
      <c r="M536" s="83"/>
      <c r="N536" s="83"/>
      <c r="O536" s="83"/>
      <c r="P536" s="84"/>
      <c r="Q536" s="85"/>
      <c r="R536" s="85"/>
      <c r="S536" s="85"/>
      <c r="T536" s="85"/>
      <c r="U536" s="85"/>
      <c r="V536" s="86"/>
      <c r="AA536" s="69"/>
    </row>
    <row r="537" ht="15.75" customHeight="1" spans="2:27">
      <c r="B537" s="67"/>
      <c r="H537" s="83"/>
      <c r="I537" s="84"/>
      <c r="J537" s="83"/>
      <c r="L537" s="83"/>
      <c r="M537" s="83"/>
      <c r="N537" s="83"/>
      <c r="O537" s="83"/>
      <c r="P537" s="84"/>
      <c r="Q537" s="85"/>
      <c r="R537" s="85"/>
      <c r="S537" s="85"/>
      <c r="T537" s="85"/>
      <c r="U537" s="85"/>
      <c r="V537" s="86"/>
      <c r="AA537" s="69"/>
    </row>
    <row r="538" ht="15.75" customHeight="1" spans="2:27">
      <c r="B538" s="67"/>
      <c r="H538" s="83"/>
      <c r="I538" s="84"/>
      <c r="J538" s="83"/>
      <c r="L538" s="83"/>
      <c r="M538" s="83"/>
      <c r="N538" s="83"/>
      <c r="O538" s="83"/>
      <c r="P538" s="84"/>
      <c r="Q538" s="85"/>
      <c r="R538" s="85"/>
      <c r="S538" s="85"/>
      <c r="T538" s="85"/>
      <c r="U538" s="85"/>
      <c r="V538" s="86"/>
      <c r="AA538" s="69"/>
    </row>
    <row r="539" ht="15.75" customHeight="1" spans="2:27">
      <c r="B539" s="67"/>
      <c r="H539" s="83"/>
      <c r="I539" s="84"/>
      <c r="J539" s="83"/>
      <c r="L539" s="83"/>
      <c r="M539" s="83"/>
      <c r="N539" s="83"/>
      <c r="O539" s="83"/>
      <c r="P539" s="84"/>
      <c r="Q539" s="85"/>
      <c r="R539" s="85"/>
      <c r="S539" s="85"/>
      <c r="T539" s="85"/>
      <c r="U539" s="85"/>
      <c r="V539" s="86"/>
      <c r="AA539" s="69"/>
    </row>
    <row r="540" ht="15.75" customHeight="1" spans="2:27">
      <c r="B540" s="67"/>
      <c r="H540" s="83"/>
      <c r="I540" s="84"/>
      <c r="J540" s="83"/>
      <c r="L540" s="83"/>
      <c r="M540" s="83"/>
      <c r="N540" s="83"/>
      <c r="O540" s="83"/>
      <c r="P540" s="84"/>
      <c r="Q540" s="85"/>
      <c r="R540" s="85"/>
      <c r="S540" s="85"/>
      <c r="T540" s="85"/>
      <c r="U540" s="85"/>
      <c r="V540" s="86"/>
      <c r="AA540" s="69"/>
    </row>
    <row r="541" ht="15.75" customHeight="1" spans="2:27">
      <c r="B541" s="67"/>
      <c r="H541" s="83"/>
      <c r="I541" s="84"/>
      <c r="J541" s="83"/>
      <c r="L541" s="83"/>
      <c r="M541" s="83"/>
      <c r="N541" s="83"/>
      <c r="O541" s="83"/>
      <c r="P541" s="84"/>
      <c r="Q541" s="85"/>
      <c r="R541" s="85"/>
      <c r="S541" s="85"/>
      <c r="T541" s="85"/>
      <c r="U541" s="85"/>
      <c r="V541" s="86"/>
      <c r="AA541" s="69"/>
    </row>
    <row r="542" ht="15.75" customHeight="1" spans="2:27">
      <c r="B542" s="67"/>
      <c r="H542" s="83"/>
      <c r="I542" s="84"/>
      <c r="J542" s="83"/>
      <c r="L542" s="83"/>
      <c r="M542" s="83"/>
      <c r="N542" s="83"/>
      <c r="O542" s="83"/>
      <c r="P542" s="84"/>
      <c r="Q542" s="85"/>
      <c r="R542" s="85"/>
      <c r="S542" s="85"/>
      <c r="T542" s="85"/>
      <c r="U542" s="85"/>
      <c r="V542" s="86"/>
      <c r="AA542" s="69"/>
    </row>
    <row r="543" ht="15.75" customHeight="1" spans="2:27">
      <c r="B543" s="67"/>
      <c r="H543" s="83"/>
      <c r="I543" s="84"/>
      <c r="J543" s="83"/>
      <c r="L543" s="83"/>
      <c r="M543" s="83"/>
      <c r="N543" s="83"/>
      <c r="O543" s="83"/>
      <c r="P543" s="84"/>
      <c r="Q543" s="85"/>
      <c r="R543" s="85"/>
      <c r="S543" s="85"/>
      <c r="T543" s="85"/>
      <c r="U543" s="85"/>
      <c r="V543" s="86"/>
      <c r="AA543" s="69"/>
    </row>
    <row r="544" ht="15.75" customHeight="1" spans="2:27">
      <c r="B544" s="67"/>
      <c r="H544" s="83"/>
      <c r="I544" s="84"/>
      <c r="J544" s="83"/>
      <c r="L544" s="83"/>
      <c r="M544" s="83"/>
      <c r="N544" s="83"/>
      <c r="O544" s="83"/>
      <c r="P544" s="84"/>
      <c r="Q544" s="85"/>
      <c r="R544" s="85"/>
      <c r="S544" s="85"/>
      <c r="T544" s="85"/>
      <c r="U544" s="85"/>
      <c r="V544" s="86"/>
      <c r="AA544" s="69"/>
    </row>
    <row r="545" ht="15.75" customHeight="1" spans="2:27">
      <c r="B545" s="67"/>
      <c r="H545" s="83"/>
      <c r="I545" s="84"/>
      <c r="J545" s="83"/>
      <c r="L545" s="83"/>
      <c r="M545" s="83"/>
      <c r="N545" s="83"/>
      <c r="O545" s="83"/>
      <c r="P545" s="84"/>
      <c r="Q545" s="85"/>
      <c r="R545" s="85"/>
      <c r="S545" s="85"/>
      <c r="T545" s="85"/>
      <c r="U545" s="85"/>
      <c r="V545" s="86"/>
      <c r="AA545" s="69"/>
    </row>
    <row r="546" ht="15.75" customHeight="1" spans="2:27">
      <c r="B546" s="67"/>
      <c r="H546" s="83"/>
      <c r="I546" s="84"/>
      <c r="J546" s="83"/>
      <c r="L546" s="83"/>
      <c r="M546" s="83"/>
      <c r="N546" s="83"/>
      <c r="O546" s="83"/>
      <c r="P546" s="84"/>
      <c r="Q546" s="85"/>
      <c r="R546" s="85"/>
      <c r="S546" s="85"/>
      <c r="T546" s="85"/>
      <c r="U546" s="85"/>
      <c r="V546" s="86"/>
      <c r="AA546" s="69"/>
    </row>
    <row r="547" ht="15.75" customHeight="1" spans="2:27">
      <c r="B547" s="67"/>
      <c r="H547" s="83"/>
      <c r="I547" s="84"/>
      <c r="J547" s="83"/>
      <c r="L547" s="83"/>
      <c r="M547" s="83"/>
      <c r="N547" s="83"/>
      <c r="O547" s="83"/>
      <c r="P547" s="84"/>
      <c r="Q547" s="85"/>
      <c r="R547" s="85"/>
      <c r="S547" s="85"/>
      <c r="T547" s="85"/>
      <c r="U547" s="85"/>
      <c r="V547" s="86"/>
      <c r="AA547" s="69"/>
    </row>
    <row r="548" ht="15.75" customHeight="1" spans="2:27">
      <c r="B548" s="67"/>
      <c r="H548" s="83"/>
      <c r="I548" s="84"/>
      <c r="J548" s="83"/>
      <c r="L548" s="83"/>
      <c r="M548" s="83"/>
      <c r="N548" s="83"/>
      <c r="O548" s="83"/>
      <c r="P548" s="84"/>
      <c r="Q548" s="85"/>
      <c r="R548" s="85"/>
      <c r="S548" s="85"/>
      <c r="T548" s="85"/>
      <c r="U548" s="85"/>
      <c r="V548" s="86"/>
      <c r="AA548" s="69"/>
    </row>
    <row r="549" ht="15.75" customHeight="1" spans="2:27">
      <c r="B549" s="67"/>
      <c r="H549" s="83"/>
      <c r="I549" s="84"/>
      <c r="J549" s="83"/>
      <c r="L549" s="83"/>
      <c r="M549" s="83"/>
      <c r="N549" s="83"/>
      <c r="O549" s="83"/>
      <c r="P549" s="84"/>
      <c r="Q549" s="85"/>
      <c r="R549" s="85"/>
      <c r="S549" s="85"/>
      <c r="T549" s="85"/>
      <c r="U549" s="85"/>
      <c r="V549" s="86"/>
      <c r="AA549" s="69"/>
    </row>
    <row r="550" ht="15.75" customHeight="1" spans="2:27">
      <c r="B550" s="67"/>
      <c r="H550" s="83"/>
      <c r="I550" s="84"/>
      <c r="J550" s="83"/>
      <c r="L550" s="83"/>
      <c r="M550" s="83"/>
      <c r="N550" s="83"/>
      <c r="O550" s="83"/>
      <c r="P550" s="84"/>
      <c r="Q550" s="85"/>
      <c r="R550" s="85"/>
      <c r="S550" s="85"/>
      <c r="T550" s="85"/>
      <c r="U550" s="85"/>
      <c r="V550" s="86"/>
      <c r="AA550" s="69"/>
    </row>
    <row r="551" ht="15.75" customHeight="1" spans="2:27">
      <c r="B551" s="67"/>
      <c r="H551" s="83"/>
      <c r="I551" s="84"/>
      <c r="J551" s="83"/>
      <c r="L551" s="83"/>
      <c r="M551" s="83"/>
      <c r="N551" s="83"/>
      <c r="O551" s="83"/>
      <c r="P551" s="84"/>
      <c r="Q551" s="85"/>
      <c r="R551" s="85"/>
      <c r="S551" s="85"/>
      <c r="T551" s="85"/>
      <c r="U551" s="85"/>
      <c r="V551" s="86"/>
      <c r="AA551" s="69"/>
    </row>
    <row r="552" ht="15.75" customHeight="1" spans="2:27">
      <c r="B552" s="67"/>
      <c r="H552" s="83"/>
      <c r="I552" s="84"/>
      <c r="J552" s="83"/>
      <c r="L552" s="83"/>
      <c r="M552" s="83"/>
      <c r="N552" s="83"/>
      <c r="O552" s="83"/>
      <c r="P552" s="84"/>
      <c r="Q552" s="85"/>
      <c r="R552" s="85"/>
      <c r="S552" s="85"/>
      <c r="T552" s="85"/>
      <c r="U552" s="85"/>
      <c r="V552" s="86"/>
      <c r="AA552" s="69"/>
    </row>
    <row r="553" ht="15.75" customHeight="1" spans="2:27">
      <c r="B553" s="67"/>
      <c r="H553" s="83"/>
      <c r="I553" s="84"/>
      <c r="J553" s="83"/>
      <c r="L553" s="83"/>
      <c r="M553" s="83"/>
      <c r="N553" s="83"/>
      <c r="O553" s="83"/>
      <c r="P553" s="84"/>
      <c r="Q553" s="85"/>
      <c r="R553" s="85"/>
      <c r="S553" s="85"/>
      <c r="T553" s="85"/>
      <c r="U553" s="85"/>
      <c r="V553" s="86"/>
      <c r="AA553" s="69"/>
    </row>
    <row r="554" ht="15.75" customHeight="1" spans="2:27">
      <c r="B554" s="67"/>
      <c r="H554" s="83"/>
      <c r="I554" s="84"/>
      <c r="J554" s="83"/>
      <c r="L554" s="83"/>
      <c r="M554" s="83"/>
      <c r="N554" s="83"/>
      <c r="O554" s="83"/>
      <c r="P554" s="84"/>
      <c r="Q554" s="85"/>
      <c r="R554" s="85"/>
      <c r="S554" s="85"/>
      <c r="T554" s="85"/>
      <c r="U554" s="85"/>
      <c r="V554" s="86"/>
      <c r="AA554" s="69"/>
    </row>
    <row r="555" ht="15.75" customHeight="1" spans="2:27">
      <c r="B555" s="67"/>
      <c r="H555" s="83"/>
      <c r="I555" s="84"/>
      <c r="J555" s="83"/>
      <c r="L555" s="83"/>
      <c r="M555" s="83"/>
      <c r="N555" s="83"/>
      <c r="O555" s="83"/>
      <c r="P555" s="84"/>
      <c r="Q555" s="85"/>
      <c r="R555" s="85"/>
      <c r="S555" s="85"/>
      <c r="T555" s="85"/>
      <c r="U555" s="85"/>
      <c r="V555" s="86"/>
      <c r="AA555" s="69"/>
    </row>
    <row r="556" ht="15.75" customHeight="1" spans="2:27">
      <c r="B556" s="67"/>
      <c r="H556" s="83"/>
      <c r="I556" s="84"/>
      <c r="J556" s="83"/>
      <c r="L556" s="83"/>
      <c r="M556" s="83"/>
      <c r="N556" s="83"/>
      <c r="O556" s="83"/>
      <c r="P556" s="84"/>
      <c r="Q556" s="85"/>
      <c r="R556" s="85"/>
      <c r="S556" s="85"/>
      <c r="T556" s="85"/>
      <c r="U556" s="85"/>
      <c r="V556" s="86"/>
      <c r="AA556" s="69"/>
    </row>
    <row r="557" ht="15.75" customHeight="1" spans="2:27">
      <c r="B557" s="67"/>
      <c r="H557" s="83"/>
      <c r="I557" s="84"/>
      <c r="J557" s="83"/>
      <c r="L557" s="83"/>
      <c r="M557" s="83"/>
      <c r="N557" s="83"/>
      <c r="O557" s="83"/>
      <c r="P557" s="84"/>
      <c r="Q557" s="85"/>
      <c r="R557" s="85"/>
      <c r="S557" s="85"/>
      <c r="T557" s="85"/>
      <c r="U557" s="85"/>
      <c r="V557" s="86"/>
      <c r="AA557" s="69"/>
    </row>
    <row r="558" ht="15.75" customHeight="1" spans="2:27">
      <c r="B558" s="67"/>
      <c r="H558" s="83"/>
      <c r="I558" s="84"/>
      <c r="J558" s="83"/>
      <c r="L558" s="83"/>
      <c r="M558" s="83"/>
      <c r="N558" s="83"/>
      <c r="O558" s="83"/>
      <c r="P558" s="84"/>
      <c r="Q558" s="85"/>
      <c r="R558" s="85"/>
      <c r="S558" s="85"/>
      <c r="T558" s="85"/>
      <c r="U558" s="85"/>
      <c r="V558" s="86"/>
      <c r="AA558" s="69"/>
    </row>
    <row r="559" ht="15.75" customHeight="1" spans="2:27">
      <c r="B559" s="67"/>
      <c r="H559" s="83"/>
      <c r="I559" s="84"/>
      <c r="J559" s="83"/>
      <c r="L559" s="83"/>
      <c r="M559" s="83"/>
      <c r="N559" s="83"/>
      <c r="O559" s="83"/>
      <c r="P559" s="84"/>
      <c r="Q559" s="85"/>
      <c r="R559" s="85"/>
      <c r="S559" s="85"/>
      <c r="T559" s="85"/>
      <c r="U559" s="85"/>
      <c r="V559" s="86"/>
      <c r="AA559" s="69"/>
    </row>
    <row r="560" ht="15.75" customHeight="1" spans="2:27">
      <c r="B560" s="67"/>
      <c r="H560" s="83"/>
      <c r="I560" s="84"/>
      <c r="J560" s="83"/>
      <c r="L560" s="83"/>
      <c r="M560" s="83"/>
      <c r="N560" s="83"/>
      <c r="O560" s="83"/>
      <c r="P560" s="84"/>
      <c r="Q560" s="85"/>
      <c r="R560" s="85"/>
      <c r="S560" s="85"/>
      <c r="T560" s="85"/>
      <c r="U560" s="85"/>
      <c r="V560" s="86"/>
      <c r="AA560" s="69"/>
    </row>
    <row r="561" ht="15.75" customHeight="1" spans="2:27">
      <c r="B561" s="67"/>
      <c r="H561" s="83"/>
      <c r="I561" s="84"/>
      <c r="J561" s="83"/>
      <c r="L561" s="83"/>
      <c r="M561" s="83"/>
      <c r="N561" s="83"/>
      <c r="O561" s="83"/>
      <c r="P561" s="84"/>
      <c r="Q561" s="85"/>
      <c r="R561" s="85"/>
      <c r="S561" s="85"/>
      <c r="T561" s="85"/>
      <c r="U561" s="85"/>
      <c r="V561" s="86"/>
      <c r="AA561" s="69"/>
    </row>
    <row r="562" ht="15.75" customHeight="1" spans="2:27">
      <c r="B562" s="67"/>
      <c r="H562" s="83"/>
      <c r="I562" s="84"/>
      <c r="J562" s="83"/>
      <c r="L562" s="83"/>
      <c r="M562" s="83"/>
      <c r="N562" s="83"/>
      <c r="O562" s="83"/>
      <c r="P562" s="84"/>
      <c r="Q562" s="85"/>
      <c r="R562" s="85"/>
      <c r="S562" s="85"/>
      <c r="T562" s="85"/>
      <c r="U562" s="85"/>
      <c r="V562" s="86"/>
      <c r="AA562" s="69"/>
    </row>
    <row r="563" ht="15.75" customHeight="1" spans="2:27">
      <c r="B563" s="67"/>
      <c r="H563" s="83"/>
      <c r="I563" s="84"/>
      <c r="J563" s="83"/>
      <c r="L563" s="83"/>
      <c r="M563" s="83"/>
      <c r="N563" s="83"/>
      <c r="O563" s="83"/>
      <c r="P563" s="84"/>
      <c r="Q563" s="85"/>
      <c r="R563" s="85"/>
      <c r="S563" s="85"/>
      <c r="T563" s="85"/>
      <c r="U563" s="85"/>
      <c r="V563" s="86"/>
      <c r="AA563" s="69"/>
    </row>
    <row r="564" ht="15.75" customHeight="1" spans="2:27">
      <c r="B564" s="67"/>
      <c r="H564" s="83"/>
      <c r="I564" s="84"/>
      <c r="J564" s="83"/>
      <c r="L564" s="83"/>
      <c r="M564" s="83"/>
      <c r="N564" s="83"/>
      <c r="O564" s="83"/>
      <c r="P564" s="84"/>
      <c r="Q564" s="85"/>
      <c r="R564" s="85"/>
      <c r="S564" s="85"/>
      <c r="T564" s="85"/>
      <c r="U564" s="85"/>
      <c r="V564" s="86"/>
      <c r="AA564" s="69"/>
    </row>
    <row r="565" ht="15.75" customHeight="1" spans="2:27">
      <c r="B565" s="67"/>
      <c r="H565" s="83"/>
      <c r="I565" s="84"/>
      <c r="J565" s="83"/>
      <c r="L565" s="83"/>
      <c r="M565" s="83"/>
      <c r="N565" s="83"/>
      <c r="O565" s="83"/>
      <c r="P565" s="84"/>
      <c r="Q565" s="85"/>
      <c r="R565" s="85"/>
      <c r="S565" s="85"/>
      <c r="T565" s="85"/>
      <c r="U565" s="85"/>
      <c r="V565" s="86"/>
      <c r="AA565" s="69"/>
    </row>
    <row r="566" ht="15.75" customHeight="1" spans="2:27">
      <c r="B566" s="67"/>
      <c r="H566" s="83"/>
      <c r="I566" s="84"/>
      <c r="J566" s="83"/>
      <c r="L566" s="83"/>
      <c r="M566" s="83"/>
      <c r="N566" s="83"/>
      <c r="O566" s="83"/>
      <c r="P566" s="84"/>
      <c r="Q566" s="85"/>
      <c r="R566" s="85"/>
      <c r="S566" s="85"/>
      <c r="T566" s="85"/>
      <c r="U566" s="85"/>
      <c r="V566" s="86"/>
      <c r="AA566" s="69"/>
    </row>
    <row r="567" ht="15.75" customHeight="1" spans="2:27">
      <c r="B567" s="67"/>
      <c r="H567" s="83"/>
      <c r="I567" s="84"/>
      <c r="J567" s="83"/>
      <c r="L567" s="83"/>
      <c r="M567" s="83"/>
      <c r="N567" s="83"/>
      <c r="O567" s="83"/>
      <c r="P567" s="84"/>
      <c r="Q567" s="85"/>
      <c r="R567" s="85"/>
      <c r="S567" s="85"/>
      <c r="T567" s="85"/>
      <c r="U567" s="85"/>
      <c r="V567" s="86"/>
      <c r="AA567" s="69"/>
    </row>
    <row r="568" ht="15.75" customHeight="1" spans="2:27">
      <c r="B568" s="67"/>
      <c r="H568" s="83"/>
      <c r="I568" s="84"/>
      <c r="J568" s="83"/>
      <c r="L568" s="83"/>
      <c r="M568" s="83"/>
      <c r="N568" s="83"/>
      <c r="O568" s="83"/>
      <c r="P568" s="84"/>
      <c r="Q568" s="85"/>
      <c r="R568" s="85"/>
      <c r="S568" s="85"/>
      <c r="T568" s="85"/>
      <c r="U568" s="85"/>
      <c r="V568" s="86"/>
      <c r="AA568" s="69"/>
    </row>
    <row r="569" ht="15.75" customHeight="1" spans="2:27">
      <c r="B569" s="67"/>
      <c r="H569" s="83"/>
      <c r="I569" s="84"/>
      <c r="J569" s="83"/>
      <c r="L569" s="83"/>
      <c r="M569" s="83"/>
      <c r="N569" s="83"/>
      <c r="O569" s="83"/>
      <c r="P569" s="84"/>
      <c r="Q569" s="85"/>
      <c r="R569" s="85"/>
      <c r="S569" s="85"/>
      <c r="T569" s="85"/>
      <c r="U569" s="85"/>
      <c r="V569" s="86"/>
      <c r="AA569" s="69"/>
    </row>
    <row r="570" ht="15.75" customHeight="1" spans="2:27">
      <c r="B570" s="67"/>
      <c r="H570" s="83"/>
      <c r="I570" s="84"/>
      <c r="J570" s="83"/>
      <c r="L570" s="83"/>
      <c r="M570" s="83"/>
      <c r="N570" s="83"/>
      <c r="O570" s="83"/>
      <c r="P570" s="84"/>
      <c r="Q570" s="85"/>
      <c r="R570" s="85"/>
      <c r="S570" s="85"/>
      <c r="T570" s="85"/>
      <c r="U570" s="85"/>
      <c r="V570" s="86"/>
      <c r="AA570" s="69"/>
    </row>
    <row r="571" ht="15.75" customHeight="1" spans="2:27">
      <c r="B571" s="67"/>
      <c r="H571" s="83"/>
      <c r="I571" s="84"/>
      <c r="J571" s="83"/>
      <c r="L571" s="83"/>
      <c r="M571" s="83"/>
      <c r="N571" s="83"/>
      <c r="O571" s="83"/>
      <c r="P571" s="84"/>
      <c r="Q571" s="85"/>
      <c r="R571" s="85"/>
      <c r="S571" s="85"/>
      <c r="T571" s="85"/>
      <c r="U571" s="85"/>
      <c r="V571" s="86"/>
      <c r="AA571" s="69"/>
    </row>
    <row r="572" ht="15.75" customHeight="1" spans="2:27">
      <c r="B572" s="67"/>
      <c r="H572" s="83"/>
      <c r="I572" s="84"/>
      <c r="J572" s="83"/>
      <c r="L572" s="83"/>
      <c r="M572" s="83"/>
      <c r="N572" s="83"/>
      <c r="O572" s="83"/>
      <c r="P572" s="84"/>
      <c r="Q572" s="85"/>
      <c r="R572" s="85"/>
      <c r="S572" s="85"/>
      <c r="T572" s="85"/>
      <c r="U572" s="85"/>
      <c r="V572" s="86"/>
      <c r="AA572" s="69"/>
    </row>
    <row r="573" ht="15.75" customHeight="1" spans="2:27">
      <c r="B573" s="67"/>
      <c r="H573" s="83"/>
      <c r="I573" s="84"/>
      <c r="J573" s="83"/>
      <c r="L573" s="83"/>
      <c r="M573" s="83"/>
      <c r="N573" s="83"/>
      <c r="O573" s="83"/>
      <c r="P573" s="84"/>
      <c r="Q573" s="85"/>
      <c r="R573" s="85"/>
      <c r="S573" s="85"/>
      <c r="T573" s="85"/>
      <c r="U573" s="85"/>
      <c r="V573" s="86"/>
      <c r="AA573" s="69"/>
    </row>
    <row r="574" ht="15.75" customHeight="1" spans="2:27">
      <c r="B574" s="67"/>
      <c r="H574" s="83"/>
      <c r="I574" s="84"/>
      <c r="J574" s="83"/>
      <c r="L574" s="83"/>
      <c r="M574" s="83"/>
      <c r="N574" s="83"/>
      <c r="O574" s="83"/>
      <c r="P574" s="84"/>
      <c r="Q574" s="85"/>
      <c r="R574" s="85"/>
      <c r="S574" s="85"/>
      <c r="T574" s="85"/>
      <c r="U574" s="85"/>
      <c r="V574" s="86"/>
      <c r="AA574" s="69"/>
    </row>
    <row r="575" ht="15.75" customHeight="1" spans="2:27">
      <c r="B575" s="67"/>
      <c r="H575" s="83"/>
      <c r="I575" s="84"/>
      <c r="J575" s="83"/>
      <c r="L575" s="83"/>
      <c r="M575" s="83"/>
      <c r="N575" s="83"/>
      <c r="O575" s="83"/>
      <c r="P575" s="84"/>
      <c r="Q575" s="85"/>
      <c r="R575" s="85"/>
      <c r="S575" s="85"/>
      <c r="T575" s="85"/>
      <c r="U575" s="85"/>
      <c r="V575" s="86"/>
      <c r="AA575" s="69"/>
    </row>
    <row r="576" ht="15.75" customHeight="1" spans="2:27">
      <c r="B576" s="67"/>
      <c r="H576" s="83"/>
      <c r="I576" s="84"/>
      <c r="J576" s="83"/>
      <c r="L576" s="83"/>
      <c r="M576" s="83"/>
      <c r="N576" s="83"/>
      <c r="O576" s="83"/>
      <c r="P576" s="84"/>
      <c r="Q576" s="85"/>
      <c r="R576" s="85"/>
      <c r="S576" s="85"/>
      <c r="T576" s="85"/>
      <c r="U576" s="85"/>
      <c r="V576" s="86"/>
      <c r="AA576" s="69"/>
    </row>
    <row r="577" ht="15.75" customHeight="1" spans="2:27">
      <c r="B577" s="67"/>
      <c r="H577" s="83"/>
      <c r="I577" s="84"/>
      <c r="J577" s="83"/>
      <c r="L577" s="83"/>
      <c r="M577" s="83"/>
      <c r="N577" s="83"/>
      <c r="O577" s="83"/>
      <c r="P577" s="84"/>
      <c r="Q577" s="85"/>
      <c r="R577" s="85"/>
      <c r="S577" s="85"/>
      <c r="T577" s="85"/>
      <c r="U577" s="85"/>
      <c r="V577" s="86"/>
      <c r="AA577" s="69"/>
    </row>
    <row r="578" ht="15.75" customHeight="1" spans="2:27">
      <c r="B578" s="67"/>
      <c r="H578" s="83"/>
      <c r="I578" s="84"/>
      <c r="J578" s="83"/>
      <c r="L578" s="83"/>
      <c r="M578" s="83"/>
      <c r="N578" s="83"/>
      <c r="O578" s="83"/>
      <c r="P578" s="84"/>
      <c r="Q578" s="85"/>
      <c r="R578" s="85"/>
      <c r="S578" s="85"/>
      <c r="T578" s="85"/>
      <c r="U578" s="85"/>
      <c r="V578" s="86"/>
      <c r="AA578" s="69"/>
    </row>
    <row r="579" ht="15.75" customHeight="1" spans="2:27">
      <c r="B579" s="67"/>
      <c r="H579" s="83"/>
      <c r="I579" s="84"/>
      <c r="J579" s="83"/>
      <c r="L579" s="83"/>
      <c r="M579" s="83"/>
      <c r="N579" s="83"/>
      <c r="O579" s="83"/>
      <c r="P579" s="84"/>
      <c r="Q579" s="85"/>
      <c r="R579" s="85"/>
      <c r="S579" s="85"/>
      <c r="T579" s="85"/>
      <c r="U579" s="85"/>
      <c r="V579" s="86"/>
      <c r="AA579" s="69"/>
    </row>
    <row r="580" ht="15.75" customHeight="1" spans="2:27">
      <c r="B580" s="67"/>
      <c r="H580" s="83"/>
      <c r="I580" s="84"/>
      <c r="J580" s="83"/>
      <c r="L580" s="83"/>
      <c r="M580" s="83"/>
      <c r="N580" s="83"/>
      <c r="O580" s="83"/>
      <c r="P580" s="84"/>
      <c r="Q580" s="85"/>
      <c r="R580" s="85"/>
      <c r="S580" s="85"/>
      <c r="T580" s="85"/>
      <c r="U580" s="85"/>
      <c r="V580" s="86"/>
      <c r="AA580" s="69"/>
    </row>
    <row r="581" ht="15.75" customHeight="1" spans="2:27">
      <c r="B581" s="67"/>
      <c r="H581" s="83"/>
      <c r="I581" s="84"/>
      <c r="J581" s="83"/>
      <c r="L581" s="83"/>
      <c r="M581" s="83"/>
      <c r="N581" s="83"/>
      <c r="O581" s="83"/>
      <c r="P581" s="84"/>
      <c r="Q581" s="85"/>
      <c r="R581" s="85"/>
      <c r="S581" s="85"/>
      <c r="T581" s="85"/>
      <c r="U581" s="85"/>
      <c r="V581" s="86"/>
      <c r="AA581" s="69"/>
    </row>
    <row r="582" ht="15.75" customHeight="1" spans="2:27">
      <c r="B582" s="67"/>
      <c r="H582" s="83"/>
      <c r="I582" s="84"/>
      <c r="J582" s="83"/>
      <c r="L582" s="83"/>
      <c r="M582" s="83"/>
      <c r="N582" s="83"/>
      <c r="O582" s="83"/>
      <c r="P582" s="84"/>
      <c r="Q582" s="85"/>
      <c r="R582" s="85"/>
      <c r="S582" s="85"/>
      <c r="T582" s="85"/>
      <c r="U582" s="85"/>
      <c r="V582" s="86"/>
      <c r="AA582" s="69"/>
    </row>
    <row r="583" ht="15.75" customHeight="1" spans="2:27">
      <c r="B583" s="67"/>
      <c r="H583" s="83"/>
      <c r="I583" s="84"/>
      <c r="J583" s="83"/>
      <c r="L583" s="83"/>
      <c r="M583" s="83"/>
      <c r="N583" s="83"/>
      <c r="O583" s="83"/>
      <c r="P583" s="84"/>
      <c r="Q583" s="85"/>
      <c r="R583" s="85"/>
      <c r="S583" s="85"/>
      <c r="T583" s="85"/>
      <c r="U583" s="85"/>
      <c r="V583" s="86"/>
      <c r="AA583" s="69"/>
    </row>
    <row r="584" ht="15.75" customHeight="1" spans="2:27">
      <c r="B584" s="67"/>
      <c r="H584" s="83"/>
      <c r="I584" s="84"/>
      <c r="J584" s="83"/>
      <c r="L584" s="83"/>
      <c r="M584" s="83"/>
      <c r="N584" s="83"/>
      <c r="O584" s="83"/>
      <c r="P584" s="84"/>
      <c r="Q584" s="85"/>
      <c r="R584" s="85"/>
      <c r="S584" s="85"/>
      <c r="T584" s="85"/>
      <c r="U584" s="85"/>
      <c r="V584" s="86"/>
      <c r="AA584" s="69"/>
    </row>
    <row r="585" ht="15.75" customHeight="1" spans="2:27">
      <c r="B585" s="67"/>
      <c r="H585" s="83"/>
      <c r="I585" s="84"/>
      <c r="J585" s="83"/>
      <c r="L585" s="83"/>
      <c r="M585" s="83"/>
      <c r="N585" s="83"/>
      <c r="O585" s="83"/>
      <c r="P585" s="84"/>
      <c r="Q585" s="85"/>
      <c r="R585" s="85"/>
      <c r="S585" s="85"/>
      <c r="T585" s="85"/>
      <c r="U585" s="85"/>
      <c r="V585" s="86"/>
      <c r="AA585" s="69"/>
    </row>
    <row r="586" ht="15.75" customHeight="1" spans="2:27">
      <c r="B586" s="67"/>
      <c r="H586" s="83"/>
      <c r="I586" s="84"/>
      <c r="J586" s="83"/>
      <c r="L586" s="83"/>
      <c r="M586" s="83"/>
      <c r="N586" s="83"/>
      <c r="O586" s="83"/>
      <c r="P586" s="84"/>
      <c r="Q586" s="85"/>
      <c r="R586" s="85"/>
      <c r="S586" s="85"/>
      <c r="T586" s="85"/>
      <c r="U586" s="85"/>
      <c r="V586" s="86"/>
      <c r="AA586" s="69"/>
    </row>
    <row r="587" ht="15.75" customHeight="1" spans="2:27">
      <c r="B587" s="67"/>
      <c r="H587" s="83"/>
      <c r="I587" s="84"/>
      <c r="J587" s="83"/>
      <c r="L587" s="83"/>
      <c r="M587" s="83"/>
      <c r="N587" s="83"/>
      <c r="O587" s="83"/>
      <c r="P587" s="84"/>
      <c r="Q587" s="85"/>
      <c r="R587" s="85"/>
      <c r="S587" s="85"/>
      <c r="T587" s="85"/>
      <c r="U587" s="85"/>
      <c r="V587" s="86"/>
      <c r="AA587" s="69"/>
    </row>
    <row r="588" ht="15.75" customHeight="1" spans="2:27">
      <c r="B588" s="67"/>
      <c r="H588" s="83"/>
      <c r="I588" s="84"/>
      <c r="J588" s="83"/>
      <c r="L588" s="83"/>
      <c r="M588" s="83"/>
      <c r="N588" s="83"/>
      <c r="O588" s="83"/>
      <c r="P588" s="84"/>
      <c r="Q588" s="85"/>
      <c r="R588" s="85"/>
      <c r="S588" s="85"/>
      <c r="T588" s="85"/>
      <c r="U588" s="85"/>
      <c r="V588" s="86"/>
      <c r="AA588" s="69"/>
    </row>
    <row r="589" ht="15.75" customHeight="1" spans="2:27">
      <c r="B589" s="67"/>
      <c r="H589" s="83"/>
      <c r="I589" s="84"/>
      <c r="J589" s="83"/>
      <c r="L589" s="83"/>
      <c r="M589" s="83"/>
      <c r="N589" s="83"/>
      <c r="O589" s="83"/>
      <c r="P589" s="84"/>
      <c r="Q589" s="85"/>
      <c r="R589" s="85"/>
      <c r="S589" s="85"/>
      <c r="T589" s="85"/>
      <c r="U589" s="85"/>
      <c r="V589" s="86"/>
      <c r="AA589" s="69"/>
    </row>
    <row r="590" ht="15.75" customHeight="1" spans="2:27">
      <c r="B590" s="67"/>
      <c r="H590" s="83"/>
      <c r="I590" s="84"/>
      <c r="J590" s="83"/>
      <c r="L590" s="83"/>
      <c r="M590" s="83"/>
      <c r="N590" s="83"/>
      <c r="O590" s="83"/>
      <c r="P590" s="84"/>
      <c r="Q590" s="85"/>
      <c r="R590" s="85"/>
      <c r="S590" s="85"/>
      <c r="T590" s="85"/>
      <c r="U590" s="85"/>
      <c r="V590" s="86"/>
      <c r="AA590" s="69"/>
    </row>
    <row r="591" ht="15.75" customHeight="1" spans="2:27">
      <c r="B591" s="67"/>
      <c r="H591" s="83"/>
      <c r="I591" s="84"/>
      <c r="J591" s="83"/>
      <c r="L591" s="83"/>
      <c r="M591" s="83"/>
      <c r="N591" s="83"/>
      <c r="O591" s="83"/>
      <c r="P591" s="84"/>
      <c r="Q591" s="85"/>
      <c r="R591" s="85"/>
      <c r="S591" s="85"/>
      <c r="T591" s="85"/>
      <c r="U591" s="85"/>
      <c r="V591" s="86"/>
      <c r="AA591" s="69"/>
    </row>
    <row r="592" ht="15.75" customHeight="1" spans="2:27">
      <c r="B592" s="67"/>
      <c r="H592" s="83"/>
      <c r="I592" s="84"/>
      <c r="J592" s="83"/>
      <c r="L592" s="83"/>
      <c r="M592" s="83"/>
      <c r="N592" s="83"/>
      <c r="O592" s="83"/>
      <c r="P592" s="84"/>
      <c r="Q592" s="85"/>
      <c r="R592" s="85"/>
      <c r="S592" s="85"/>
      <c r="T592" s="85"/>
      <c r="U592" s="85"/>
      <c r="V592" s="86"/>
      <c r="AA592" s="69"/>
    </row>
    <row r="593" ht="15.75" customHeight="1" spans="2:27">
      <c r="B593" s="67"/>
      <c r="H593" s="83"/>
      <c r="I593" s="84"/>
      <c r="J593" s="83"/>
      <c r="L593" s="83"/>
      <c r="M593" s="83"/>
      <c r="N593" s="83"/>
      <c r="O593" s="83"/>
      <c r="P593" s="84"/>
      <c r="Q593" s="85"/>
      <c r="R593" s="85"/>
      <c r="S593" s="85"/>
      <c r="T593" s="85"/>
      <c r="U593" s="85"/>
      <c r="V593" s="86"/>
      <c r="AA593" s="69"/>
    </row>
    <row r="594" ht="15.75" customHeight="1" spans="2:27">
      <c r="B594" s="67"/>
      <c r="H594" s="83"/>
      <c r="I594" s="84"/>
      <c r="J594" s="83"/>
      <c r="L594" s="83"/>
      <c r="M594" s="83"/>
      <c r="N594" s="83"/>
      <c r="O594" s="83"/>
      <c r="P594" s="84"/>
      <c r="Q594" s="85"/>
      <c r="R594" s="85"/>
      <c r="S594" s="85"/>
      <c r="T594" s="85"/>
      <c r="U594" s="85"/>
      <c r="V594" s="86"/>
      <c r="AA594" s="69"/>
    </row>
    <row r="595" ht="15.75" customHeight="1" spans="2:27">
      <c r="B595" s="67"/>
      <c r="H595" s="83"/>
      <c r="I595" s="84"/>
      <c r="J595" s="83"/>
      <c r="L595" s="83"/>
      <c r="M595" s="83"/>
      <c r="N595" s="83"/>
      <c r="O595" s="83"/>
      <c r="P595" s="84"/>
      <c r="Q595" s="85"/>
      <c r="R595" s="85"/>
      <c r="S595" s="85"/>
      <c r="T595" s="85"/>
      <c r="U595" s="85"/>
      <c r="V595" s="86"/>
      <c r="AA595" s="69"/>
    </row>
    <row r="596" ht="15.75" customHeight="1" spans="2:27">
      <c r="B596" s="67"/>
      <c r="H596" s="83"/>
      <c r="I596" s="84"/>
      <c r="J596" s="83"/>
      <c r="L596" s="83"/>
      <c r="M596" s="83"/>
      <c r="N596" s="83"/>
      <c r="O596" s="83"/>
      <c r="P596" s="84"/>
      <c r="Q596" s="85"/>
      <c r="R596" s="85"/>
      <c r="S596" s="85"/>
      <c r="T596" s="85"/>
      <c r="U596" s="85"/>
      <c r="V596" s="86"/>
      <c r="AA596" s="69"/>
    </row>
    <row r="597" ht="15.75" customHeight="1" spans="2:27">
      <c r="B597" s="67"/>
      <c r="H597" s="83"/>
      <c r="I597" s="84"/>
      <c r="J597" s="83"/>
      <c r="L597" s="83"/>
      <c r="M597" s="83"/>
      <c r="N597" s="83"/>
      <c r="O597" s="83"/>
      <c r="P597" s="84"/>
      <c r="Q597" s="85"/>
      <c r="R597" s="85"/>
      <c r="S597" s="85"/>
      <c r="T597" s="85"/>
      <c r="U597" s="85"/>
      <c r="V597" s="86"/>
      <c r="AA597" s="69"/>
    </row>
    <row r="598" ht="15.75" customHeight="1" spans="2:27">
      <c r="B598" s="67"/>
      <c r="H598" s="83"/>
      <c r="I598" s="84"/>
      <c r="J598" s="83"/>
      <c r="L598" s="83"/>
      <c r="M598" s="83"/>
      <c r="N598" s="83"/>
      <c r="O598" s="83"/>
      <c r="P598" s="84"/>
      <c r="Q598" s="85"/>
      <c r="R598" s="85"/>
      <c r="S598" s="85"/>
      <c r="T598" s="85"/>
      <c r="U598" s="85"/>
      <c r="V598" s="86"/>
      <c r="AA598" s="69"/>
    </row>
    <row r="599" ht="15.75" customHeight="1" spans="2:27">
      <c r="B599" s="67"/>
      <c r="H599" s="83"/>
      <c r="I599" s="84"/>
      <c r="J599" s="83"/>
      <c r="L599" s="83"/>
      <c r="M599" s="83"/>
      <c r="N599" s="83"/>
      <c r="O599" s="83"/>
      <c r="P599" s="84"/>
      <c r="Q599" s="85"/>
      <c r="R599" s="85"/>
      <c r="S599" s="85"/>
      <c r="T599" s="85"/>
      <c r="U599" s="85"/>
      <c r="V599" s="86"/>
      <c r="AA599" s="69"/>
    </row>
    <row r="600" ht="15.75" customHeight="1" spans="2:27">
      <c r="B600" s="67"/>
      <c r="H600" s="83"/>
      <c r="I600" s="84"/>
      <c r="J600" s="83"/>
      <c r="L600" s="83"/>
      <c r="M600" s="83"/>
      <c r="N600" s="83"/>
      <c r="O600" s="83"/>
      <c r="P600" s="84"/>
      <c r="Q600" s="85"/>
      <c r="R600" s="85"/>
      <c r="S600" s="85"/>
      <c r="T600" s="85"/>
      <c r="U600" s="85"/>
      <c r="V600" s="86"/>
      <c r="AA600" s="69"/>
    </row>
    <row r="601" ht="15.75" customHeight="1" spans="2:27">
      <c r="B601" s="67"/>
      <c r="H601" s="83"/>
      <c r="I601" s="84"/>
      <c r="J601" s="83"/>
      <c r="L601" s="83"/>
      <c r="M601" s="83"/>
      <c r="N601" s="83"/>
      <c r="O601" s="83"/>
      <c r="P601" s="84"/>
      <c r="Q601" s="85"/>
      <c r="R601" s="85"/>
      <c r="S601" s="85"/>
      <c r="T601" s="85"/>
      <c r="U601" s="85"/>
      <c r="V601" s="86"/>
      <c r="AA601" s="69"/>
    </row>
    <row r="602" ht="15.75" customHeight="1" spans="2:27">
      <c r="B602" s="67"/>
      <c r="H602" s="83"/>
      <c r="I602" s="84"/>
      <c r="J602" s="83"/>
      <c r="L602" s="83"/>
      <c r="M602" s="83"/>
      <c r="N602" s="83"/>
      <c r="O602" s="83"/>
      <c r="P602" s="84"/>
      <c r="Q602" s="85"/>
      <c r="R602" s="85"/>
      <c r="S602" s="85"/>
      <c r="T602" s="85"/>
      <c r="U602" s="85"/>
      <c r="V602" s="86"/>
      <c r="AA602" s="69"/>
    </row>
    <row r="603" ht="15.75" customHeight="1" spans="2:27">
      <c r="B603" s="67"/>
      <c r="H603" s="83"/>
      <c r="I603" s="84"/>
      <c r="J603" s="83"/>
      <c r="L603" s="83"/>
      <c r="M603" s="83"/>
      <c r="N603" s="83"/>
      <c r="O603" s="83"/>
      <c r="P603" s="84"/>
      <c r="Q603" s="85"/>
      <c r="R603" s="85"/>
      <c r="S603" s="85"/>
      <c r="T603" s="85"/>
      <c r="U603" s="85"/>
      <c r="V603" s="86"/>
      <c r="AA603" s="69"/>
    </row>
    <row r="604" ht="15.75" customHeight="1" spans="2:27">
      <c r="B604" s="67"/>
      <c r="H604" s="83"/>
      <c r="I604" s="84"/>
      <c r="J604" s="83"/>
      <c r="L604" s="83"/>
      <c r="M604" s="83"/>
      <c r="N604" s="83"/>
      <c r="O604" s="83"/>
      <c r="P604" s="84"/>
      <c r="Q604" s="85"/>
      <c r="R604" s="85"/>
      <c r="S604" s="85"/>
      <c r="T604" s="85"/>
      <c r="U604" s="85"/>
      <c r="V604" s="86"/>
      <c r="AA604" s="69"/>
    </row>
    <row r="605" ht="15.75" customHeight="1" spans="2:27">
      <c r="B605" s="67"/>
      <c r="H605" s="83"/>
      <c r="I605" s="84"/>
      <c r="J605" s="83"/>
      <c r="L605" s="83"/>
      <c r="M605" s="83"/>
      <c r="N605" s="83"/>
      <c r="O605" s="83"/>
      <c r="P605" s="84"/>
      <c r="Q605" s="85"/>
      <c r="R605" s="85"/>
      <c r="S605" s="85"/>
      <c r="T605" s="85"/>
      <c r="U605" s="85"/>
      <c r="V605" s="86"/>
      <c r="AA605" s="69"/>
    </row>
    <row r="606" ht="15.75" customHeight="1" spans="2:27">
      <c r="B606" s="67"/>
      <c r="H606" s="83"/>
      <c r="I606" s="84"/>
      <c r="J606" s="83"/>
      <c r="L606" s="83"/>
      <c r="M606" s="83"/>
      <c r="N606" s="83"/>
      <c r="O606" s="83"/>
      <c r="P606" s="84"/>
      <c r="Q606" s="85"/>
      <c r="R606" s="85"/>
      <c r="S606" s="85"/>
      <c r="T606" s="85"/>
      <c r="U606" s="85"/>
      <c r="V606" s="86"/>
      <c r="AA606" s="69"/>
    </row>
    <row r="607" ht="15.75" customHeight="1" spans="2:27">
      <c r="B607" s="67"/>
      <c r="H607" s="83"/>
      <c r="I607" s="84"/>
      <c r="J607" s="83"/>
      <c r="L607" s="83"/>
      <c r="M607" s="83"/>
      <c r="N607" s="83"/>
      <c r="O607" s="83"/>
      <c r="P607" s="84"/>
      <c r="Q607" s="85"/>
      <c r="R607" s="85"/>
      <c r="S607" s="85"/>
      <c r="T607" s="85"/>
      <c r="U607" s="85"/>
      <c r="V607" s="86"/>
      <c r="AA607" s="69"/>
    </row>
    <row r="608" ht="15.75" customHeight="1" spans="2:27">
      <c r="B608" s="67"/>
      <c r="H608" s="83"/>
      <c r="I608" s="84"/>
      <c r="J608" s="83"/>
      <c r="L608" s="83"/>
      <c r="M608" s="83"/>
      <c r="N608" s="83"/>
      <c r="O608" s="83"/>
      <c r="P608" s="84"/>
      <c r="Q608" s="85"/>
      <c r="R608" s="85"/>
      <c r="S608" s="85"/>
      <c r="T608" s="85"/>
      <c r="U608" s="85"/>
      <c r="V608" s="86"/>
      <c r="AA608" s="69"/>
    </row>
    <row r="609" ht="15.75" customHeight="1" spans="2:27">
      <c r="B609" s="67"/>
      <c r="H609" s="83"/>
      <c r="I609" s="84"/>
      <c r="J609" s="83"/>
      <c r="L609" s="83"/>
      <c r="M609" s="83"/>
      <c r="N609" s="83"/>
      <c r="O609" s="83"/>
      <c r="P609" s="84"/>
      <c r="Q609" s="85"/>
      <c r="R609" s="85"/>
      <c r="S609" s="85"/>
      <c r="T609" s="85"/>
      <c r="U609" s="85"/>
      <c r="V609" s="86"/>
      <c r="AA609" s="69"/>
    </row>
    <row r="610" ht="15.75" customHeight="1" spans="2:27">
      <c r="B610" s="67"/>
      <c r="H610" s="83"/>
      <c r="I610" s="84"/>
      <c r="J610" s="83"/>
      <c r="L610" s="83"/>
      <c r="M610" s="83"/>
      <c r="N610" s="83"/>
      <c r="O610" s="83"/>
      <c r="P610" s="84"/>
      <c r="Q610" s="85"/>
      <c r="R610" s="85"/>
      <c r="S610" s="85"/>
      <c r="T610" s="85"/>
      <c r="U610" s="85"/>
      <c r="V610" s="86"/>
      <c r="AA610" s="69"/>
    </row>
    <row r="611" ht="15.75" customHeight="1" spans="2:27">
      <c r="B611" s="67"/>
      <c r="H611" s="83"/>
      <c r="I611" s="84"/>
      <c r="J611" s="83"/>
      <c r="L611" s="83"/>
      <c r="M611" s="83"/>
      <c r="N611" s="83"/>
      <c r="O611" s="83"/>
      <c r="P611" s="84"/>
      <c r="Q611" s="85"/>
      <c r="R611" s="85"/>
      <c r="S611" s="85"/>
      <c r="T611" s="85"/>
      <c r="U611" s="85"/>
      <c r="V611" s="86"/>
      <c r="AA611" s="69"/>
    </row>
    <row r="612" ht="15.75" customHeight="1" spans="2:27">
      <c r="B612" s="67"/>
      <c r="H612" s="83"/>
      <c r="I612" s="84"/>
      <c r="J612" s="83"/>
      <c r="L612" s="83"/>
      <c r="M612" s="83"/>
      <c r="N612" s="83"/>
      <c r="O612" s="83"/>
      <c r="P612" s="84"/>
      <c r="Q612" s="85"/>
      <c r="R612" s="85"/>
      <c r="S612" s="85"/>
      <c r="T612" s="85"/>
      <c r="U612" s="85"/>
      <c r="V612" s="86"/>
      <c r="AA612" s="69"/>
    </row>
    <row r="613" ht="15.75" customHeight="1" spans="2:27">
      <c r="B613" s="67"/>
      <c r="H613" s="83"/>
      <c r="I613" s="84"/>
      <c r="J613" s="83"/>
      <c r="L613" s="83"/>
      <c r="M613" s="83"/>
      <c r="N613" s="83"/>
      <c r="O613" s="83"/>
      <c r="P613" s="84"/>
      <c r="Q613" s="85"/>
      <c r="R613" s="85"/>
      <c r="S613" s="85"/>
      <c r="T613" s="85"/>
      <c r="U613" s="85"/>
      <c r="V613" s="86"/>
      <c r="AA613" s="69"/>
    </row>
    <row r="614" ht="15.75" customHeight="1" spans="2:27">
      <c r="B614" s="67"/>
      <c r="H614" s="83"/>
      <c r="I614" s="84"/>
      <c r="J614" s="83"/>
      <c r="L614" s="83"/>
      <c r="M614" s="83"/>
      <c r="N614" s="83"/>
      <c r="O614" s="83"/>
      <c r="P614" s="84"/>
      <c r="Q614" s="85"/>
      <c r="R614" s="85"/>
      <c r="S614" s="85"/>
      <c r="T614" s="85"/>
      <c r="U614" s="85"/>
      <c r="V614" s="86"/>
      <c r="AA614" s="69"/>
    </row>
    <row r="615" ht="15.75" customHeight="1" spans="2:27">
      <c r="B615" s="67"/>
      <c r="H615" s="83"/>
      <c r="I615" s="84"/>
      <c r="J615" s="83"/>
      <c r="L615" s="83"/>
      <c r="M615" s="83"/>
      <c r="N615" s="83"/>
      <c r="O615" s="83"/>
      <c r="P615" s="84"/>
      <c r="Q615" s="85"/>
      <c r="R615" s="85"/>
      <c r="S615" s="85"/>
      <c r="T615" s="85"/>
      <c r="U615" s="85"/>
      <c r="V615" s="86"/>
      <c r="AA615" s="69"/>
    </row>
    <row r="616" ht="15.75" customHeight="1" spans="2:27">
      <c r="B616" s="67"/>
      <c r="H616" s="83"/>
      <c r="I616" s="84"/>
      <c r="J616" s="83"/>
      <c r="L616" s="83"/>
      <c r="M616" s="83"/>
      <c r="N616" s="83"/>
      <c r="O616" s="83"/>
      <c r="P616" s="84"/>
      <c r="Q616" s="85"/>
      <c r="R616" s="85"/>
      <c r="S616" s="85"/>
      <c r="T616" s="85"/>
      <c r="U616" s="85"/>
      <c r="V616" s="86"/>
      <c r="AA616" s="69"/>
    </row>
    <row r="617" ht="15.75" customHeight="1" spans="2:27">
      <c r="B617" s="67"/>
      <c r="H617" s="83"/>
      <c r="I617" s="84"/>
      <c r="J617" s="83"/>
      <c r="L617" s="83"/>
      <c r="M617" s="83"/>
      <c r="N617" s="83"/>
      <c r="O617" s="83"/>
      <c r="P617" s="84"/>
      <c r="Q617" s="85"/>
      <c r="R617" s="85"/>
      <c r="S617" s="85"/>
      <c r="T617" s="85"/>
      <c r="U617" s="85"/>
      <c r="V617" s="86"/>
      <c r="AA617" s="69"/>
    </row>
    <row r="618" ht="15.75" customHeight="1" spans="2:27">
      <c r="B618" s="67"/>
      <c r="H618" s="83"/>
      <c r="I618" s="84"/>
      <c r="J618" s="83"/>
      <c r="L618" s="83"/>
      <c r="M618" s="83"/>
      <c r="N618" s="83"/>
      <c r="O618" s="83"/>
      <c r="P618" s="84"/>
      <c r="Q618" s="85"/>
      <c r="R618" s="85"/>
      <c r="S618" s="85"/>
      <c r="T618" s="85"/>
      <c r="U618" s="85"/>
      <c r="V618" s="86"/>
      <c r="AA618" s="69"/>
    </row>
    <row r="619" ht="15.75" customHeight="1" spans="2:27">
      <c r="B619" s="67"/>
      <c r="H619" s="83"/>
      <c r="I619" s="84"/>
      <c r="J619" s="83"/>
      <c r="L619" s="83"/>
      <c r="M619" s="83"/>
      <c r="N619" s="83"/>
      <c r="O619" s="83"/>
      <c r="P619" s="84"/>
      <c r="Q619" s="85"/>
      <c r="R619" s="85"/>
      <c r="S619" s="85"/>
      <c r="T619" s="85"/>
      <c r="U619" s="85"/>
      <c r="V619" s="86"/>
      <c r="AA619" s="69"/>
    </row>
    <row r="620" ht="15.75" customHeight="1" spans="2:27">
      <c r="B620" s="67"/>
      <c r="H620" s="83"/>
      <c r="I620" s="84"/>
      <c r="J620" s="83"/>
      <c r="L620" s="83"/>
      <c r="M620" s="83"/>
      <c r="N620" s="83"/>
      <c r="O620" s="83"/>
      <c r="P620" s="84"/>
      <c r="Q620" s="85"/>
      <c r="R620" s="85"/>
      <c r="S620" s="85"/>
      <c r="T620" s="85"/>
      <c r="U620" s="85"/>
      <c r="V620" s="86"/>
      <c r="AA620" s="69"/>
    </row>
    <row r="621" ht="15.75" customHeight="1" spans="2:27">
      <c r="B621" s="67"/>
      <c r="H621" s="83"/>
      <c r="I621" s="84"/>
      <c r="J621" s="83"/>
      <c r="L621" s="83"/>
      <c r="M621" s="83"/>
      <c r="N621" s="83"/>
      <c r="O621" s="83"/>
      <c r="P621" s="84"/>
      <c r="Q621" s="85"/>
      <c r="R621" s="85"/>
      <c r="S621" s="85"/>
      <c r="T621" s="85"/>
      <c r="U621" s="85"/>
      <c r="V621" s="86"/>
      <c r="AA621" s="69"/>
    </row>
    <row r="622" ht="15.75" customHeight="1" spans="2:27">
      <c r="B622" s="67"/>
      <c r="H622" s="83"/>
      <c r="I622" s="84"/>
      <c r="J622" s="83"/>
      <c r="L622" s="83"/>
      <c r="M622" s="83"/>
      <c r="N622" s="83"/>
      <c r="O622" s="83"/>
      <c r="P622" s="84"/>
      <c r="Q622" s="85"/>
      <c r="R622" s="85"/>
      <c r="S622" s="85"/>
      <c r="T622" s="85"/>
      <c r="U622" s="85"/>
      <c r="V622" s="86"/>
      <c r="AA622" s="69"/>
    </row>
    <row r="623" ht="15.75" customHeight="1" spans="2:27">
      <c r="B623" s="67"/>
      <c r="H623" s="83"/>
      <c r="I623" s="84"/>
      <c r="J623" s="83"/>
      <c r="L623" s="83"/>
      <c r="M623" s="83"/>
      <c r="N623" s="83"/>
      <c r="O623" s="83"/>
      <c r="P623" s="84"/>
      <c r="Q623" s="85"/>
      <c r="R623" s="85"/>
      <c r="S623" s="85"/>
      <c r="T623" s="85"/>
      <c r="U623" s="85"/>
      <c r="V623" s="86"/>
      <c r="AA623" s="69"/>
    </row>
    <row r="624" ht="15.75" customHeight="1" spans="2:27">
      <c r="B624" s="67"/>
      <c r="H624" s="83"/>
      <c r="I624" s="84"/>
      <c r="J624" s="83"/>
      <c r="L624" s="83"/>
      <c r="M624" s="83"/>
      <c r="N624" s="83"/>
      <c r="O624" s="83"/>
      <c r="P624" s="84"/>
      <c r="Q624" s="85"/>
      <c r="R624" s="85"/>
      <c r="S624" s="85"/>
      <c r="T624" s="85"/>
      <c r="U624" s="85"/>
      <c r="V624" s="86"/>
      <c r="AA624" s="69"/>
    </row>
    <row r="625" ht="15.75" customHeight="1" spans="2:27">
      <c r="B625" s="67"/>
      <c r="H625" s="83"/>
      <c r="I625" s="84"/>
      <c r="J625" s="83"/>
      <c r="L625" s="83"/>
      <c r="M625" s="83"/>
      <c r="N625" s="83"/>
      <c r="O625" s="83"/>
      <c r="P625" s="84"/>
      <c r="Q625" s="85"/>
      <c r="R625" s="85"/>
      <c r="S625" s="85"/>
      <c r="T625" s="85"/>
      <c r="U625" s="85"/>
      <c r="V625" s="86"/>
      <c r="AA625" s="69"/>
    </row>
    <row r="626" ht="15.75" customHeight="1" spans="2:27">
      <c r="B626" s="67"/>
      <c r="H626" s="83"/>
      <c r="I626" s="84"/>
      <c r="J626" s="83"/>
      <c r="L626" s="83"/>
      <c r="M626" s="83"/>
      <c r="N626" s="83"/>
      <c r="O626" s="83"/>
      <c r="P626" s="84"/>
      <c r="Q626" s="85"/>
      <c r="R626" s="85"/>
      <c r="S626" s="85"/>
      <c r="T626" s="85"/>
      <c r="U626" s="85"/>
      <c r="V626" s="86"/>
      <c r="AA626" s="69"/>
    </row>
    <row r="627" ht="15.75" customHeight="1" spans="2:27">
      <c r="B627" s="67"/>
      <c r="H627" s="83"/>
      <c r="I627" s="84"/>
      <c r="J627" s="83"/>
      <c r="L627" s="83"/>
      <c r="M627" s="83"/>
      <c r="N627" s="83"/>
      <c r="O627" s="83"/>
      <c r="P627" s="84"/>
      <c r="Q627" s="85"/>
      <c r="R627" s="85"/>
      <c r="S627" s="85"/>
      <c r="T627" s="85"/>
      <c r="U627" s="85"/>
      <c r="V627" s="86"/>
      <c r="AA627" s="69"/>
    </row>
    <row r="628" ht="15.75" customHeight="1" spans="2:27">
      <c r="B628" s="67"/>
      <c r="H628" s="83"/>
      <c r="I628" s="84"/>
      <c r="J628" s="83"/>
      <c r="L628" s="83"/>
      <c r="M628" s="83"/>
      <c r="N628" s="83"/>
      <c r="O628" s="83"/>
      <c r="P628" s="84"/>
      <c r="Q628" s="85"/>
      <c r="R628" s="85"/>
      <c r="S628" s="85"/>
      <c r="T628" s="85"/>
      <c r="U628" s="85"/>
      <c r="V628" s="86"/>
      <c r="AA628" s="69"/>
    </row>
    <row r="629" ht="15.75" customHeight="1" spans="2:27">
      <c r="B629" s="67"/>
      <c r="H629" s="83"/>
      <c r="I629" s="84"/>
      <c r="J629" s="83"/>
      <c r="L629" s="83"/>
      <c r="M629" s="83"/>
      <c r="N629" s="83"/>
      <c r="O629" s="83"/>
      <c r="P629" s="84"/>
      <c r="Q629" s="85"/>
      <c r="R629" s="85"/>
      <c r="S629" s="85"/>
      <c r="T629" s="85"/>
      <c r="U629" s="85"/>
      <c r="V629" s="86"/>
      <c r="AA629" s="69"/>
    </row>
    <row r="630" ht="15.75" customHeight="1" spans="2:27">
      <c r="B630" s="67"/>
      <c r="H630" s="83"/>
      <c r="I630" s="84"/>
      <c r="J630" s="83"/>
      <c r="L630" s="83"/>
      <c r="M630" s="83"/>
      <c r="N630" s="83"/>
      <c r="O630" s="83"/>
      <c r="P630" s="84"/>
      <c r="Q630" s="85"/>
      <c r="R630" s="85"/>
      <c r="S630" s="85"/>
      <c r="T630" s="85"/>
      <c r="U630" s="85"/>
      <c r="V630" s="86"/>
      <c r="AA630" s="69"/>
    </row>
    <row r="631" ht="15.75" customHeight="1" spans="2:27">
      <c r="B631" s="67"/>
      <c r="H631" s="83"/>
      <c r="I631" s="84"/>
      <c r="J631" s="83"/>
      <c r="L631" s="83"/>
      <c r="M631" s="83"/>
      <c r="N631" s="83"/>
      <c r="O631" s="83"/>
      <c r="P631" s="84"/>
      <c r="Q631" s="85"/>
      <c r="R631" s="85"/>
      <c r="S631" s="85"/>
      <c r="T631" s="85"/>
      <c r="U631" s="85"/>
      <c r="V631" s="86"/>
      <c r="AA631" s="69"/>
    </row>
    <row r="632" ht="15.75" customHeight="1" spans="2:27">
      <c r="B632" s="67"/>
      <c r="H632" s="83"/>
      <c r="I632" s="84"/>
      <c r="J632" s="83"/>
      <c r="L632" s="83"/>
      <c r="M632" s="83"/>
      <c r="N632" s="83"/>
      <c r="O632" s="83"/>
      <c r="P632" s="84"/>
      <c r="Q632" s="85"/>
      <c r="R632" s="85"/>
      <c r="S632" s="85"/>
      <c r="T632" s="85"/>
      <c r="U632" s="85"/>
      <c r="V632" s="86"/>
      <c r="AA632" s="69"/>
    </row>
    <row r="633" ht="15.75" customHeight="1" spans="2:27">
      <c r="B633" s="67"/>
      <c r="H633" s="83"/>
      <c r="I633" s="84"/>
      <c r="J633" s="83"/>
      <c r="L633" s="83"/>
      <c r="M633" s="83"/>
      <c r="N633" s="83"/>
      <c r="O633" s="83"/>
      <c r="P633" s="84"/>
      <c r="Q633" s="85"/>
      <c r="R633" s="85"/>
      <c r="S633" s="85"/>
      <c r="T633" s="85"/>
      <c r="U633" s="85"/>
      <c r="V633" s="86"/>
      <c r="AA633" s="69"/>
    </row>
    <row r="634" ht="15.75" customHeight="1" spans="2:27">
      <c r="B634" s="67"/>
      <c r="H634" s="83"/>
      <c r="I634" s="84"/>
      <c r="J634" s="83"/>
      <c r="L634" s="83"/>
      <c r="M634" s="83"/>
      <c r="N634" s="83"/>
      <c r="O634" s="83"/>
      <c r="P634" s="84"/>
      <c r="Q634" s="85"/>
      <c r="R634" s="85"/>
      <c r="S634" s="85"/>
      <c r="T634" s="85"/>
      <c r="U634" s="85"/>
      <c r="V634" s="86"/>
      <c r="AA634" s="69"/>
    </row>
    <row r="635" ht="15.75" customHeight="1" spans="2:27">
      <c r="B635" s="67"/>
      <c r="H635" s="83"/>
      <c r="I635" s="84"/>
      <c r="J635" s="83"/>
      <c r="L635" s="83"/>
      <c r="M635" s="83"/>
      <c r="N635" s="83"/>
      <c r="O635" s="83"/>
      <c r="P635" s="84"/>
      <c r="Q635" s="85"/>
      <c r="R635" s="85"/>
      <c r="S635" s="85"/>
      <c r="T635" s="85"/>
      <c r="U635" s="85"/>
      <c r="V635" s="86"/>
      <c r="AA635" s="69"/>
    </row>
    <row r="636" ht="15.75" customHeight="1" spans="2:27">
      <c r="B636" s="67"/>
      <c r="H636" s="83"/>
      <c r="I636" s="84"/>
      <c r="J636" s="83"/>
      <c r="L636" s="83"/>
      <c r="M636" s="83"/>
      <c r="N636" s="83"/>
      <c r="O636" s="83"/>
      <c r="P636" s="84"/>
      <c r="Q636" s="85"/>
      <c r="R636" s="85"/>
      <c r="S636" s="85"/>
      <c r="T636" s="85"/>
      <c r="U636" s="85"/>
      <c r="V636" s="86"/>
      <c r="AA636" s="69"/>
    </row>
    <row r="637" ht="15.75" customHeight="1" spans="2:27">
      <c r="B637" s="67"/>
      <c r="H637" s="83"/>
      <c r="I637" s="84"/>
      <c r="J637" s="83"/>
      <c r="L637" s="83"/>
      <c r="M637" s="83"/>
      <c r="N637" s="83"/>
      <c r="O637" s="83"/>
      <c r="P637" s="84"/>
      <c r="Q637" s="85"/>
      <c r="R637" s="85"/>
      <c r="S637" s="85"/>
      <c r="T637" s="85"/>
      <c r="U637" s="85"/>
      <c r="V637" s="86"/>
      <c r="AA637" s="69"/>
    </row>
    <row r="638" ht="15.75" customHeight="1" spans="2:27">
      <c r="B638" s="67"/>
      <c r="H638" s="83"/>
      <c r="I638" s="84"/>
      <c r="J638" s="83"/>
      <c r="L638" s="83"/>
      <c r="M638" s="83"/>
      <c r="N638" s="83"/>
      <c r="O638" s="83"/>
      <c r="P638" s="84"/>
      <c r="Q638" s="85"/>
      <c r="R638" s="85"/>
      <c r="S638" s="85"/>
      <c r="T638" s="85"/>
      <c r="U638" s="85"/>
      <c r="V638" s="86"/>
      <c r="AA638" s="69"/>
    </row>
    <row r="639" ht="15.75" customHeight="1" spans="2:27">
      <c r="B639" s="67"/>
      <c r="H639" s="83"/>
      <c r="I639" s="84"/>
      <c r="J639" s="83"/>
      <c r="L639" s="83"/>
      <c r="M639" s="83"/>
      <c r="N639" s="83"/>
      <c r="O639" s="83"/>
      <c r="P639" s="84"/>
      <c r="Q639" s="85"/>
      <c r="R639" s="85"/>
      <c r="S639" s="85"/>
      <c r="T639" s="85"/>
      <c r="U639" s="85"/>
      <c r="V639" s="86"/>
      <c r="AA639" s="69"/>
    </row>
    <row r="640" ht="15.75" customHeight="1" spans="2:27">
      <c r="B640" s="67"/>
      <c r="H640" s="83"/>
      <c r="I640" s="84"/>
      <c r="J640" s="83"/>
      <c r="L640" s="83"/>
      <c r="M640" s="83"/>
      <c r="N640" s="83"/>
      <c r="O640" s="83"/>
      <c r="P640" s="84"/>
      <c r="Q640" s="85"/>
      <c r="R640" s="85"/>
      <c r="S640" s="85"/>
      <c r="T640" s="85"/>
      <c r="U640" s="85"/>
      <c r="V640" s="86"/>
      <c r="AA640" s="69"/>
    </row>
    <row r="641" ht="15.75" customHeight="1" spans="2:27">
      <c r="B641" s="67"/>
      <c r="H641" s="83"/>
      <c r="I641" s="84"/>
      <c r="J641" s="83"/>
      <c r="L641" s="83"/>
      <c r="M641" s="83"/>
      <c r="N641" s="83"/>
      <c r="O641" s="83"/>
      <c r="P641" s="84"/>
      <c r="Q641" s="85"/>
      <c r="R641" s="85"/>
      <c r="S641" s="85"/>
      <c r="T641" s="85"/>
      <c r="U641" s="85"/>
      <c r="V641" s="86"/>
      <c r="AA641" s="69"/>
    </row>
    <row r="642" ht="15.75" customHeight="1" spans="2:27">
      <c r="B642" s="67"/>
      <c r="H642" s="83"/>
      <c r="I642" s="84"/>
      <c r="J642" s="83"/>
      <c r="L642" s="83"/>
      <c r="M642" s="83"/>
      <c r="N642" s="83"/>
      <c r="O642" s="83"/>
      <c r="P642" s="84"/>
      <c r="Q642" s="85"/>
      <c r="R642" s="85"/>
      <c r="S642" s="85"/>
      <c r="T642" s="85"/>
      <c r="U642" s="85"/>
      <c r="V642" s="86"/>
      <c r="AA642" s="69"/>
    </row>
    <row r="643" ht="15.75" customHeight="1" spans="2:27">
      <c r="B643" s="67"/>
      <c r="H643" s="83"/>
      <c r="I643" s="84"/>
      <c r="J643" s="83"/>
      <c r="L643" s="83"/>
      <c r="M643" s="83"/>
      <c r="N643" s="83"/>
      <c r="O643" s="83"/>
      <c r="P643" s="84"/>
      <c r="Q643" s="85"/>
      <c r="R643" s="85"/>
      <c r="S643" s="85"/>
      <c r="T643" s="85"/>
      <c r="U643" s="85"/>
      <c r="V643" s="86"/>
      <c r="AA643" s="69"/>
    </row>
    <row r="644" ht="15.75" customHeight="1" spans="2:27">
      <c r="B644" s="67"/>
      <c r="H644" s="83"/>
      <c r="I644" s="84"/>
      <c r="J644" s="83"/>
      <c r="L644" s="83"/>
      <c r="M644" s="83"/>
      <c r="N644" s="83"/>
      <c r="O644" s="83"/>
      <c r="P644" s="84"/>
      <c r="Q644" s="85"/>
      <c r="R644" s="85"/>
      <c r="S644" s="85"/>
      <c r="T644" s="85"/>
      <c r="U644" s="85"/>
      <c r="V644" s="86"/>
      <c r="AA644" s="69"/>
    </row>
    <row r="645" ht="15.75" customHeight="1" spans="2:27">
      <c r="B645" s="67"/>
      <c r="H645" s="83"/>
      <c r="I645" s="84"/>
      <c r="J645" s="83"/>
      <c r="L645" s="83"/>
      <c r="M645" s="83"/>
      <c r="N645" s="83"/>
      <c r="O645" s="83"/>
      <c r="P645" s="84"/>
      <c r="Q645" s="85"/>
      <c r="R645" s="85"/>
      <c r="S645" s="85"/>
      <c r="T645" s="85"/>
      <c r="U645" s="85"/>
      <c r="V645" s="86"/>
      <c r="AA645" s="69"/>
    </row>
    <row r="646" ht="15.75" customHeight="1" spans="2:27">
      <c r="B646" s="67"/>
      <c r="H646" s="83"/>
      <c r="I646" s="84"/>
      <c r="J646" s="83"/>
      <c r="L646" s="83"/>
      <c r="M646" s="83"/>
      <c r="N646" s="83"/>
      <c r="O646" s="83"/>
      <c r="P646" s="84"/>
      <c r="Q646" s="85"/>
      <c r="R646" s="85"/>
      <c r="S646" s="85"/>
      <c r="T646" s="85"/>
      <c r="U646" s="85"/>
      <c r="V646" s="86"/>
      <c r="AA646" s="69"/>
    </row>
    <row r="647" ht="15.75" customHeight="1" spans="2:27">
      <c r="B647" s="67"/>
      <c r="H647" s="83"/>
      <c r="I647" s="84"/>
      <c r="J647" s="83"/>
      <c r="L647" s="83"/>
      <c r="M647" s="83"/>
      <c r="N647" s="83"/>
      <c r="O647" s="83"/>
      <c r="P647" s="84"/>
      <c r="Q647" s="85"/>
      <c r="R647" s="85"/>
      <c r="S647" s="85"/>
      <c r="T647" s="85"/>
      <c r="U647" s="85"/>
      <c r="V647" s="86"/>
      <c r="AA647" s="69"/>
    </row>
    <row r="648" ht="15.75" customHeight="1" spans="2:27">
      <c r="B648" s="67"/>
      <c r="H648" s="83"/>
      <c r="I648" s="84"/>
      <c r="J648" s="83"/>
      <c r="L648" s="83"/>
      <c r="M648" s="83"/>
      <c r="N648" s="83"/>
      <c r="O648" s="83"/>
      <c r="P648" s="84"/>
      <c r="Q648" s="85"/>
      <c r="R648" s="85"/>
      <c r="S648" s="85"/>
      <c r="T648" s="85"/>
      <c r="U648" s="85"/>
      <c r="V648" s="86"/>
      <c r="AA648" s="69"/>
    </row>
    <row r="649" ht="15.75" customHeight="1" spans="2:27">
      <c r="B649" s="67"/>
      <c r="H649" s="83"/>
      <c r="I649" s="84"/>
      <c r="J649" s="83"/>
      <c r="L649" s="83"/>
      <c r="M649" s="83"/>
      <c r="N649" s="83"/>
      <c r="O649" s="83"/>
      <c r="P649" s="84"/>
      <c r="Q649" s="85"/>
      <c r="R649" s="85"/>
      <c r="S649" s="85"/>
      <c r="T649" s="85"/>
      <c r="U649" s="85"/>
      <c r="V649" s="86"/>
      <c r="AA649" s="69"/>
    </row>
    <row r="650" ht="15.75" customHeight="1" spans="2:27">
      <c r="B650" s="67"/>
      <c r="H650" s="83"/>
      <c r="I650" s="84"/>
      <c r="J650" s="83"/>
      <c r="L650" s="83"/>
      <c r="M650" s="83"/>
      <c r="N650" s="83"/>
      <c r="O650" s="83"/>
      <c r="P650" s="84"/>
      <c r="Q650" s="85"/>
      <c r="R650" s="85"/>
      <c r="S650" s="85"/>
      <c r="T650" s="85"/>
      <c r="U650" s="85"/>
      <c r="V650" s="86"/>
      <c r="AA650" s="69"/>
    </row>
    <row r="651" ht="15.75" customHeight="1" spans="2:27">
      <c r="B651" s="67"/>
      <c r="H651" s="83"/>
      <c r="I651" s="84"/>
      <c r="J651" s="83"/>
      <c r="L651" s="83"/>
      <c r="M651" s="83"/>
      <c r="N651" s="83"/>
      <c r="O651" s="83"/>
      <c r="P651" s="84"/>
      <c r="Q651" s="85"/>
      <c r="R651" s="85"/>
      <c r="S651" s="85"/>
      <c r="T651" s="85"/>
      <c r="U651" s="85"/>
      <c r="V651" s="86"/>
      <c r="AA651" s="69"/>
    </row>
    <row r="652" ht="15.75" customHeight="1" spans="2:27">
      <c r="B652" s="67"/>
      <c r="H652" s="83"/>
      <c r="I652" s="84"/>
      <c r="J652" s="83"/>
      <c r="L652" s="83"/>
      <c r="M652" s="83"/>
      <c r="N652" s="83"/>
      <c r="O652" s="83"/>
      <c r="P652" s="84"/>
      <c r="Q652" s="85"/>
      <c r="R652" s="85"/>
      <c r="S652" s="85"/>
      <c r="T652" s="85"/>
      <c r="U652" s="85"/>
      <c r="V652" s="86"/>
      <c r="AA652" s="69"/>
    </row>
    <row r="653" ht="15.75" customHeight="1" spans="2:27">
      <c r="B653" s="67"/>
      <c r="H653" s="83"/>
      <c r="I653" s="84"/>
      <c r="J653" s="83"/>
      <c r="L653" s="83"/>
      <c r="M653" s="83"/>
      <c r="N653" s="83"/>
      <c r="O653" s="83"/>
      <c r="P653" s="84"/>
      <c r="Q653" s="85"/>
      <c r="R653" s="85"/>
      <c r="S653" s="85"/>
      <c r="T653" s="85"/>
      <c r="U653" s="85"/>
      <c r="V653" s="86"/>
      <c r="AA653" s="69"/>
    </row>
    <row r="654" ht="15.75" customHeight="1" spans="2:27">
      <c r="B654" s="67"/>
      <c r="H654" s="83"/>
      <c r="I654" s="84"/>
      <c r="J654" s="83"/>
      <c r="L654" s="83"/>
      <c r="M654" s="83"/>
      <c r="N654" s="83"/>
      <c r="O654" s="83"/>
      <c r="P654" s="84"/>
      <c r="Q654" s="85"/>
      <c r="R654" s="85"/>
      <c r="S654" s="85"/>
      <c r="T654" s="85"/>
      <c r="U654" s="85"/>
      <c r="V654" s="86"/>
      <c r="AA654" s="69"/>
    </row>
    <row r="655" ht="15.75" customHeight="1" spans="2:27">
      <c r="B655" s="67"/>
      <c r="H655" s="83"/>
      <c r="I655" s="84"/>
      <c r="J655" s="83"/>
      <c r="L655" s="83"/>
      <c r="M655" s="83"/>
      <c r="N655" s="83"/>
      <c r="O655" s="83"/>
      <c r="P655" s="84"/>
      <c r="Q655" s="85"/>
      <c r="R655" s="85"/>
      <c r="S655" s="85"/>
      <c r="T655" s="85"/>
      <c r="U655" s="85"/>
      <c r="V655" s="86"/>
      <c r="AA655" s="69"/>
    </row>
    <row r="656" ht="15.75" customHeight="1" spans="2:27">
      <c r="B656" s="67"/>
      <c r="H656" s="83"/>
      <c r="I656" s="84"/>
      <c r="J656" s="83"/>
      <c r="L656" s="83"/>
      <c r="M656" s="83"/>
      <c r="N656" s="83"/>
      <c r="O656" s="83"/>
      <c r="P656" s="84"/>
      <c r="Q656" s="85"/>
      <c r="R656" s="85"/>
      <c r="S656" s="85"/>
      <c r="T656" s="85"/>
      <c r="U656" s="85"/>
      <c r="V656" s="86"/>
      <c r="AA656" s="69"/>
    </row>
    <row r="657" ht="15.75" customHeight="1" spans="2:27">
      <c r="B657" s="67"/>
      <c r="H657" s="83"/>
      <c r="I657" s="84"/>
      <c r="J657" s="83"/>
      <c r="L657" s="83"/>
      <c r="M657" s="83"/>
      <c r="N657" s="83"/>
      <c r="O657" s="83"/>
      <c r="P657" s="84"/>
      <c r="Q657" s="85"/>
      <c r="R657" s="85"/>
      <c r="S657" s="85"/>
      <c r="T657" s="85"/>
      <c r="U657" s="85"/>
      <c r="V657" s="86"/>
      <c r="AA657" s="69"/>
    </row>
    <row r="658" ht="15.75" customHeight="1" spans="2:27">
      <c r="B658" s="67"/>
      <c r="H658" s="83"/>
      <c r="I658" s="84"/>
      <c r="J658" s="83"/>
      <c r="L658" s="83"/>
      <c r="M658" s="83"/>
      <c r="N658" s="83"/>
      <c r="O658" s="83"/>
      <c r="P658" s="84"/>
      <c r="Q658" s="85"/>
      <c r="R658" s="85"/>
      <c r="S658" s="85"/>
      <c r="T658" s="85"/>
      <c r="U658" s="85"/>
      <c r="V658" s="86"/>
      <c r="AA658" s="69"/>
    </row>
    <row r="659" ht="15.75" customHeight="1" spans="2:27">
      <c r="B659" s="67"/>
      <c r="H659" s="83"/>
      <c r="I659" s="84"/>
      <c r="J659" s="83"/>
      <c r="L659" s="83"/>
      <c r="M659" s="83"/>
      <c r="N659" s="83"/>
      <c r="O659" s="83"/>
      <c r="P659" s="84"/>
      <c r="Q659" s="85"/>
      <c r="R659" s="85"/>
      <c r="S659" s="85"/>
      <c r="T659" s="85"/>
      <c r="U659" s="85"/>
      <c r="V659" s="86"/>
      <c r="AA659" s="69"/>
    </row>
    <row r="660" ht="15.75" customHeight="1" spans="2:27">
      <c r="B660" s="67"/>
      <c r="H660" s="83"/>
      <c r="I660" s="84"/>
      <c r="J660" s="83"/>
      <c r="L660" s="83"/>
      <c r="M660" s="83"/>
      <c r="N660" s="83"/>
      <c r="O660" s="83"/>
      <c r="P660" s="84"/>
      <c r="Q660" s="85"/>
      <c r="R660" s="85"/>
      <c r="S660" s="85"/>
      <c r="T660" s="85"/>
      <c r="U660" s="85"/>
      <c r="V660" s="86"/>
      <c r="AA660" s="69"/>
    </row>
    <row r="661" ht="15.75" customHeight="1" spans="2:27">
      <c r="B661" s="67"/>
      <c r="H661" s="83"/>
      <c r="I661" s="84"/>
      <c r="J661" s="83"/>
      <c r="L661" s="83"/>
      <c r="M661" s="83"/>
      <c r="N661" s="83"/>
      <c r="O661" s="83"/>
      <c r="P661" s="84"/>
      <c r="Q661" s="85"/>
      <c r="R661" s="85"/>
      <c r="S661" s="85"/>
      <c r="T661" s="85"/>
      <c r="U661" s="85"/>
      <c r="V661" s="86"/>
      <c r="AA661" s="69"/>
    </row>
    <row r="662" ht="15.75" customHeight="1" spans="2:27">
      <c r="B662" s="67"/>
      <c r="H662" s="83"/>
      <c r="I662" s="84"/>
      <c r="J662" s="83"/>
      <c r="L662" s="83"/>
      <c r="M662" s="83"/>
      <c r="N662" s="83"/>
      <c r="O662" s="83"/>
      <c r="P662" s="84"/>
      <c r="Q662" s="85"/>
      <c r="R662" s="85"/>
      <c r="S662" s="85"/>
      <c r="T662" s="85"/>
      <c r="U662" s="85"/>
      <c r="V662" s="86"/>
      <c r="AA662" s="69"/>
    </row>
    <row r="663" ht="15.75" customHeight="1" spans="2:27">
      <c r="B663" s="67"/>
      <c r="H663" s="83"/>
      <c r="I663" s="84"/>
      <c r="J663" s="83"/>
      <c r="L663" s="83"/>
      <c r="M663" s="83"/>
      <c r="N663" s="83"/>
      <c r="O663" s="83"/>
      <c r="P663" s="84"/>
      <c r="Q663" s="85"/>
      <c r="R663" s="85"/>
      <c r="S663" s="85"/>
      <c r="T663" s="85"/>
      <c r="U663" s="85"/>
      <c r="V663" s="86"/>
      <c r="AA663" s="69"/>
    </row>
    <row r="664" ht="15.75" customHeight="1" spans="2:27">
      <c r="B664" s="67"/>
      <c r="H664" s="83"/>
      <c r="I664" s="84"/>
      <c r="J664" s="83"/>
      <c r="L664" s="83"/>
      <c r="M664" s="83"/>
      <c r="N664" s="83"/>
      <c r="O664" s="83"/>
      <c r="P664" s="84"/>
      <c r="Q664" s="85"/>
      <c r="R664" s="85"/>
      <c r="S664" s="85"/>
      <c r="T664" s="85"/>
      <c r="U664" s="85"/>
      <c r="V664" s="86"/>
      <c r="AA664" s="69"/>
    </row>
    <row r="665" ht="15.75" customHeight="1" spans="2:27">
      <c r="B665" s="67"/>
      <c r="H665" s="83"/>
      <c r="I665" s="84"/>
      <c r="J665" s="83"/>
      <c r="L665" s="83"/>
      <c r="M665" s="83"/>
      <c r="N665" s="83"/>
      <c r="O665" s="83"/>
      <c r="P665" s="84"/>
      <c r="Q665" s="85"/>
      <c r="R665" s="85"/>
      <c r="S665" s="85"/>
      <c r="T665" s="85"/>
      <c r="U665" s="85"/>
      <c r="V665" s="86"/>
      <c r="AA665" s="69"/>
    </row>
    <row r="666" ht="15.75" customHeight="1" spans="2:27">
      <c r="B666" s="67"/>
      <c r="H666" s="83"/>
      <c r="I666" s="84"/>
      <c r="J666" s="83"/>
      <c r="L666" s="83"/>
      <c r="M666" s="83"/>
      <c r="N666" s="83"/>
      <c r="O666" s="83"/>
      <c r="P666" s="84"/>
      <c r="Q666" s="85"/>
      <c r="R666" s="85"/>
      <c r="S666" s="85"/>
      <c r="T666" s="85"/>
      <c r="U666" s="85"/>
      <c r="V666" s="86"/>
      <c r="AA666" s="69"/>
    </row>
    <row r="667" ht="15.75" customHeight="1" spans="2:27">
      <c r="B667" s="67"/>
      <c r="H667" s="83"/>
      <c r="I667" s="84"/>
      <c r="J667" s="83"/>
      <c r="L667" s="83"/>
      <c r="M667" s="83"/>
      <c r="N667" s="83"/>
      <c r="O667" s="83"/>
      <c r="P667" s="84"/>
      <c r="Q667" s="85"/>
      <c r="R667" s="85"/>
      <c r="S667" s="85"/>
      <c r="T667" s="85"/>
      <c r="U667" s="85"/>
      <c r="V667" s="86"/>
      <c r="AA667" s="69"/>
    </row>
    <row r="668" ht="15.75" customHeight="1" spans="2:27">
      <c r="B668" s="67"/>
      <c r="H668" s="83"/>
      <c r="I668" s="84"/>
      <c r="J668" s="83"/>
      <c r="L668" s="83"/>
      <c r="M668" s="83"/>
      <c r="N668" s="83"/>
      <c r="O668" s="83"/>
      <c r="P668" s="84"/>
      <c r="Q668" s="85"/>
      <c r="R668" s="85"/>
      <c r="S668" s="85"/>
      <c r="T668" s="85"/>
      <c r="U668" s="85"/>
      <c r="V668" s="86"/>
      <c r="AA668" s="69"/>
    </row>
    <row r="669" ht="15.75" customHeight="1" spans="2:27">
      <c r="B669" s="67"/>
      <c r="H669" s="83"/>
      <c r="I669" s="84"/>
      <c r="J669" s="83"/>
      <c r="L669" s="83"/>
      <c r="M669" s="83"/>
      <c r="N669" s="83"/>
      <c r="O669" s="83"/>
      <c r="P669" s="84"/>
      <c r="Q669" s="85"/>
      <c r="R669" s="85"/>
      <c r="S669" s="85"/>
      <c r="T669" s="85"/>
      <c r="U669" s="85"/>
      <c r="V669" s="86"/>
      <c r="AA669" s="69"/>
    </row>
    <row r="670" ht="15.75" customHeight="1" spans="2:27">
      <c r="B670" s="67"/>
      <c r="H670" s="83"/>
      <c r="I670" s="84"/>
      <c r="J670" s="83"/>
      <c r="L670" s="83"/>
      <c r="M670" s="83"/>
      <c r="N670" s="83"/>
      <c r="O670" s="83"/>
      <c r="P670" s="84"/>
      <c r="Q670" s="85"/>
      <c r="R670" s="85"/>
      <c r="S670" s="85"/>
      <c r="T670" s="85"/>
      <c r="U670" s="85"/>
      <c r="V670" s="86"/>
      <c r="AA670" s="69"/>
    </row>
    <row r="671" ht="15.75" customHeight="1" spans="2:27">
      <c r="B671" s="67"/>
      <c r="H671" s="83"/>
      <c r="I671" s="84"/>
      <c r="J671" s="83"/>
      <c r="L671" s="83"/>
      <c r="M671" s="83"/>
      <c r="N671" s="83"/>
      <c r="O671" s="83"/>
      <c r="P671" s="84"/>
      <c r="Q671" s="85"/>
      <c r="R671" s="85"/>
      <c r="S671" s="85"/>
      <c r="T671" s="85"/>
      <c r="U671" s="85"/>
      <c r="V671" s="86"/>
      <c r="AA671" s="69"/>
    </row>
    <row r="672" ht="15.75" customHeight="1" spans="2:27">
      <c r="B672" s="67"/>
      <c r="H672" s="83"/>
      <c r="I672" s="84"/>
      <c r="J672" s="83"/>
      <c r="L672" s="83"/>
      <c r="M672" s="83"/>
      <c r="N672" s="83"/>
      <c r="O672" s="83"/>
      <c r="P672" s="84"/>
      <c r="Q672" s="85"/>
      <c r="R672" s="85"/>
      <c r="S672" s="85"/>
      <c r="T672" s="85"/>
      <c r="U672" s="85"/>
      <c r="V672" s="86"/>
      <c r="AA672" s="69"/>
    </row>
    <row r="673" ht="15.75" customHeight="1" spans="2:27">
      <c r="B673" s="67"/>
      <c r="H673" s="83"/>
      <c r="I673" s="84"/>
      <c r="J673" s="83"/>
      <c r="L673" s="83"/>
      <c r="M673" s="83"/>
      <c r="N673" s="83"/>
      <c r="O673" s="83"/>
      <c r="P673" s="84"/>
      <c r="Q673" s="85"/>
      <c r="R673" s="85"/>
      <c r="S673" s="85"/>
      <c r="T673" s="85"/>
      <c r="U673" s="85"/>
      <c r="V673" s="86"/>
      <c r="AA673" s="69"/>
    </row>
    <row r="674" ht="15.75" customHeight="1" spans="2:27">
      <c r="B674" s="67"/>
      <c r="H674" s="83"/>
      <c r="I674" s="84"/>
      <c r="J674" s="83"/>
      <c r="L674" s="83"/>
      <c r="M674" s="83"/>
      <c r="N674" s="83"/>
      <c r="O674" s="83"/>
      <c r="P674" s="84"/>
      <c r="Q674" s="85"/>
      <c r="R674" s="85"/>
      <c r="S674" s="85"/>
      <c r="T674" s="85"/>
      <c r="U674" s="85"/>
      <c r="V674" s="86"/>
      <c r="AA674" s="69"/>
    </row>
    <row r="675" ht="15.75" customHeight="1" spans="2:27">
      <c r="B675" s="67"/>
      <c r="H675" s="83"/>
      <c r="I675" s="84"/>
      <c r="J675" s="83"/>
      <c r="L675" s="83"/>
      <c r="M675" s="83"/>
      <c r="N675" s="83"/>
      <c r="O675" s="83"/>
      <c r="P675" s="84"/>
      <c r="Q675" s="85"/>
      <c r="R675" s="85"/>
      <c r="S675" s="85"/>
      <c r="T675" s="85"/>
      <c r="U675" s="85"/>
      <c r="V675" s="86"/>
      <c r="AA675" s="69"/>
    </row>
    <row r="676" ht="15.75" customHeight="1" spans="2:27">
      <c r="B676" s="67"/>
      <c r="H676" s="83"/>
      <c r="I676" s="84"/>
      <c r="J676" s="83"/>
      <c r="L676" s="83"/>
      <c r="M676" s="83"/>
      <c r="N676" s="83"/>
      <c r="O676" s="83"/>
      <c r="P676" s="84"/>
      <c r="Q676" s="85"/>
      <c r="R676" s="85"/>
      <c r="S676" s="85"/>
      <c r="T676" s="85"/>
      <c r="U676" s="85"/>
      <c r="V676" s="86"/>
      <c r="AA676" s="69"/>
    </row>
    <row r="677" ht="15.75" customHeight="1" spans="2:27">
      <c r="B677" s="67"/>
      <c r="H677" s="83"/>
      <c r="I677" s="84"/>
      <c r="J677" s="83"/>
      <c r="L677" s="83"/>
      <c r="M677" s="83"/>
      <c r="N677" s="83"/>
      <c r="O677" s="83"/>
      <c r="P677" s="84"/>
      <c r="Q677" s="85"/>
      <c r="R677" s="85"/>
      <c r="S677" s="85"/>
      <c r="T677" s="85"/>
      <c r="U677" s="85"/>
      <c r="V677" s="86"/>
      <c r="AA677" s="69"/>
    </row>
    <row r="678" ht="15.75" customHeight="1" spans="2:27">
      <c r="B678" s="67"/>
      <c r="H678" s="83"/>
      <c r="I678" s="84"/>
      <c r="J678" s="83"/>
      <c r="L678" s="83"/>
      <c r="M678" s="83"/>
      <c r="N678" s="83"/>
      <c r="O678" s="83"/>
      <c r="P678" s="84"/>
      <c r="Q678" s="85"/>
      <c r="R678" s="85"/>
      <c r="S678" s="85"/>
      <c r="T678" s="85"/>
      <c r="U678" s="85"/>
      <c r="V678" s="86"/>
      <c r="AA678" s="69"/>
    </row>
    <row r="679" ht="15.75" customHeight="1" spans="2:27">
      <c r="B679" s="67"/>
      <c r="H679" s="83"/>
      <c r="I679" s="84"/>
      <c r="J679" s="83"/>
      <c r="L679" s="83"/>
      <c r="M679" s="83"/>
      <c r="N679" s="83"/>
      <c r="O679" s="83"/>
      <c r="P679" s="84"/>
      <c r="Q679" s="85"/>
      <c r="R679" s="85"/>
      <c r="S679" s="85"/>
      <c r="T679" s="85"/>
      <c r="U679" s="85"/>
      <c r="V679" s="86"/>
      <c r="AA679" s="69"/>
    </row>
    <row r="680" ht="15.75" customHeight="1" spans="2:27">
      <c r="B680" s="67"/>
      <c r="H680" s="83"/>
      <c r="I680" s="84"/>
      <c r="J680" s="83"/>
      <c r="L680" s="83"/>
      <c r="M680" s="83"/>
      <c r="N680" s="83"/>
      <c r="O680" s="83"/>
      <c r="P680" s="84"/>
      <c r="Q680" s="85"/>
      <c r="R680" s="85"/>
      <c r="S680" s="85"/>
      <c r="T680" s="85"/>
      <c r="U680" s="85"/>
      <c r="V680" s="86"/>
      <c r="AA680" s="69"/>
    </row>
    <row r="681" ht="15.75" customHeight="1" spans="2:27">
      <c r="B681" s="67"/>
      <c r="H681" s="83"/>
      <c r="I681" s="84"/>
      <c r="J681" s="83"/>
      <c r="L681" s="83"/>
      <c r="M681" s="83"/>
      <c r="N681" s="83"/>
      <c r="O681" s="83"/>
      <c r="P681" s="84"/>
      <c r="Q681" s="85"/>
      <c r="R681" s="85"/>
      <c r="S681" s="85"/>
      <c r="T681" s="85"/>
      <c r="U681" s="85"/>
      <c r="V681" s="86"/>
      <c r="AA681" s="69"/>
    </row>
    <row r="682" ht="15.75" customHeight="1" spans="2:27">
      <c r="B682" s="67"/>
      <c r="H682" s="83"/>
      <c r="I682" s="84"/>
      <c r="J682" s="83"/>
      <c r="L682" s="83"/>
      <c r="M682" s="83"/>
      <c r="N682" s="83"/>
      <c r="O682" s="83"/>
      <c r="P682" s="84"/>
      <c r="Q682" s="85"/>
      <c r="R682" s="85"/>
      <c r="S682" s="85"/>
      <c r="T682" s="85"/>
      <c r="U682" s="85"/>
      <c r="V682" s="86"/>
      <c r="AA682" s="69"/>
    </row>
    <row r="683" ht="15.75" customHeight="1" spans="2:27">
      <c r="B683" s="67"/>
      <c r="H683" s="83"/>
      <c r="I683" s="84"/>
      <c r="J683" s="83"/>
      <c r="L683" s="83"/>
      <c r="M683" s="83"/>
      <c r="N683" s="83"/>
      <c r="O683" s="83"/>
      <c r="P683" s="84"/>
      <c r="Q683" s="85"/>
      <c r="R683" s="85"/>
      <c r="S683" s="85"/>
      <c r="T683" s="85"/>
      <c r="U683" s="85"/>
      <c r="V683" s="86"/>
      <c r="AA683" s="69"/>
    </row>
    <row r="684" ht="15.75" customHeight="1" spans="2:27">
      <c r="B684" s="67"/>
      <c r="H684" s="83"/>
      <c r="I684" s="84"/>
      <c r="J684" s="83"/>
      <c r="L684" s="83"/>
      <c r="M684" s="83"/>
      <c r="N684" s="83"/>
      <c r="O684" s="83"/>
      <c r="P684" s="84"/>
      <c r="Q684" s="85"/>
      <c r="R684" s="85"/>
      <c r="S684" s="85"/>
      <c r="T684" s="85"/>
      <c r="U684" s="85"/>
      <c r="V684" s="86"/>
      <c r="AA684" s="69"/>
    </row>
    <row r="685" ht="15.75" customHeight="1" spans="2:27">
      <c r="B685" s="67"/>
      <c r="H685" s="83"/>
      <c r="I685" s="84"/>
      <c r="J685" s="83"/>
      <c r="L685" s="83"/>
      <c r="M685" s="83"/>
      <c r="N685" s="83"/>
      <c r="O685" s="83"/>
      <c r="P685" s="84"/>
      <c r="Q685" s="85"/>
      <c r="R685" s="85"/>
      <c r="S685" s="85"/>
      <c r="T685" s="85"/>
      <c r="U685" s="85"/>
      <c r="V685" s="86"/>
      <c r="AA685" s="69"/>
    </row>
    <row r="686" ht="15.75" customHeight="1" spans="2:27">
      <c r="B686" s="67"/>
      <c r="H686" s="83"/>
      <c r="I686" s="84"/>
      <c r="J686" s="83"/>
      <c r="L686" s="83"/>
      <c r="M686" s="83"/>
      <c r="N686" s="83"/>
      <c r="O686" s="83"/>
      <c r="P686" s="84"/>
      <c r="Q686" s="85"/>
      <c r="R686" s="85"/>
      <c r="S686" s="85"/>
      <c r="T686" s="85"/>
      <c r="U686" s="85"/>
      <c r="V686" s="86"/>
      <c r="AA686" s="69"/>
    </row>
    <row r="687" ht="15.75" customHeight="1" spans="2:27">
      <c r="B687" s="67"/>
      <c r="H687" s="83"/>
      <c r="I687" s="84"/>
      <c r="J687" s="83"/>
      <c r="L687" s="83"/>
      <c r="M687" s="83"/>
      <c r="N687" s="83"/>
      <c r="O687" s="83"/>
      <c r="P687" s="84"/>
      <c r="Q687" s="85"/>
      <c r="R687" s="85"/>
      <c r="S687" s="85"/>
      <c r="T687" s="85"/>
      <c r="U687" s="85"/>
      <c r="V687" s="86"/>
      <c r="AA687" s="69"/>
    </row>
    <row r="688" ht="15.75" customHeight="1" spans="2:27">
      <c r="B688" s="67"/>
      <c r="H688" s="83"/>
      <c r="I688" s="84"/>
      <c r="J688" s="83"/>
      <c r="L688" s="83"/>
      <c r="M688" s="83"/>
      <c r="N688" s="83"/>
      <c r="O688" s="83"/>
      <c r="P688" s="84"/>
      <c r="Q688" s="85"/>
      <c r="R688" s="85"/>
      <c r="S688" s="85"/>
      <c r="T688" s="85"/>
      <c r="U688" s="85"/>
      <c r="V688" s="86"/>
      <c r="AA688" s="69"/>
    </row>
    <row r="689" ht="15.75" customHeight="1" spans="2:27">
      <c r="B689" s="67"/>
      <c r="H689" s="83"/>
      <c r="I689" s="84"/>
      <c r="J689" s="83"/>
      <c r="L689" s="83"/>
      <c r="M689" s="83"/>
      <c r="N689" s="83"/>
      <c r="O689" s="83"/>
      <c r="P689" s="84"/>
      <c r="Q689" s="85"/>
      <c r="R689" s="85"/>
      <c r="S689" s="85"/>
      <c r="T689" s="85"/>
      <c r="U689" s="85"/>
      <c r="V689" s="86"/>
      <c r="AA689" s="69"/>
    </row>
    <row r="690" ht="15.75" customHeight="1" spans="2:27">
      <c r="B690" s="67"/>
      <c r="H690" s="83"/>
      <c r="I690" s="84"/>
      <c r="J690" s="83"/>
      <c r="L690" s="83"/>
      <c r="M690" s="83"/>
      <c r="N690" s="83"/>
      <c r="O690" s="83"/>
      <c r="P690" s="84"/>
      <c r="Q690" s="85"/>
      <c r="R690" s="85"/>
      <c r="S690" s="85"/>
      <c r="T690" s="85"/>
      <c r="U690" s="85"/>
      <c r="V690" s="86"/>
      <c r="AA690" s="69"/>
    </row>
    <row r="691" ht="15.75" customHeight="1" spans="2:27">
      <c r="B691" s="67"/>
      <c r="H691" s="83"/>
      <c r="I691" s="84"/>
      <c r="J691" s="83"/>
      <c r="L691" s="83"/>
      <c r="M691" s="83"/>
      <c r="N691" s="83"/>
      <c r="O691" s="83"/>
      <c r="P691" s="84"/>
      <c r="Q691" s="85"/>
      <c r="R691" s="85"/>
      <c r="S691" s="85"/>
      <c r="T691" s="85"/>
      <c r="U691" s="85"/>
      <c r="V691" s="86"/>
      <c r="AA691" s="69"/>
    </row>
    <row r="692" ht="15.75" customHeight="1" spans="2:27">
      <c r="B692" s="67"/>
      <c r="H692" s="83"/>
      <c r="I692" s="84"/>
      <c r="J692" s="83"/>
      <c r="L692" s="83"/>
      <c r="M692" s="83"/>
      <c r="N692" s="83"/>
      <c r="O692" s="83"/>
      <c r="P692" s="84"/>
      <c r="Q692" s="85"/>
      <c r="R692" s="85"/>
      <c r="S692" s="85"/>
      <c r="T692" s="85"/>
      <c r="U692" s="85"/>
      <c r="V692" s="86"/>
      <c r="AA692" s="69"/>
    </row>
    <row r="693" ht="15.75" customHeight="1" spans="2:27">
      <c r="B693" s="67"/>
      <c r="H693" s="83"/>
      <c r="I693" s="84"/>
      <c r="J693" s="83"/>
      <c r="L693" s="83"/>
      <c r="M693" s="83"/>
      <c r="N693" s="83"/>
      <c r="O693" s="83"/>
      <c r="P693" s="84"/>
      <c r="Q693" s="85"/>
      <c r="R693" s="85"/>
      <c r="S693" s="85"/>
      <c r="T693" s="85"/>
      <c r="U693" s="85"/>
      <c r="V693" s="86"/>
      <c r="AA693" s="69"/>
    </row>
    <row r="694" ht="15.75" customHeight="1" spans="2:27">
      <c r="B694" s="67"/>
      <c r="H694" s="83"/>
      <c r="I694" s="84"/>
      <c r="J694" s="83"/>
      <c r="L694" s="83"/>
      <c r="M694" s="83"/>
      <c r="N694" s="83"/>
      <c r="O694" s="83"/>
      <c r="P694" s="84"/>
      <c r="Q694" s="85"/>
      <c r="R694" s="85"/>
      <c r="S694" s="85"/>
      <c r="T694" s="85"/>
      <c r="U694" s="85"/>
      <c r="V694" s="86"/>
      <c r="AA694" s="69"/>
    </row>
    <row r="695" ht="15.75" customHeight="1" spans="2:27">
      <c r="B695" s="67"/>
      <c r="H695" s="83"/>
      <c r="I695" s="84"/>
      <c r="J695" s="83"/>
      <c r="L695" s="83"/>
      <c r="M695" s="83"/>
      <c r="N695" s="83"/>
      <c r="O695" s="83"/>
      <c r="P695" s="84"/>
      <c r="Q695" s="85"/>
      <c r="R695" s="85"/>
      <c r="S695" s="85"/>
      <c r="T695" s="85"/>
      <c r="U695" s="85"/>
      <c r="V695" s="86"/>
      <c r="AA695" s="69"/>
    </row>
    <row r="696" ht="15.75" customHeight="1" spans="2:27">
      <c r="B696" s="67"/>
      <c r="H696" s="83"/>
      <c r="I696" s="84"/>
      <c r="J696" s="83"/>
      <c r="L696" s="83"/>
      <c r="M696" s="83"/>
      <c r="N696" s="83"/>
      <c r="O696" s="83"/>
      <c r="P696" s="84"/>
      <c r="Q696" s="85"/>
      <c r="R696" s="85"/>
      <c r="S696" s="85"/>
      <c r="T696" s="85"/>
      <c r="U696" s="85"/>
      <c r="V696" s="86"/>
      <c r="AA696" s="69"/>
    </row>
    <row r="697" ht="15.75" customHeight="1" spans="2:27">
      <c r="B697" s="67"/>
      <c r="H697" s="83"/>
      <c r="I697" s="84"/>
      <c r="J697" s="83"/>
      <c r="L697" s="83"/>
      <c r="M697" s="83"/>
      <c r="N697" s="83"/>
      <c r="O697" s="83"/>
      <c r="P697" s="84"/>
      <c r="Q697" s="85"/>
      <c r="R697" s="85"/>
      <c r="S697" s="85"/>
      <c r="T697" s="85"/>
      <c r="U697" s="85"/>
      <c r="V697" s="86"/>
      <c r="AA697" s="69"/>
    </row>
    <row r="698" ht="15.75" customHeight="1" spans="2:27">
      <c r="B698" s="67"/>
      <c r="H698" s="83"/>
      <c r="I698" s="84"/>
      <c r="J698" s="83"/>
      <c r="L698" s="83"/>
      <c r="M698" s="83"/>
      <c r="N698" s="83"/>
      <c r="O698" s="83"/>
      <c r="P698" s="84"/>
      <c r="Q698" s="85"/>
      <c r="R698" s="85"/>
      <c r="S698" s="85"/>
      <c r="T698" s="85"/>
      <c r="U698" s="85"/>
      <c r="V698" s="86"/>
      <c r="AA698" s="69"/>
    </row>
    <row r="699" ht="15.75" customHeight="1" spans="2:27">
      <c r="B699" s="67"/>
      <c r="H699" s="83"/>
      <c r="I699" s="84"/>
      <c r="J699" s="83"/>
      <c r="L699" s="83"/>
      <c r="M699" s="83"/>
      <c r="N699" s="83"/>
      <c r="O699" s="83"/>
      <c r="P699" s="84"/>
      <c r="Q699" s="85"/>
      <c r="R699" s="85"/>
      <c r="S699" s="85"/>
      <c r="T699" s="85"/>
      <c r="U699" s="85"/>
      <c r="V699" s="86"/>
      <c r="AA699" s="69"/>
    </row>
    <row r="700" ht="15.75" customHeight="1" spans="2:27">
      <c r="B700" s="67"/>
      <c r="H700" s="83"/>
      <c r="I700" s="84"/>
      <c r="J700" s="83"/>
      <c r="L700" s="83"/>
      <c r="M700" s="83"/>
      <c r="N700" s="83"/>
      <c r="O700" s="83"/>
      <c r="P700" s="84"/>
      <c r="Q700" s="85"/>
      <c r="R700" s="85"/>
      <c r="S700" s="85"/>
      <c r="T700" s="85"/>
      <c r="U700" s="85"/>
      <c r="V700" s="86"/>
      <c r="AA700" s="69"/>
    </row>
    <row r="701" ht="15.75" customHeight="1" spans="2:27">
      <c r="B701" s="67"/>
      <c r="H701" s="83"/>
      <c r="I701" s="84"/>
      <c r="J701" s="83"/>
      <c r="L701" s="83"/>
      <c r="M701" s="83"/>
      <c r="N701" s="83"/>
      <c r="O701" s="83"/>
      <c r="P701" s="84"/>
      <c r="Q701" s="85"/>
      <c r="R701" s="85"/>
      <c r="S701" s="85"/>
      <c r="T701" s="85"/>
      <c r="U701" s="85"/>
      <c r="V701" s="86"/>
      <c r="AA701" s="69"/>
    </row>
    <row r="702" ht="15.75" customHeight="1" spans="2:27">
      <c r="B702" s="67"/>
      <c r="H702" s="83"/>
      <c r="I702" s="84"/>
      <c r="J702" s="83"/>
      <c r="L702" s="83"/>
      <c r="M702" s="83"/>
      <c r="N702" s="83"/>
      <c r="O702" s="83"/>
      <c r="P702" s="84"/>
      <c r="Q702" s="85"/>
      <c r="R702" s="85"/>
      <c r="S702" s="85"/>
      <c r="T702" s="85"/>
      <c r="U702" s="85"/>
      <c r="V702" s="86"/>
      <c r="AA702" s="69"/>
    </row>
    <row r="703" ht="15.75" customHeight="1" spans="2:27">
      <c r="B703" s="67"/>
      <c r="H703" s="83"/>
      <c r="I703" s="84"/>
      <c r="J703" s="83"/>
      <c r="L703" s="83"/>
      <c r="M703" s="83"/>
      <c r="N703" s="83"/>
      <c r="O703" s="83"/>
      <c r="P703" s="84"/>
      <c r="Q703" s="85"/>
      <c r="R703" s="85"/>
      <c r="S703" s="85"/>
      <c r="T703" s="85"/>
      <c r="U703" s="85"/>
      <c r="V703" s="86"/>
      <c r="AA703" s="69"/>
    </row>
    <row r="704" ht="15.75" customHeight="1" spans="2:27">
      <c r="B704" s="67"/>
      <c r="H704" s="83"/>
      <c r="I704" s="84"/>
      <c r="J704" s="83"/>
      <c r="L704" s="83"/>
      <c r="M704" s="83"/>
      <c r="N704" s="83"/>
      <c r="O704" s="83"/>
      <c r="P704" s="84"/>
      <c r="Q704" s="85"/>
      <c r="R704" s="85"/>
      <c r="S704" s="85"/>
      <c r="T704" s="85"/>
      <c r="U704" s="85"/>
      <c r="V704" s="86"/>
      <c r="AA704" s="69"/>
    </row>
    <row r="705" ht="15.75" customHeight="1" spans="2:27">
      <c r="B705" s="67"/>
      <c r="H705" s="83"/>
      <c r="I705" s="84"/>
      <c r="J705" s="83"/>
      <c r="L705" s="83"/>
      <c r="M705" s="83"/>
      <c r="N705" s="83"/>
      <c r="O705" s="83"/>
      <c r="P705" s="84"/>
      <c r="Q705" s="85"/>
      <c r="R705" s="85"/>
      <c r="S705" s="85"/>
      <c r="T705" s="85"/>
      <c r="U705" s="85"/>
      <c r="V705" s="86"/>
      <c r="AA705" s="69"/>
    </row>
    <row r="706" ht="15.75" customHeight="1" spans="2:27">
      <c r="B706" s="67"/>
      <c r="H706" s="83"/>
      <c r="I706" s="84"/>
      <c r="J706" s="83"/>
      <c r="L706" s="83"/>
      <c r="M706" s="83"/>
      <c r="N706" s="83"/>
      <c r="O706" s="83"/>
      <c r="P706" s="84"/>
      <c r="Q706" s="85"/>
      <c r="R706" s="85"/>
      <c r="S706" s="85"/>
      <c r="T706" s="85"/>
      <c r="U706" s="85"/>
      <c r="V706" s="86"/>
      <c r="AA706" s="69"/>
    </row>
    <row r="707" ht="15.75" customHeight="1" spans="2:27">
      <c r="B707" s="67"/>
      <c r="H707" s="83"/>
      <c r="I707" s="84"/>
      <c r="J707" s="83"/>
      <c r="L707" s="83"/>
      <c r="M707" s="83"/>
      <c r="N707" s="83"/>
      <c r="O707" s="83"/>
      <c r="P707" s="84"/>
      <c r="Q707" s="85"/>
      <c r="R707" s="85"/>
      <c r="S707" s="85"/>
      <c r="T707" s="85"/>
      <c r="U707" s="85"/>
      <c r="V707" s="86"/>
      <c r="AA707" s="69"/>
    </row>
    <row r="708" ht="15.75" customHeight="1" spans="2:27">
      <c r="B708" s="67"/>
      <c r="H708" s="83"/>
      <c r="I708" s="84"/>
      <c r="J708" s="83"/>
      <c r="L708" s="83"/>
      <c r="M708" s="83"/>
      <c r="N708" s="83"/>
      <c r="O708" s="83"/>
      <c r="P708" s="84"/>
      <c r="Q708" s="85"/>
      <c r="R708" s="85"/>
      <c r="S708" s="85"/>
      <c r="T708" s="85"/>
      <c r="U708" s="85"/>
      <c r="V708" s="86"/>
      <c r="AA708" s="69"/>
    </row>
    <row r="709" ht="15.75" customHeight="1" spans="2:27">
      <c r="B709" s="67"/>
      <c r="H709" s="83"/>
      <c r="I709" s="84"/>
      <c r="J709" s="83"/>
      <c r="L709" s="83"/>
      <c r="M709" s="83"/>
      <c r="N709" s="83"/>
      <c r="O709" s="83"/>
      <c r="P709" s="84"/>
      <c r="Q709" s="85"/>
      <c r="R709" s="85"/>
      <c r="S709" s="85"/>
      <c r="T709" s="85"/>
      <c r="U709" s="85"/>
      <c r="V709" s="86"/>
      <c r="AA709" s="69"/>
    </row>
    <row r="710" ht="15.75" customHeight="1" spans="2:27">
      <c r="B710" s="67"/>
      <c r="H710" s="83"/>
      <c r="I710" s="84"/>
      <c r="J710" s="83"/>
      <c r="L710" s="83"/>
      <c r="M710" s="83"/>
      <c r="N710" s="83"/>
      <c r="O710" s="83"/>
      <c r="P710" s="84"/>
      <c r="Q710" s="85"/>
      <c r="R710" s="85"/>
      <c r="S710" s="85"/>
      <c r="T710" s="85"/>
      <c r="U710" s="85"/>
      <c r="V710" s="86"/>
      <c r="AA710" s="69"/>
    </row>
    <row r="711" ht="15.75" customHeight="1" spans="2:27">
      <c r="B711" s="67"/>
      <c r="H711" s="83"/>
      <c r="I711" s="84"/>
      <c r="J711" s="83"/>
      <c r="L711" s="83"/>
      <c r="M711" s="83"/>
      <c r="N711" s="83"/>
      <c r="O711" s="83"/>
      <c r="P711" s="84"/>
      <c r="Q711" s="85"/>
      <c r="R711" s="85"/>
      <c r="S711" s="85"/>
      <c r="T711" s="85"/>
      <c r="U711" s="85"/>
      <c r="V711" s="86"/>
      <c r="AA711" s="69"/>
    </row>
    <row r="712" ht="15.75" customHeight="1" spans="2:27">
      <c r="B712" s="67"/>
      <c r="H712" s="83"/>
      <c r="I712" s="84"/>
      <c r="J712" s="83"/>
      <c r="L712" s="83"/>
      <c r="M712" s="83"/>
      <c r="N712" s="83"/>
      <c r="O712" s="83"/>
      <c r="P712" s="84"/>
      <c r="Q712" s="85"/>
      <c r="R712" s="85"/>
      <c r="S712" s="85"/>
      <c r="T712" s="85"/>
      <c r="U712" s="85"/>
      <c r="V712" s="86"/>
      <c r="AA712" s="69"/>
    </row>
    <row r="713" ht="15.75" customHeight="1" spans="2:27">
      <c r="B713" s="67"/>
      <c r="H713" s="83"/>
      <c r="I713" s="84"/>
      <c r="J713" s="83"/>
      <c r="L713" s="83"/>
      <c r="M713" s="83"/>
      <c r="N713" s="83"/>
      <c r="O713" s="83"/>
      <c r="P713" s="84"/>
      <c r="Q713" s="85"/>
      <c r="R713" s="85"/>
      <c r="S713" s="85"/>
      <c r="T713" s="85"/>
      <c r="U713" s="85"/>
      <c r="V713" s="86"/>
      <c r="AA713" s="69"/>
    </row>
    <row r="714" ht="15.75" customHeight="1" spans="2:27">
      <c r="B714" s="67"/>
      <c r="H714" s="83"/>
      <c r="I714" s="84"/>
      <c r="J714" s="83"/>
      <c r="L714" s="83"/>
      <c r="M714" s="83"/>
      <c r="N714" s="83"/>
      <c r="O714" s="83"/>
      <c r="P714" s="84"/>
      <c r="Q714" s="85"/>
      <c r="R714" s="85"/>
      <c r="S714" s="85"/>
      <c r="T714" s="85"/>
      <c r="U714" s="85"/>
      <c r="V714" s="86"/>
      <c r="AA714" s="69"/>
    </row>
    <row r="715" ht="15.75" customHeight="1" spans="2:27">
      <c r="B715" s="67"/>
      <c r="H715" s="83"/>
      <c r="I715" s="84"/>
      <c r="J715" s="83"/>
      <c r="L715" s="83"/>
      <c r="M715" s="83"/>
      <c r="N715" s="83"/>
      <c r="O715" s="83"/>
      <c r="P715" s="84"/>
      <c r="Q715" s="85"/>
      <c r="R715" s="85"/>
      <c r="S715" s="85"/>
      <c r="T715" s="85"/>
      <c r="U715" s="85"/>
      <c r="V715" s="86"/>
      <c r="AA715" s="69"/>
    </row>
    <row r="716" ht="15.75" customHeight="1" spans="2:27">
      <c r="B716" s="67"/>
      <c r="H716" s="83"/>
      <c r="I716" s="84"/>
      <c r="J716" s="83"/>
      <c r="L716" s="83"/>
      <c r="M716" s="83"/>
      <c r="N716" s="83"/>
      <c r="O716" s="83"/>
      <c r="P716" s="84"/>
      <c r="Q716" s="85"/>
      <c r="R716" s="85"/>
      <c r="S716" s="85"/>
      <c r="T716" s="85"/>
      <c r="U716" s="85"/>
      <c r="V716" s="86"/>
      <c r="AA716" s="69"/>
    </row>
    <row r="717" ht="15.75" customHeight="1" spans="2:27">
      <c r="B717" s="67"/>
      <c r="H717" s="83"/>
      <c r="I717" s="84"/>
      <c r="J717" s="83"/>
      <c r="L717" s="83"/>
      <c r="M717" s="83"/>
      <c r="N717" s="83"/>
      <c r="O717" s="83"/>
      <c r="P717" s="84"/>
      <c r="Q717" s="85"/>
      <c r="R717" s="85"/>
      <c r="S717" s="85"/>
      <c r="T717" s="85"/>
      <c r="U717" s="85"/>
      <c r="V717" s="86"/>
      <c r="AA717" s="69"/>
    </row>
    <row r="718" ht="15.75" customHeight="1" spans="2:27">
      <c r="B718" s="67"/>
      <c r="H718" s="83"/>
      <c r="I718" s="84"/>
      <c r="J718" s="83"/>
      <c r="L718" s="83"/>
      <c r="M718" s="83"/>
      <c r="N718" s="83"/>
      <c r="O718" s="83"/>
      <c r="P718" s="84"/>
      <c r="Q718" s="85"/>
      <c r="R718" s="85"/>
      <c r="S718" s="85"/>
      <c r="T718" s="85"/>
      <c r="U718" s="85"/>
      <c r="V718" s="86"/>
      <c r="AA718" s="69"/>
    </row>
    <row r="719" ht="15.75" customHeight="1" spans="2:27">
      <c r="B719" s="67"/>
      <c r="H719" s="83"/>
      <c r="I719" s="84"/>
      <c r="J719" s="83"/>
      <c r="L719" s="83"/>
      <c r="M719" s="83"/>
      <c r="N719" s="83"/>
      <c r="O719" s="83"/>
      <c r="P719" s="84"/>
      <c r="Q719" s="85"/>
      <c r="R719" s="85"/>
      <c r="S719" s="85"/>
      <c r="T719" s="85"/>
      <c r="U719" s="85"/>
      <c r="V719" s="86"/>
      <c r="AA719" s="69"/>
    </row>
    <row r="720" ht="15.75" customHeight="1" spans="2:27">
      <c r="B720" s="67"/>
      <c r="H720" s="83"/>
      <c r="I720" s="84"/>
      <c r="J720" s="83"/>
      <c r="L720" s="83"/>
      <c r="M720" s="83"/>
      <c r="N720" s="83"/>
      <c r="O720" s="83"/>
      <c r="P720" s="84"/>
      <c r="Q720" s="85"/>
      <c r="R720" s="85"/>
      <c r="S720" s="85"/>
      <c r="T720" s="85"/>
      <c r="U720" s="85"/>
      <c r="V720" s="86"/>
      <c r="AA720" s="69"/>
    </row>
    <row r="721" ht="15.75" customHeight="1" spans="2:27">
      <c r="B721" s="67"/>
      <c r="H721" s="83"/>
      <c r="I721" s="84"/>
      <c r="J721" s="83"/>
      <c r="L721" s="83"/>
      <c r="M721" s="83"/>
      <c r="N721" s="83"/>
      <c r="O721" s="83"/>
      <c r="P721" s="84"/>
      <c r="Q721" s="85"/>
      <c r="R721" s="85"/>
      <c r="S721" s="85"/>
      <c r="T721" s="85"/>
      <c r="U721" s="85"/>
      <c r="V721" s="86"/>
      <c r="AA721" s="69"/>
    </row>
    <row r="722" ht="15.75" customHeight="1" spans="2:27">
      <c r="B722" s="67"/>
      <c r="H722" s="83"/>
      <c r="I722" s="84"/>
      <c r="J722" s="83"/>
      <c r="L722" s="83"/>
      <c r="M722" s="83"/>
      <c r="N722" s="83"/>
      <c r="O722" s="83"/>
      <c r="P722" s="84"/>
      <c r="Q722" s="85"/>
      <c r="R722" s="85"/>
      <c r="S722" s="85"/>
      <c r="T722" s="85"/>
      <c r="U722" s="85"/>
      <c r="V722" s="86"/>
      <c r="AA722" s="69"/>
    </row>
    <row r="723" ht="15.75" customHeight="1" spans="2:27">
      <c r="B723" s="67"/>
      <c r="H723" s="83"/>
      <c r="I723" s="84"/>
      <c r="J723" s="83"/>
      <c r="L723" s="83"/>
      <c r="M723" s="83"/>
      <c r="N723" s="83"/>
      <c r="O723" s="83"/>
      <c r="P723" s="84"/>
      <c r="Q723" s="85"/>
      <c r="R723" s="85"/>
      <c r="S723" s="85"/>
      <c r="T723" s="85"/>
      <c r="U723" s="85"/>
      <c r="V723" s="86"/>
      <c r="AA723" s="69"/>
    </row>
    <row r="724" ht="15.75" customHeight="1" spans="2:27">
      <c r="B724" s="67"/>
      <c r="H724" s="83"/>
      <c r="I724" s="84"/>
      <c r="J724" s="83"/>
      <c r="L724" s="83"/>
      <c r="M724" s="83"/>
      <c r="N724" s="83"/>
      <c r="O724" s="83"/>
      <c r="P724" s="84"/>
      <c r="Q724" s="85"/>
      <c r="R724" s="85"/>
      <c r="S724" s="85"/>
      <c r="T724" s="85"/>
      <c r="U724" s="85"/>
      <c r="V724" s="86"/>
      <c r="AA724" s="69"/>
    </row>
    <row r="725" ht="15.75" customHeight="1" spans="2:27">
      <c r="B725" s="67"/>
      <c r="H725" s="83"/>
      <c r="I725" s="84"/>
      <c r="J725" s="83"/>
      <c r="L725" s="83"/>
      <c r="M725" s="83"/>
      <c r="N725" s="83"/>
      <c r="O725" s="83"/>
      <c r="P725" s="84"/>
      <c r="Q725" s="85"/>
      <c r="R725" s="85"/>
      <c r="S725" s="85"/>
      <c r="T725" s="85"/>
      <c r="U725" s="85"/>
      <c r="V725" s="86"/>
      <c r="AA725" s="69"/>
    </row>
    <row r="726" ht="15.75" customHeight="1" spans="2:27">
      <c r="B726" s="67"/>
      <c r="H726" s="83"/>
      <c r="I726" s="84"/>
      <c r="J726" s="83"/>
      <c r="L726" s="83"/>
      <c r="M726" s="83"/>
      <c r="N726" s="83"/>
      <c r="O726" s="83"/>
      <c r="P726" s="84"/>
      <c r="Q726" s="85"/>
      <c r="R726" s="85"/>
      <c r="S726" s="85"/>
      <c r="T726" s="85"/>
      <c r="U726" s="85"/>
      <c r="V726" s="86"/>
      <c r="AA726" s="69"/>
    </row>
    <row r="727" ht="15.75" customHeight="1" spans="2:27">
      <c r="B727" s="67"/>
      <c r="H727" s="83"/>
      <c r="I727" s="84"/>
      <c r="J727" s="83"/>
      <c r="L727" s="83"/>
      <c r="M727" s="83"/>
      <c r="N727" s="83"/>
      <c r="O727" s="83"/>
      <c r="P727" s="84"/>
      <c r="Q727" s="85"/>
      <c r="R727" s="85"/>
      <c r="S727" s="85"/>
      <c r="T727" s="85"/>
      <c r="U727" s="85"/>
      <c r="V727" s="86"/>
      <c r="AA727" s="69"/>
    </row>
    <row r="728" ht="15.75" customHeight="1" spans="2:27">
      <c r="B728" s="67"/>
      <c r="H728" s="83"/>
      <c r="I728" s="84"/>
      <c r="J728" s="83"/>
      <c r="L728" s="83"/>
      <c r="M728" s="83"/>
      <c r="N728" s="83"/>
      <c r="O728" s="83"/>
      <c r="P728" s="84"/>
      <c r="Q728" s="85"/>
      <c r="R728" s="85"/>
      <c r="S728" s="85"/>
      <c r="T728" s="85"/>
      <c r="U728" s="85"/>
      <c r="V728" s="86"/>
      <c r="AA728" s="69"/>
    </row>
    <row r="729" ht="15.75" customHeight="1" spans="2:27">
      <c r="B729" s="67"/>
      <c r="H729" s="83"/>
      <c r="I729" s="84"/>
      <c r="J729" s="83"/>
      <c r="L729" s="83"/>
      <c r="M729" s="83"/>
      <c r="N729" s="83"/>
      <c r="O729" s="83"/>
      <c r="P729" s="84"/>
      <c r="Q729" s="85"/>
      <c r="R729" s="85"/>
      <c r="S729" s="85"/>
      <c r="T729" s="85"/>
      <c r="U729" s="85"/>
      <c r="V729" s="86"/>
      <c r="AA729" s="69"/>
    </row>
    <row r="730" ht="15.75" customHeight="1" spans="2:27">
      <c r="B730" s="67"/>
      <c r="H730" s="83"/>
      <c r="I730" s="84"/>
      <c r="J730" s="83"/>
      <c r="L730" s="83"/>
      <c r="M730" s="83"/>
      <c r="N730" s="83"/>
      <c r="O730" s="83"/>
      <c r="P730" s="84"/>
      <c r="Q730" s="85"/>
      <c r="R730" s="85"/>
      <c r="S730" s="85"/>
      <c r="T730" s="85"/>
      <c r="U730" s="85"/>
      <c r="V730" s="86"/>
      <c r="AA730" s="69"/>
    </row>
    <row r="731" ht="15.75" customHeight="1" spans="2:27">
      <c r="B731" s="67"/>
      <c r="H731" s="83"/>
      <c r="I731" s="84"/>
      <c r="J731" s="83"/>
      <c r="L731" s="83"/>
      <c r="M731" s="83"/>
      <c r="N731" s="83"/>
      <c r="O731" s="83"/>
      <c r="P731" s="84"/>
      <c r="Q731" s="85"/>
      <c r="R731" s="85"/>
      <c r="S731" s="85"/>
      <c r="T731" s="85"/>
      <c r="U731" s="85"/>
      <c r="V731" s="86"/>
      <c r="AA731" s="69"/>
    </row>
    <row r="732" ht="15.75" customHeight="1" spans="2:27">
      <c r="B732" s="67"/>
      <c r="H732" s="83"/>
      <c r="I732" s="84"/>
      <c r="J732" s="83"/>
      <c r="L732" s="83"/>
      <c r="M732" s="83"/>
      <c r="N732" s="83"/>
      <c r="O732" s="83"/>
      <c r="P732" s="84"/>
      <c r="Q732" s="85"/>
      <c r="R732" s="85"/>
      <c r="S732" s="85"/>
      <c r="T732" s="85"/>
      <c r="U732" s="85"/>
      <c r="V732" s="86"/>
      <c r="AA732" s="69"/>
    </row>
    <row r="733" ht="15.75" customHeight="1" spans="2:27">
      <c r="B733" s="67"/>
      <c r="H733" s="83"/>
      <c r="I733" s="84"/>
      <c r="J733" s="83"/>
      <c r="L733" s="83"/>
      <c r="M733" s="83"/>
      <c r="N733" s="83"/>
      <c r="O733" s="83"/>
      <c r="P733" s="84"/>
      <c r="Q733" s="85"/>
      <c r="R733" s="85"/>
      <c r="S733" s="85"/>
      <c r="T733" s="85"/>
      <c r="U733" s="85"/>
      <c r="V733" s="86"/>
      <c r="AA733" s="69"/>
    </row>
    <row r="734" ht="15.75" customHeight="1" spans="2:27">
      <c r="B734" s="67"/>
      <c r="H734" s="83"/>
      <c r="I734" s="84"/>
      <c r="J734" s="83"/>
      <c r="L734" s="83"/>
      <c r="M734" s="83"/>
      <c r="N734" s="83"/>
      <c r="O734" s="83"/>
      <c r="P734" s="84"/>
      <c r="Q734" s="85"/>
      <c r="R734" s="85"/>
      <c r="S734" s="85"/>
      <c r="T734" s="85"/>
      <c r="U734" s="85"/>
      <c r="V734" s="86"/>
      <c r="AA734" s="69"/>
    </row>
    <row r="735" ht="15.75" customHeight="1" spans="2:27">
      <c r="B735" s="67"/>
      <c r="H735" s="83"/>
      <c r="I735" s="84"/>
      <c r="J735" s="83"/>
      <c r="L735" s="83"/>
      <c r="M735" s="83"/>
      <c r="N735" s="83"/>
      <c r="O735" s="83"/>
      <c r="P735" s="84"/>
      <c r="Q735" s="85"/>
      <c r="R735" s="85"/>
      <c r="S735" s="85"/>
      <c r="T735" s="85"/>
      <c r="U735" s="85"/>
      <c r="V735" s="86"/>
      <c r="AA735" s="69"/>
    </row>
    <row r="736" ht="15.75" customHeight="1" spans="2:27">
      <c r="B736" s="67"/>
      <c r="H736" s="83"/>
      <c r="I736" s="84"/>
      <c r="J736" s="83"/>
      <c r="L736" s="83"/>
      <c r="M736" s="83"/>
      <c r="N736" s="83"/>
      <c r="O736" s="83"/>
      <c r="P736" s="84"/>
      <c r="Q736" s="85"/>
      <c r="R736" s="85"/>
      <c r="S736" s="85"/>
      <c r="T736" s="85"/>
      <c r="U736" s="85"/>
      <c r="V736" s="86"/>
      <c r="AA736" s="69"/>
    </row>
    <row r="737" ht="15.75" customHeight="1" spans="2:27">
      <c r="B737" s="67"/>
      <c r="H737" s="83"/>
      <c r="I737" s="84"/>
      <c r="J737" s="83"/>
      <c r="L737" s="83"/>
      <c r="M737" s="83"/>
      <c r="N737" s="83"/>
      <c r="O737" s="83"/>
      <c r="P737" s="84"/>
      <c r="Q737" s="85"/>
      <c r="R737" s="85"/>
      <c r="S737" s="85"/>
      <c r="T737" s="85"/>
      <c r="U737" s="85"/>
      <c r="V737" s="86"/>
      <c r="AA737" s="69"/>
    </row>
    <row r="738" ht="15.75" customHeight="1" spans="2:27">
      <c r="B738" s="67"/>
      <c r="H738" s="83"/>
      <c r="I738" s="84"/>
      <c r="J738" s="83"/>
      <c r="L738" s="83"/>
      <c r="M738" s="83"/>
      <c r="N738" s="83"/>
      <c r="O738" s="83"/>
      <c r="P738" s="84"/>
      <c r="Q738" s="85"/>
      <c r="R738" s="85"/>
      <c r="S738" s="85"/>
      <c r="T738" s="85"/>
      <c r="U738" s="85"/>
      <c r="V738" s="86"/>
      <c r="AA738" s="69"/>
    </row>
    <row r="739" ht="15.75" customHeight="1" spans="2:27">
      <c r="B739" s="67"/>
      <c r="H739" s="83"/>
      <c r="I739" s="84"/>
      <c r="J739" s="83"/>
      <c r="L739" s="83"/>
      <c r="M739" s="83"/>
      <c r="N739" s="83"/>
      <c r="O739" s="83"/>
      <c r="P739" s="84"/>
      <c r="Q739" s="85"/>
      <c r="R739" s="85"/>
      <c r="S739" s="85"/>
      <c r="T739" s="85"/>
      <c r="U739" s="85"/>
      <c r="V739" s="86"/>
      <c r="AA739" s="69"/>
    </row>
    <row r="740" ht="15.75" customHeight="1" spans="2:27">
      <c r="B740" s="67"/>
      <c r="H740" s="83"/>
      <c r="I740" s="84"/>
      <c r="J740" s="83"/>
      <c r="L740" s="83"/>
      <c r="M740" s="83"/>
      <c r="N740" s="83"/>
      <c r="O740" s="83"/>
      <c r="P740" s="84"/>
      <c r="Q740" s="85"/>
      <c r="R740" s="85"/>
      <c r="S740" s="85"/>
      <c r="T740" s="85"/>
      <c r="U740" s="85"/>
      <c r="V740" s="86"/>
      <c r="AA740" s="69"/>
    </row>
    <row r="741" ht="15.75" customHeight="1" spans="2:27">
      <c r="B741" s="67"/>
      <c r="H741" s="83"/>
      <c r="I741" s="84"/>
      <c r="J741" s="83"/>
      <c r="L741" s="83"/>
      <c r="M741" s="83"/>
      <c r="N741" s="83"/>
      <c r="O741" s="83"/>
      <c r="P741" s="84"/>
      <c r="Q741" s="85"/>
      <c r="R741" s="85"/>
      <c r="S741" s="85"/>
      <c r="T741" s="85"/>
      <c r="U741" s="85"/>
      <c r="V741" s="86"/>
      <c r="AA741" s="69"/>
    </row>
    <row r="742" ht="15.75" customHeight="1" spans="2:27">
      <c r="B742" s="67"/>
      <c r="H742" s="83"/>
      <c r="I742" s="84"/>
      <c r="J742" s="83"/>
      <c r="L742" s="83"/>
      <c r="M742" s="83"/>
      <c r="N742" s="83"/>
      <c r="O742" s="83"/>
      <c r="P742" s="84"/>
      <c r="Q742" s="85"/>
      <c r="R742" s="85"/>
      <c r="S742" s="85"/>
      <c r="T742" s="85"/>
      <c r="U742" s="85"/>
      <c r="V742" s="86"/>
      <c r="AA742" s="69"/>
    </row>
    <row r="743" ht="15.75" customHeight="1" spans="2:27">
      <c r="B743" s="67"/>
      <c r="H743" s="83"/>
      <c r="I743" s="84"/>
      <c r="J743" s="83"/>
      <c r="L743" s="83"/>
      <c r="M743" s="83"/>
      <c r="N743" s="83"/>
      <c r="O743" s="83"/>
      <c r="P743" s="84"/>
      <c r="Q743" s="85"/>
      <c r="R743" s="85"/>
      <c r="S743" s="85"/>
      <c r="T743" s="85"/>
      <c r="U743" s="85"/>
      <c r="V743" s="86"/>
      <c r="AA743" s="69"/>
    </row>
    <row r="744" ht="15.75" customHeight="1" spans="2:27">
      <c r="B744" s="67"/>
      <c r="H744" s="83"/>
      <c r="I744" s="84"/>
      <c r="J744" s="83"/>
      <c r="L744" s="83"/>
      <c r="M744" s="83"/>
      <c r="N744" s="83"/>
      <c r="O744" s="83"/>
      <c r="P744" s="84"/>
      <c r="Q744" s="85"/>
      <c r="R744" s="85"/>
      <c r="S744" s="85"/>
      <c r="T744" s="85"/>
      <c r="U744" s="85"/>
      <c r="V744" s="86"/>
      <c r="AA744" s="69"/>
    </row>
    <row r="745" ht="15.75" customHeight="1" spans="2:27">
      <c r="B745" s="67"/>
      <c r="H745" s="83"/>
      <c r="I745" s="84"/>
      <c r="J745" s="83"/>
      <c r="L745" s="83"/>
      <c r="M745" s="83"/>
      <c r="N745" s="83"/>
      <c r="O745" s="83"/>
      <c r="P745" s="84"/>
      <c r="Q745" s="85"/>
      <c r="R745" s="85"/>
      <c r="S745" s="85"/>
      <c r="T745" s="85"/>
      <c r="U745" s="85"/>
      <c r="V745" s="86"/>
      <c r="AA745" s="69"/>
    </row>
    <row r="746" ht="15.75" customHeight="1" spans="2:27">
      <c r="B746" s="67"/>
      <c r="H746" s="83"/>
      <c r="I746" s="84"/>
      <c r="J746" s="83"/>
      <c r="L746" s="83"/>
      <c r="M746" s="83"/>
      <c r="N746" s="83"/>
      <c r="O746" s="83"/>
      <c r="P746" s="84"/>
      <c r="Q746" s="85"/>
      <c r="R746" s="85"/>
      <c r="S746" s="85"/>
      <c r="T746" s="85"/>
      <c r="U746" s="85"/>
      <c r="V746" s="86"/>
      <c r="AA746" s="69"/>
    </row>
    <row r="747" ht="15.75" customHeight="1" spans="2:27">
      <c r="B747" s="67"/>
      <c r="H747" s="83"/>
      <c r="I747" s="84"/>
      <c r="J747" s="83"/>
      <c r="L747" s="83"/>
      <c r="M747" s="83"/>
      <c r="N747" s="83"/>
      <c r="O747" s="83"/>
      <c r="P747" s="84"/>
      <c r="Q747" s="85"/>
      <c r="R747" s="85"/>
      <c r="S747" s="85"/>
      <c r="T747" s="85"/>
      <c r="U747" s="85"/>
      <c r="V747" s="86"/>
      <c r="AA747" s="69"/>
    </row>
    <row r="748" ht="15.75" customHeight="1" spans="2:27">
      <c r="B748" s="67"/>
      <c r="H748" s="83"/>
      <c r="I748" s="84"/>
      <c r="J748" s="83"/>
      <c r="L748" s="83"/>
      <c r="M748" s="83"/>
      <c r="N748" s="83"/>
      <c r="O748" s="83"/>
      <c r="P748" s="84"/>
      <c r="Q748" s="85"/>
      <c r="R748" s="85"/>
      <c r="S748" s="85"/>
      <c r="T748" s="85"/>
      <c r="U748" s="85"/>
      <c r="V748" s="86"/>
      <c r="AA748" s="69"/>
    </row>
    <row r="749" ht="15.75" customHeight="1" spans="2:27">
      <c r="B749" s="67"/>
      <c r="H749" s="83"/>
      <c r="I749" s="84"/>
      <c r="J749" s="83"/>
      <c r="L749" s="83"/>
      <c r="M749" s="83"/>
      <c r="N749" s="83"/>
      <c r="O749" s="83"/>
      <c r="P749" s="84"/>
      <c r="Q749" s="85"/>
      <c r="R749" s="85"/>
      <c r="S749" s="85"/>
      <c r="T749" s="85"/>
      <c r="U749" s="85"/>
      <c r="V749" s="86"/>
      <c r="AA749" s="69"/>
    </row>
    <row r="750" ht="15.75" customHeight="1" spans="2:27">
      <c r="B750" s="67"/>
      <c r="H750" s="83"/>
      <c r="I750" s="84"/>
      <c r="J750" s="83"/>
      <c r="L750" s="83"/>
      <c r="M750" s="83"/>
      <c r="N750" s="83"/>
      <c r="O750" s="83"/>
      <c r="P750" s="84"/>
      <c r="Q750" s="85"/>
      <c r="R750" s="85"/>
      <c r="S750" s="85"/>
      <c r="T750" s="85"/>
      <c r="U750" s="85"/>
      <c r="V750" s="86"/>
      <c r="AA750" s="69"/>
    </row>
    <row r="751" ht="15.75" customHeight="1" spans="2:27">
      <c r="B751" s="67"/>
      <c r="H751" s="83"/>
      <c r="I751" s="84"/>
      <c r="J751" s="83"/>
      <c r="L751" s="83"/>
      <c r="M751" s="83"/>
      <c r="N751" s="83"/>
      <c r="O751" s="83"/>
      <c r="P751" s="84"/>
      <c r="Q751" s="85"/>
      <c r="R751" s="85"/>
      <c r="S751" s="85"/>
      <c r="T751" s="85"/>
      <c r="U751" s="85"/>
      <c r="V751" s="86"/>
      <c r="AA751" s="69"/>
    </row>
    <row r="752" ht="15.75" customHeight="1" spans="2:27">
      <c r="B752" s="67"/>
      <c r="H752" s="83"/>
      <c r="I752" s="84"/>
      <c r="J752" s="83"/>
      <c r="L752" s="83"/>
      <c r="M752" s="83"/>
      <c r="N752" s="83"/>
      <c r="O752" s="83"/>
      <c r="P752" s="84"/>
      <c r="Q752" s="85"/>
      <c r="R752" s="85"/>
      <c r="S752" s="85"/>
      <c r="T752" s="85"/>
      <c r="U752" s="85"/>
      <c r="V752" s="86"/>
      <c r="AA752" s="69"/>
    </row>
    <row r="753" ht="15.75" customHeight="1" spans="2:27">
      <c r="B753" s="67"/>
      <c r="H753" s="83"/>
      <c r="I753" s="84"/>
      <c r="J753" s="83"/>
      <c r="L753" s="83"/>
      <c r="M753" s="83"/>
      <c r="N753" s="83"/>
      <c r="O753" s="83"/>
      <c r="P753" s="84"/>
      <c r="Q753" s="85"/>
      <c r="R753" s="85"/>
      <c r="S753" s="85"/>
      <c r="T753" s="85"/>
      <c r="U753" s="85"/>
      <c r="V753" s="86"/>
      <c r="AA753" s="69"/>
    </row>
    <row r="754" ht="15.75" customHeight="1" spans="2:27">
      <c r="B754" s="67"/>
      <c r="H754" s="83"/>
      <c r="I754" s="84"/>
      <c r="J754" s="83"/>
      <c r="L754" s="83"/>
      <c r="M754" s="83"/>
      <c r="N754" s="83"/>
      <c r="O754" s="83"/>
      <c r="P754" s="84"/>
      <c r="Q754" s="85"/>
      <c r="R754" s="85"/>
      <c r="S754" s="85"/>
      <c r="T754" s="85"/>
      <c r="U754" s="85"/>
      <c r="V754" s="86"/>
      <c r="AA754" s="69"/>
    </row>
    <row r="755" ht="15.75" customHeight="1" spans="2:27">
      <c r="B755" s="67"/>
      <c r="H755" s="83"/>
      <c r="I755" s="84"/>
      <c r="J755" s="83"/>
      <c r="L755" s="83"/>
      <c r="M755" s="83"/>
      <c r="N755" s="83"/>
      <c r="O755" s="83"/>
      <c r="P755" s="84"/>
      <c r="Q755" s="85"/>
      <c r="R755" s="85"/>
      <c r="S755" s="85"/>
      <c r="T755" s="85"/>
      <c r="U755" s="85"/>
      <c r="V755" s="86"/>
      <c r="AA755" s="69"/>
    </row>
    <row r="756" ht="15.75" customHeight="1" spans="2:27">
      <c r="B756" s="67"/>
      <c r="H756" s="83"/>
      <c r="I756" s="84"/>
      <c r="J756" s="83"/>
      <c r="L756" s="83"/>
      <c r="M756" s="83"/>
      <c r="N756" s="83"/>
      <c r="O756" s="83"/>
      <c r="P756" s="84"/>
      <c r="Q756" s="85"/>
      <c r="R756" s="85"/>
      <c r="S756" s="85"/>
      <c r="T756" s="85"/>
      <c r="U756" s="85"/>
      <c r="V756" s="86"/>
      <c r="AA756" s="69"/>
    </row>
    <row r="757" ht="15.75" customHeight="1" spans="2:27">
      <c r="B757" s="67"/>
      <c r="H757" s="83"/>
      <c r="I757" s="84"/>
      <c r="J757" s="83"/>
      <c r="L757" s="83"/>
      <c r="M757" s="83"/>
      <c r="N757" s="83"/>
      <c r="O757" s="83"/>
      <c r="P757" s="84"/>
      <c r="Q757" s="85"/>
      <c r="R757" s="85"/>
      <c r="S757" s="85"/>
      <c r="T757" s="85"/>
      <c r="U757" s="85"/>
      <c r="V757" s="86"/>
      <c r="AA757" s="69"/>
    </row>
    <row r="758" ht="15.75" customHeight="1" spans="2:27">
      <c r="B758" s="67"/>
      <c r="H758" s="83"/>
      <c r="I758" s="84"/>
      <c r="J758" s="83"/>
      <c r="L758" s="83"/>
      <c r="M758" s="83"/>
      <c r="N758" s="83"/>
      <c r="O758" s="83"/>
      <c r="P758" s="84"/>
      <c r="Q758" s="85"/>
      <c r="R758" s="85"/>
      <c r="S758" s="85"/>
      <c r="T758" s="85"/>
      <c r="U758" s="85"/>
      <c r="V758" s="86"/>
      <c r="AA758" s="69"/>
    </row>
    <row r="759" ht="15.75" customHeight="1" spans="2:27">
      <c r="B759" s="67"/>
      <c r="H759" s="83"/>
      <c r="I759" s="84"/>
      <c r="J759" s="83"/>
      <c r="L759" s="83"/>
      <c r="M759" s="83"/>
      <c r="N759" s="83"/>
      <c r="O759" s="83"/>
      <c r="P759" s="84"/>
      <c r="Q759" s="85"/>
      <c r="R759" s="85"/>
      <c r="S759" s="85"/>
      <c r="T759" s="85"/>
      <c r="U759" s="85"/>
      <c r="V759" s="86"/>
      <c r="AA759" s="69"/>
    </row>
    <row r="760" ht="15.75" customHeight="1" spans="2:27">
      <c r="B760" s="67"/>
      <c r="H760" s="83"/>
      <c r="I760" s="84"/>
      <c r="J760" s="83"/>
      <c r="L760" s="83"/>
      <c r="M760" s="83"/>
      <c r="N760" s="83"/>
      <c r="O760" s="83"/>
      <c r="P760" s="84"/>
      <c r="Q760" s="85"/>
      <c r="R760" s="85"/>
      <c r="S760" s="85"/>
      <c r="T760" s="85"/>
      <c r="U760" s="85"/>
      <c r="V760" s="86"/>
      <c r="AA760" s="69"/>
    </row>
    <row r="761" ht="15.75" customHeight="1" spans="2:27">
      <c r="B761" s="67"/>
      <c r="H761" s="83"/>
      <c r="I761" s="84"/>
      <c r="J761" s="83"/>
      <c r="L761" s="83"/>
      <c r="M761" s="83"/>
      <c r="N761" s="83"/>
      <c r="O761" s="83"/>
      <c r="P761" s="84"/>
      <c r="Q761" s="85"/>
      <c r="R761" s="85"/>
      <c r="S761" s="85"/>
      <c r="T761" s="85"/>
      <c r="U761" s="85"/>
      <c r="V761" s="86"/>
      <c r="AA761" s="69"/>
    </row>
    <row r="762" ht="15.75" customHeight="1" spans="2:27">
      <c r="B762" s="67"/>
      <c r="H762" s="83"/>
      <c r="I762" s="84"/>
      <c r="J762" s="83"/>
      <c r="L762" s="83"/>
      <c r="M762" s="83"/>
      <c r="N762" s="83"/>
      <c r="O762" s="83"/>
      <c r="P762" s="84"/>
      <c r="Q762" s="85"/>
      <c r="R762" s="85"/>
      <c r="S762" s="85"/>
      <c r="T762" s="85"/>
      <c r="U762" s="85"/>
      <c r="V762" s="86"/>
      <c r="AA762" s="69"/>
    </row>
    <row r="763" ht="15.75" customHeight="1" spans="2:27">
      <c r="B763" s="67"/>
      <c r="H763" s="83"/>
      <c r="I763" s="84"/>
      <c r="J763" s="83"/>
      <c r="L763" s="83"/>
      <c r="M763" s="83"/>
      <c r="N763" s="83"/>
      <c r="O763" s="83"/>
      <c r="P763" s="84"/>
      <c r="Q763" s="85"/>
      <c r="R763" s="85"/>
      <c r="S763" s="85"/>
      <c r="T763" s="85"/>
      <c r="U763" s="85"/>
      <c r="V763" s="86"/>
      <c r="AA763" s="69"/>
    </row>
    <row r="764" ht="15.75" customHeight="1" spans="2:27">
      <c r="B764" s="67"/>
      <c r="H764" s="83"/>
      <c r="I764" s="84"/>
      <c r="J764" s="83"/>
      <c r="L764" s="83"/>
      <c r="M764" s="83"/>
      <c r="N764" s="83"/>
      <c r="O764" s="83"/>
      <c r="P764" s="84"/>
      <c r="Q764" s="85"/>
      <c r="R764" s="85"/>
      <c r="S764" s="85"/>
      <c r="T764" s="85"/>
      <c r="U764" s="85"/>
      <c r="V764" s="86"/>
      <c r="AA764" s="69"/>
    </row>
    <row r="765" ht="15.75" customHeight="1" spans="2:27">
      <c r="B765" s="67"/>
      <c r="H765" s="83"/>
      <c r="I765" s="84"/>
      <c r="J765" s="83"/>
      <c r="L765" s="83"/>
      <c r="M765" s="83"/>
      <c r="N765" s="83"/>
      <c r="O765" s="83"/>
      <c r="P765" s="84"/>
      <c r="Q765" s="85"/>
      <c r="R765" s="85"/>
      <c r="S765" s="85"/>
      <c r="T765" s="85"/>
      <c r="U765" s="85"/>
      <c r="V765" s="86"/>
      <c r="AA765" s="69"/>
    </row>
    <row r="766" ht="15.75" customHeight="1" spans="2:27">
      <c r="B766" s="67"/>
      <c r="H766" s="83"/>
      <c r="I766" s="84"/>
      <c r="J766" s="83"/>
      <c r="L766" s="83"/>
      <c r="M766" s="83"/>
      <c r="N766" s="83"/>
      <c r="O766" s="83"/>
      <c r="P766" s="84"/>
      <c r="Q766" s="85"/>
      <c r="R766" s="85"/>
      <c r="S766" s="85"/>
      <c r="T766" s="85"/>
      <c r="U766" s="85"/>
      <c r="V766" s="86"/>
      <c r="AA766" s="69"/>
    </row>
    <row r="767" ht="15.75" customHeight="1" spans="2:27">
      <c r="B767" s="67"/>
      <c r="H767" s="83"/>
      <c r="I767" s="84"/>
      <c r="J767" s="83"/>
      <c r="L767" s="83"/>
      <c r="M767" s="83"/>
      <c r="N767" s="83"/>
      <c r="O767" s="83"/>
      <c r="P767" s="84"/>
      <c r="Q767" s="85"/>
      <c r="R767" s="85"/>
      <c r="S767" s="85"/>
      <c r="T767" s="85"/>
      <c r="U767" s="85"/>
      <c r="V767" s="86"/>
      <c r="AA767" s="69"/>
    </row>
    <row r="768" ht="15.75" customHeight="1" spans="2:27">
      <c r="B768" s="67"/>
      <c r="H768" s="83"/>
      <c r="I768" s="84"/>
      <c r="J768" s="83"/>
      <c r="L768" s="83"/>
      <c r="M768" s="83"/>
      <c r="N768" s="83"/>
      <c r="O768" s="83"/>
      <c r="P768" s="84"/>
      <c r="Q768" s="85"/>
      <c r="R768" s="85"/>
      <c r="S768" s="85"/>
      <c r="T768" s="85"/>
      <c r="U768" s="85"/>
      <c r="V768" s="86"/>
      <c r="AA768" s="69"/>
    </row>
    <row r="769" ht="15.75" customHeight="1" spans="2:27">
      <c r="B769" s="67"/>
      <c r="H769" s="83"/>
      <c r="I769" s="84"/>
      <c r="J769" s="83"/>
      <c r="L769" s="83"/>
      <c r="M769" s="83"/>
      <c r="N769" s="83"/>
      <c r="O769" s="83"/>
      <c r="P769" s="84"/>
      <c r="Q769" s="85"/>
      <c r="R769" s="85"/>
      <c r="S769" s="85"/>
      <c r="T769" s="85"/>
      <c r="U769" s="85"/>
      <c r="V769" s="86"/>
      <c r="AA769" s="69"/>
    </row>
    <row r="770" ht="15.75" customHeight="1" spans="2:27">
      <c r="B770" s="67"/>
      <c r="H770" s="83"/>
      <c r="I770" s="84"/>
      <c r="J770" s="83"/>
      <c r="L770" s="83"/>
      <c r="M770" s="83"/>
      <c r="N770" s="83"/>
      <c r="O770" s="83"/>
      <c r="P770" s="84"/>
      <c r="Q770" s="85"/>
      <c r="R770" s="85"/>
      <c r="S770" s="85"/>
      <c r="T770" s="85"/>
      <c r="U770" s="85"/>
      <c r="V770" s="86"/>
      <c r="AA770" s="69"/>
    </row>
    <row r="771" ht="15.75" customHeight="1" spans="2:27">
      <c r="B771" s="67"/>
      <c r="H771" s="83"/>
      <c r="I771" s="84"/>
      <c r="J771" s="83"/>
      <c r="L771" s="83"/>
      <c r="M771" s="83"/>
      <c r="N771" s="83"/>
      <c r="O771" s="83"/>
      <c r="P771" s="84"/>
      <c r="Q771" s="85"/>
      <c r="R771" s="85"/>
      <c r="S771" s="85"/>
      <c r="T771" s="85"/>
      <c r="U771" s="85"/>
      <c r="V771" s="86"/>
      <c r="AA771" s="69"/>
    </row>
    <row r="772" ht="15.75" customHeight="1" spans="2:27">
      <c r="B772" s="67"/>
      <c r="H772" s="83"/>
      <c r="I772" s="84"/>
      <c r="J772" s="83"/>
      <c r="L772" s="83"/>
      <c r="M772" s="83"/>
      <c r="N772" s="83"/>
      <c r="O772" s="83"/>
      <c r="P772" s="84"/>
      <c r="Q772" s="85"/>
      <c r="R772" s="85"/>
      <c r="S772" s="85"/>
      <c r="T772" s="85"/>
      <c r="U772" s="85"/>
      <c r="V772" s="86"/>
      <c r="AA772" s="69"/>
    </row>
    <row r="773" ht="15.75" customHeight="1" spans="2:27">
      <c r="B773" s="67"/>
      <c r="H773" s="83"/>
      <c r="I773" s="84"/>
      <c r="J773" s="83"/>
      <c r="L773" s="83"/>
      <c r="M773" s="83"/>
      <c r="N773" s="83"/>
      <c r="O773" s="83"/>
      <c r="P773" s="84"/>
      <c r="Q773" s="85"/>
      <c r="R773" s="85"/>
      <c r="S773" s="85"/>
      <c r="T773" s="85"/>
      <c r="U773" s="85"/>
      <c r="V773" s="86"/>
      <c r="AA773" s="69"/>
    </row>
    <row r="774" ht="15.75" customHeight="1" spans="2:27">
      <c r="B774" s="67"/>
      <c r="H774" s="83"/>
      <c r="I774" s="84"/>
      <c r="J774" s="83"/>
      <c r="L774" s="83"/>
      <c r="M774" s="83"/>
      <c r="N774" s="83"/>
      <c r="O774" s="83"/>
      <c r="P774" s="84"/>
      <c r="Q774" s="85"/>
      <c r="R774" s="85"/>
      <c r="S774" s="85"/>
      <c r="T774" s="85"/>
      <c r="U774" s="85"/>
      <c r="V774" s="86"/>
      <c r="AA774" s="69"/>
    </row>
    <row r="775" ht="15.75" customHeight="1" spans="2:27">
      <c r="B775" s="67"/>
      <c r="H775" s="83"/>
      <c r="I775" s="84"/>
      <c r="J775" s="83"/>
      <c r="L775" s="83"/>
      <c r="M775" s="83"/>
      <c r="N775" s="83"/>
      <c r="O775" s="83"/>
      <c r="P775" s="84"/>
      <c r="Q775" s="85"/>
      <c r="R775" s="85"/>
      <c r="S775" s="85"/>
      <c r="T775" s="85"/>
      <c r="U775" s="85"/>
      <c r="V775" s="86"/>
      <c r="AA775" s="69"/>
    </row>
    <row r="776" ht="15.75" customHeight="1" spans="2:27">
      <c r="B776" s="67"/>
      <c r="H776" s="83"/>
      <c r="I776" s="84"/>
      <c r="J776" s="83"/>
      <c r="L776" s="83"/>
      <c r="M776" s="83"/>
      <c r="N776" s="83"/>
      <c r="O776" s="83"/>
      <c r="P776" s="84"/>
      <c r="Q776" s="85"/>
      <c r="R776" s="85"/>
      <c r="S776" s="85"/>
      <c r="T776" s="85"/>
      <c r="U776" s="85"/>
      <c r="V776" s="86"/>
      <c r="AA776" s="69"/>
    </row>
    <row r="777" ht="15.75" customHeight="1" spans="2:27">
      <c r="B777" s="67"/>
      <c r="H777" s="83"/>
      <c r="I777" s="84"/>
      <c r="J777" s="83"/>
      <c r="L777" s="83"/>
      <c r="M777" s="83"/>
      <c r="N777" s="83"/>
      <c r="O777" s="83"/>
      <c r="P777" s="84"/>
      <c r="Q777" s="85"/>
      <c r="R777" s="85"/>
      <c r="S777" s="85"/>
      <c r="T777" s="85"/>
      <c r="U777" s="85"/>
      <c r="V777" s="86"/>
      <c r="AA777" s="69"/>
    </row>
    <row r="778" ht="15.75" customHeight="1" spans="2:27">
      <c r="B778" s="67"/>
      <c r="H778" s="83"/>
      <c r="I778" s="84"/>
      <c r="J778" s="83"/>
      <c r="L778" s="83"/>
      <c r="M778" s="83"/>
      <c r="N778" s="83"/>
      <c r="O778" s="83"/>
      <c r="P778" s="84"/>
      <c r="Q778" s="85"/>
      <c r="R778" s="85"/>
      <c r="S778" s="85"/>
      <c r="T778" s="85"/>
      <c r="U778" s="85"/>
      <c r="V778" s="86"/>
      <c r="AA778" s="69"/>
    </row>
    <row r="779" ht="15.75" customHeight="1" spans="2:27">
      <c r="B779" s="67"/>
      <c r="H779" s="83"/>
      <c r="I779" s="84"/>
      <c r="J779" s="83"/>
      <c r="L779" s="83"/>
      <c r="M779" s="83"/>
      <c r="N779" s="83"/>
      <c r="O779" s="83"/>
      <c r="P779" s="84"/>
      <c r="Q779" s="85"/>
      <c r="R779" s="85"/>
      <c r="S779" s="85"/>
      <c r="T779" s="85"/>
      <c r="U779" s="85"/>
      <c r="V779" s="86"/>
      <c r="AA779" s="69"/>
    </row>
    <row r="780" ht="15.75" customHeight="1" spans="2:27">
      <c r="B780" s="67"/>
      <c r="H780" s="83"/>
      <c r="I780" s="84"/>
      <c r="J780" s="83"/>
      <c r="L780" s="83"/>
      <c r="M780" s="83"/>
      <c r="N780" s="83"/>
      <c r="O780" s="83"/>
      <c r="P780" s="84"/>
      <c r="Q780" s="85"/>
      <c r="R780" s="85"/>
      <c r="S780" s="85"/>
      <c r="T780" s="85"/>
      <c r="U780" s="85"/>
      <c r="V780" s="86"/>
      <c r="AA780" s="69"/>
    </row>
    <row r="781" ht="15.75" customHeight="1" spans="2:27">
      <c r="B781" s="67"/>
      <c r="H781" s="83"/>
      <c r="I781" s="84"/>
      <c r="J781" s="83"/>
      <c r="L781" s="83"/>
      <c r="M781" s="83"/>
      <c r="N781" s="83"/>
      <c r="O781" s="83"/>
      <c r="P781" s="84"/>
      <c r="Q781" s="85"/>
      <c r="R781" s="85"/>
      <c r="S781" s="85"/>
      <c r="T781" s="85"/>
      <c r="U781" s="85"/>
      <c r="V781" s="86"/>
      <c r="AA781" s="69"/>
    </row>
    <row r="782" ht="15.75" customHeight="1" spans="2:27">
      <c r="B782" s="67"/>
      <c r="H782" s="83"/>
      <c r="I782" s="84"/>
      <c r="J782" s="83"/>
      <c r="L782" s="83"/>
      <c r="M782" s="83"/>
      <c r="N782" s="83"/>
      <c r="O782" s="83"/>
      <c r="P782" s="84"/>
      <c r="Q782" s="85"/>
      <c r="R782" s="85"/>
      <c r="S782" s="85"/>
      <c r="T782" s="85"/>
      <c r="U782" s="85"/>
      <c r="V782" s="86"/>
      <c r="AA782" s="69"/>
    </row>
    <row r="783" ht="15.75" customHeight="1" spans="2:27">
      <c r="B783" s="67"/>
      <c r="H783" s="83"/>
      <c r="I783" s="84"/>
      <c r="J783" s="83"/>
      <c r="L783" s="83"/>
      <c r="M783" s="83"/>
      <c r="N783" s="83"/>
      <c r="O783" s="83"/>
      <c r="P783" s="84"/>
      <c r="Q783" s="85"/>
      <c r="R783" s="85"/>
      <c r="S783" s="85"/>
      <c r="T783" s="85"/>
      <c r="U783" s="85"/>
      <c r="V783" s="86"/>
      <c r="AA783" s="69"/>
    </row>
    <row r="784" ht="15.75" customHeight="1" spans="2:27">
      <c r="B784" s="67"/>
      <c r="H784" s="83"/>
      <c r="I784" s="84"/>
      <c r="J784" s="83"/>
      <c r="L784" s="83"/>
      <c r="M784" s="83"/>
      <c r="N784" s="83"/>
      <c r="O784" s="83"/>
      <c r="P784" s="84"/>
      <c r="Q784" s="85"/>
      <c r="R784" s="85"/>
      <c r="S784" s="85"/>
      <c r="T784" s="85"/>
      <c r="U784" s="85"/>
      <c r="V784" s="86"/>
      <c r="AA784" s="69"/>
    </row>
    <row r="785" ht="15.75" customHeight="1" spans="2:27">
      <c r="B785" s="67"/>
      <c r="H785" s="83"/>
      <c r="I785" s="84"/>
      <c r="J785" s="83"/>
      <c r="L785" s="83"/>
      <c r="M785" s="83"/>
      <c r="N785" s="83"/>
      <c r="O785" s="83"/>
      <c r="P785" s="84"/>
      <c r="Q785" s="85"/>
      <c r="R785" s="85"/>
      <c r="S785" s="85"/>
      <c r="T785" s="85"/>
      <c r="U785" s="85"/>
      <c r="V785" s="86"/>
      <c r="AA785" s="69"/>
    </row>
    <row r="786" ht="15.75" customHeight="1" spans="2:27">
      <c r="B786" s="67"/>
      <c r="H786" s="83"/>
      <c r="I786" s="84"/>
      <c r="J786" s="83"/>
      <c r="L786" s="83"/>
      <c r="M786" s="83"/>
      <c r="N786" s="83"/>
      <c r="O786" s="83"/>
      <c r="P786" s="84"/>
      <c r="Q786" s="85"/>
      <c r="R786" s="85"/>
      <c r="S786" s="85"/>
      <c r="T786" s="85"/>
      <c r="U786" s="85"/>
      <c r="V786" s="86"/>
      <c r="AA786" s="69"/>
    </row>
    <row r="787" ht="15.75" customHeight="1" spans="2:27">
      <c r="B787" s="67"/>
      <c r="H787" s="83"/>
      <c r="I787" s="84"/>
      <c r="J787" s="83"/>
      <c r="L787" s="83"/>
      <c r="M787" s="83"/>
      <c r="N787" s="83"/>
      <c r="O787" s="83"/>
      <c r="P787" s="84"/>
      <c r="Q787" s="85"/>
      <c r="R787" s="85"/>
      <c r="S787" s="85"/>
      <c r="T787" s="85"/>
      <c r="U787" s="85"/>
      <c r="V787" s="86"/>
      <c r="AA787" s="69"/>
    </row>
    <row r="788" ht="15.75" customHeight="1" spans="2:27">
      <c r="B788" s="67"/>
      <c r="H788" s="83"/>
      <c r="I788" s="84"/>
      <c r="J788" s="83"/>
      <c r="L788" s="83"/>
      <c r="M788" s="83"/>
      <c r="N788" s="83"/>
      <c r="O788" s="83"/>
      <c r="P788" s="84"/>
      <c r="Q788" s="85"/>
      <c r="R788" s="85"/>
      <c r="S788" s="85"/>
      <c r="T788" s="85"/>
      <c r="U788" s="85"/>
      <c r="V788" s="86"/>
      <c r="AA788" s="69"/>
    </row>
    <row r="789" ht="15.75" customHeight="1" spans="2:27">
      <c r="B789" s="67"/>
      <c r="H789" s="83"/>
      <c r="I789" s="84"/>
      <c r="J789" s="83"/>
      <c r="L789" s="83"/>
      <c r="M789" s="83"/>
      <c r="N789" s="83"/>
      <c r="O789" s="83"/>
      <c r="P789" s="84"/>
      <c r="Q789" s="85"/>
      <c r="R789" s="85"/>
      <c r="S789" s="85"/>
      <c r="T789" s="85"/>
      <c r="U789" s="85"/>
      <c r="V789" s="86"/>
      <c r="AA789" s="69"/>
    </row>
    <row r="790" ht="15.75" customHeight="1" spans="2:27">
      <c r="B790" s="67"/>
      <c r="H790" s="83"/>
      <c r="I790" s="84"/>
      <c r="J790" s="83"/>
      <c r="L790" s="83"/>
      <c r="M790" s="83"/>
      <c r="N790" s="83"/>
      <c r="O790" s="83"/>
      <c r="P790" s="84"/>
      <c r="Q790" s="85"/>
      <c r="R790" s="85"/>
      <c r="S790" s="85"/>
      <c r="T790" s="85"/>
      <c r="U790" s="85"/>
      <c r="V790" s="86"/>
      <c r="AA790" s="69"/>
    </row>
    <row r="791" ht="15.75" customHeight="1" spans="2:27">
      <c r="B791" s="67"/>
      <c r="H791" s="83"/>
      <c r="I791" s="84"/>
      <c r="J791" s="83"/>
      <c r="L791" s="83"/>
      <c r="M791" s="83"/>
      <c r="N791" s="83"/>
      <c r="O791" s="83"/>
      <c r="P791" s="84"/>
      <c r="Q791" s="85"/>
      <c r="R791" s="85"/>
      <c r="S791" s="85"/>
      <c r="T791" s="85"/>
      <c r="U791" s="85"/>
      <c r="V791" s="86"/>
      <c r="AA791" s="69"/>
    </row>
    <row r="792" ht="15.75" customHeight="1" spans="2:27">
      <c r="B792" s="67"/>
      <c r="H792" s="83"/>
      <c r="I792" s="84"/>
      <c r="J792" s="83"/>
      <c r="L792" s="83"/>
      <c r="M792" s="83"/>
      <c r="N792" s="83"/>
      <c r="O792" s="83"/>
      <c r="P792" s="84"/>
      <c r="Q792" s="85"/>
      <c r="R792" s="85"/>
      <c r="S792" s="85"/>
      <c r="T792" s="85"/>
      <c r="U792" s="85"/>
      <c r="V792" s="86"/>
      <c r="AA792" s="69"/>
    </row>
    <row r="793" ht="15.75" customHeight="1" spans="2:27">
      <c r="B793" s="67"/>
      <c r="H793" s="83"/>
      <c r="I793" s="84"/>
      <c r="J793" s="83"/>
      <c r="L793" s="83"/>
      <c r="M793" s="83"/>
      <c r="N793" s="83"/>
      <c r="O793" s="83"/>
      <c r="P793" s="84"/>
      <c r="Q793" s="85"/>
      <c r="R793" s="85"/>
      <c r="S793" s="85"/>
      <c r="T793" s="85"/>
      <c r="U793" s="85"/>
      <c r="V793" s="86"/>
      <c r="AA793" s="69"/>
    </row>
    <row r="794" ht="15.75" customHeight="1" spans="2:27">
      <c r="B794" s="67"/>
      <c r="H794" s="83"/>
      <c r="I794" s="84"/>
      <c r="J794" s="83"/>
      <c r="L794" s="83"/>
      <c r="M794" s="83"/>
      <c r="N794" s="83"/>
      <c r="O794" s="83"/>
      <c r="P794" s="84"/>
      <c r="Q794" s="85"/>
      <c r="R794" s="85"/>
      <c r="S794" s="85"/>
      <c r="T794" s="85"/>
      <c r="U794" s="85"/>
      <c r="V794" s="86"/>
      <c r="AA794" s="69"/>
    </row>
    <row r="795" ht="15.75" customHeight="1" spans="2:27">
      <c r="B795" s="67"/>
      <c r="H795" s="83"/>
      <c r="I795" s="84"/>
      <c r="J795" s="83"/>
      <c r="L795" s="83"/>
      <c r="M795" s="83"/>
      <c r="N795" s="83"/>
      <c r="O795" s="83"/>
      <c r="P795" s="84"/>
      <c r="Q795" s="85"/>
      <c r="R795" s="85"/>
      <c r="S795" s="85"/>
      <c r="T795" s="85"/>
      <c r="U795" s="85"/>
      <c r="V795" s="86"/>
      <c r="AA795" s="69"/>
    </row>
    <row r="796" ht="15.75" customHeight="1" spans="2:27">
      <c r="B796" s="67"/>
      <c r="H796" s="83"/>
      <c r="I796" s="84"/>
      <c r="J796" s="83"/>
      <c r="L796" s="83"/>
      <c r="M796" s="83"/>
      <c r="N796" s="83"/>
      <c r="O796" s="83"/>
      <c r="P796" s="84"/>
      <c r="Q796" s="85"/>
      <c r="R796" s="85"/>
      <c r="S796" s="85"/>
      <c r="T796" s="85"/>
      <c r="U796" s="85"/>
      <c r="V796" s="86"/>
      <c r="AA796" s="69"/>
    </row>
    <row r="797" ht="15.75" customHeight="1" spans="2:27">
      <c r="B797" s="67"/>
      <c r="H797" s="83"/>
      <c r="I797" s="84"/>
      <c r="J797" s="83"/>
      <c r="L797" s="83"/>
      <c r="M797" s="83"/>
      <c r="N797" s="83"/>
      <c r="O797" s="83"/>
      <c r="P797" s="84"/>
      <c r="Q797" s="85"/>
      <c r="R797" s="85"/>
      <c r="S797" s="85"/>
      <c r="T797" s="85"/>
      <c r="U797" s="85"/>
      <c r="V797" s="86"/>
      <c r="AA797" s="69"/>
    </row>
    <row r="798" ht="15.75" customHeight="1" spans="2:27">
      <c r="B798" s="67"/>
      <c r="H798" s="83"/>
      <c r="I798" s="84"/>
      <c r="J798" s="83"/>
      <c r="L798" s="83"/>
      <c r="M798" s="83"/>
      <c r="N798" s="83"/>
      <c r="O798" s="83"/>
      <c r="P798" s="84"/>
      <c r="Q798" s="85"/>
      <c r="R798" s="85"/>
      <c r="S798" s="85"/>
      <c r="T798" s="85"/>
      <c r="U798" s="85"/>
      <c r="V798" s="86"/>
      <c r="AA798" s="69"/>
    </row>
    <row r="799" ht="15.75" customHeight="1" spans="2:27">
      <c r="B799" s="67"/>
      <c r="H799" s="83"/>
      <c r="I799" s="84"/>
      <c r="J799" s="83"/>
      <c r="L799" s="83"/>
      <c r="M799" s="83"/>
      <c r="N799" s="83"/>
      <c r="O799" s="83"/>
      <c r="P799" s="84"/>
      <c r="Q799" s="85"/>
      <c r="R799" s="85"/>
      <c r="S799" s="85"/>
      <c r="T799" s="85"/>
      <c r="U799" s="85"/>
      <c r="V799" s="86"/>
      <c r="AA799" s="69"/>
    </row>
    <row r="800" ht="15.75" customHeight="1" spans="2:27">
      <c r="B800" s="67"/>
      <c r="H800" s="83"/>
      <c r="I800" s="84"/>
      <c r="J800" s="83"/>
      <c r="L800" s="83"/>
      <c r="M800" s="83"/>
      <c r="N800" s="83"/>
      <c r="O800" s="83"/>
      <c r="P800" s="84"/>
      <c r="Q800" s="85"/>
      <c r="R800" s="85"/>
      <c r="S800" s="85"/>
      <c r="T800" s="85"/>
      <c r="U800" s="85"/>
      <c r="V800" s="86"/>
      <c r="AA800" s="69"/>
    </row>
    <row r="801" ht="15.75" customHeight="1" spans="2:27">
      <c r="B801" s="67"/>
      <c r="H801" s="83"/>
      <c r="I801" s="84"/>
      <c r="J801" s="83"/>
      <c r="L801" s="83"/>
      <c r="M801" s="83"/>
      <c r="N801" s="83"/>
      <c r="O801" s="83"/>
      <c r="P801" s="84"/>
      <c r="Q801" s="85"/>
      <c r="R801" s="85"/>
      <c r="S801" s="85"/>
      <c r="T801" s="85"/>
      <c r="U801" s="85"/>
      <c r="V801" s="86"/>
      <c r="AA801" s="69"/>
    </row>
    <row r="802" ht="15.75" customHeight="1" spans="2:27">
      <c r="B802" s="67"/>
      <c r="H802" s="83"/>
      <c r="I802" s="84"/>
      <c r="J802" s="83"/>
      <c r="L802" s="83"/>
      <c r="M802" s="83"/>
      <c r="N802" s="83"/>
      <c r="O802" s="83"/>
      <c r="P802" s="84"/>
      <c r="Q802" s="85"/>
      <c r="R802" s="85"/>
      <c r="S802" s="85"/>
      <c r="T802" s="85"/>
      <c r="U802" s="85"/>
      <c r="V802" s="86"/>
      <c r="AA802" s="69"/>
    </row>
    <row r="803" ht="15.75" customHeight="1" spans="2:27">
      <c r="B803" s="67"/>
      <c r="H803" s="83"/>
      <c r="I803" s="84"/>
      <c r="J803" s="83"/>
      <c r="L803" s="83"/>
      <c r="M803" s="83"/>
      <c r="N803" s="83"/>
      <c r="O803" s="83"/>
      <c r="P803" s="84"/>
      <c r="Q803" s="85"/>
      <c r="R803" s="85"/>
      <c r="S803" s="85"/>
      <c r="T803" s="85"/>
      <c r="U803" s="85"/>
      <c r="V803" s="86"/>
      <c r="AA803" s="69"/>
    </row>
    <row r="804" ht="15.75" customHeight="1" spans="2:27">
      <c r="B804" s="67"/>
      <c r="H804" s="83"/>
      <c r="I804" s="84"/>
      <c r="J804" s="83"/>
      <c r="L804" s="83"/>
      <c r="M804" s="83"/>
      <c r="N804" s="83"/>
      <c r="O804" s="83"/>
      <c r="P804" s="84"/>
      <c r="Q804" s="85"/>
      <c r="R804" s="85"/>
      <c r="S804" s="85"/>
      <c r="T804" s="85"/>
      <c r="U804" s="85"/>
      <c r="V804" s="86"/>
      <c r="AA804" s="69"/>
    </row>
    <row r="805" ht="15.75" customHeight="1" spans="2:27">
      <c r="B805" s="67"/>
      <c r="H805" s="83"/>
      <c r="I805" s="84"/>
      <c r="J805" s="83"/>
      <c r="L805" s="83"/>
      <c r="M805" s="83"/>
      <c r="N805" s="83"/>
      <c r="O805" s="83"/>
      <c r="P805" s="84"/>
      <c r="Q805" s="85"/>
      <c r="R805" s="85"/>
      <c r="S805" s="85"/>
      <c r="T805" s="85"/>
      <c r="U805" s="85"/>
      <c r="V805" s="86"/>
      <c r="AA805" s="69"/>
    </row>
    <row r="806" ht="15.75" customHeight="1" spans="2:27">
      <c r="B806" s="67"/>
      <c r="H806" s="83"/>
      <c r="I806" s="84"/>
      <c r="J806" s="83"/>
      <c r="L806" s="83"/>
      <c r="M806" s="83"/>
      <c r="N806" s="83"/>
      <c r="O806" s="83"/>
      <c r="P806" s="84"/>
      <c r="Q806" s="85"/>
      <c r="R806" s="85"/>
      <c r="S806" s="85"/>
      <c r="T806" s="85"/>
      <c r="U806" s="85"/>
      <c r="V806" s="86"/>
      <c r="AA806" s="69"/>
    </row>
    <row r="807" ht="15.75" customHeight="1" spans="2:27">
      <c r="B807" s="67"/>
      <c r="H807" s="83"/>
      <c r="I807" s="84"/>
      <c r="J807" s="83"/>
      <c r="L807" s="83"/>
      <c r="M807" s="83"/>
      <c r="N807" s="83"/>
      <c r="O807" s="83"/>
      <c r="P807" s="84"/>
      <c r="Q807" s="85"/>
      <c r="R807" s="85"/>
      <c r="S807" s="85"/>
      <c r="T807" s="85"/>
      <c r="U807" s="85"/>
      <c r="V807" s="86"/>
      <c r="AA807" s="69"/>
    </row>
    <row r="808" ht="15.75" customHeight="1" spans="2:27">
      <c r="B808" s="67"/>
      <c r="H808" s="83"/>
      <c r="I808" s="84"/>
      <c r="J808" s="83"/>
      <c r="L808" s="83"/>
      <c r="M808" s="83"/>
      <c r="N808" s="83"/>
      <c r="O808" s="83"/>
      <c r="P808" s="84"/>
      <c r="Q808" s="85"/>
      <c r="R808" s="85"/>
      <c r="S808" s="85"/>
      <c r="T808" s="85"/>
      <c r="U808" s="85"/>
      <c r="V808" s="86"/>
      <c r="AA808" s="69"/>
    </row>
    <row r="809" ht="15.75" customHeight="1" spans="2:27">
      <c r="B809" s="67"/>
      <c r="H809" s="83"/>
      <c r="I809" s="84"/>
      <c r="J809" s="83"/>
      <c r="L809" s="83"/>
      <c r="M809" s="83"/>
      <c r="N809" s="83"/>
      <c r="O809" s="83"/>
      <c r="P809" s="84"/>
      <c r="Q809" s="85"/>
      <c r="R809" s="85"/>
      <c r="S809" s="85"/>
      <c r="T809" s="85"/>
      <c r="U809" s="85"/>
      <c r="V809" s="86"/>
      <c r="AA809" s="69"/>
    </row>
    <row r="810" ht="15.75" customHeight="1" spans="2:27">
      <c r="B810" s="67"/>
      <c r="H810" s="83"/>
      <c r="I810" s="84"/>
      <c r="J810" s="83"/>
      <c r="L810" s="83"/>
      <c r="M810" s="83"/>
      <c r="N810" s="83"/>
      <c r="O810" s="83"/>
      <c r="P810" s="84"/>
      <c r="Q810" s="85"/>
      <c r="R810" s="85"/>
      <c r="S810" s="85"/>
      <c r="T810" s="85"/>
      <c r="U810" s="85"/>
      <c r="V810" s="86"/>
      <c r="AA810" s="69"/>
    </row>
    <row r="811" ht="15.75" customHeight="1" spans="2:27">
      <c r="B811" s="67"/>
      <c r="H811" s="83"/>
      <c r="I811" s="84"/>
      <c r="J811" s="83"/>
      <c r="L811" s="83"/>
      <c r="M811" s="83"/>
      <c r="N811" s="83"/>
      <c r="O811" s="83"/>
      <c r="P811" s="84"/>
      <c r="Q811" s="85"/>
      <c r="R811" s="85"/>
      <c r="S811" s="85"/>
      <c r="T811" s="85"/>
      <c r="U811" s="85"/>
      <c r="V811" s="86"/>
      <c r="AA811" s="69"/>
    </row>
    <row r="812" ht="15.75" customHeight="1" spans="2:27">
      <c r="B812" s="67"/>
      <c r="H812" s="83"/>
      <c r="I812" s="84"/>
      <c r="J812" s="83"/>
      <c r="L812" s="83"/>
      <c r="M812" s="83"/>
      <c r="N812" s="83"/>
      <c r="O812" s="83"/>
      <c r="P812" s="84"/>
      <c r="Q812" s="85"/>
      <c r="R812" s="85"/>
      <c r="S812" s="85"/>
      <c r="T812" s="85"/>
      <c r="U812" s="85"/>
      <c r="V812" s="86"/>
      <c r="AA812" s="69"/>
    </row>
    <row r="813" ht="15.75" customHeight="1" spans="2:27">
      <c r="B813" s="67"/>
      <c r="H813" s="83"/>
      <c r="I813" s="84"/>
      <c r="J813" s="83"/>
      <c r="L813" s="83"/>
      <c r="M813" s="83"/>
      <c r="N813" s="83"/>
      <c r="O813" s="83"/>
      <c r="P813" s="84"/>
      <c r="Q813" s="85"/>
      <c r="R813" s="85"/>
      <c r="S813" s="85"/>
      <c r="T813" s="85"/>
      <c r="U813" s="85"/>
      <c r="V813" s="86"/>
      <c r="AA813" s="69"/>
    </row>
    <row r="814" ht="15.75" customHeight="1" spans="2:27">
      <c r="B814" s="67"/>
      <c r="H814" s="83"/>
      <c r="I814" s="84"/>
      <c r="J814" s="83"/>
      <c r="L814" s="83"/>
      <c r="M814" s="83"/>
      <c r="N814" s="83"/>
      <c r="O814" s="83"/>
      <c r="P814" s="84"/>
      <c r="Q814" s="85"/>
      <c r="R814" s="85"/>
      <c r="S814" s="85"/>
      <c r="T814" s="85"/>
      <c r="U814" s="85"/>
      <c r="V814" s="86"/>
      <c r="AA814" s="69"/>
    </row>
    <row r="815" ht="15.75" customHeight="1" spans="2:27">
      <c r="B815" s="67"/>
      <c r="H815" s="83"/>
      <c r="I815" s="84"/>
      <c r="J815" s="83"/>
      <c r="L815" s="83"/>
      <c r="M815" s="83"/>
      <c r="N815" s="83"/>
      <c r="O815" s="83"/>
      <c r="P815" s="84"/>
      <c r="Q815" s="85"/>
      <c r="R815" s="85"/>
      <c r="S815" s="85"/>
      <c r="T815" s="85"/>
      <c r="U815" s="85"/>
      <c r="V815" s="86"/>
      <c r="AA815" s="69"/>
    </row>
    <row r="816" ht="15.75" customHeight="1" spans="2:27">
      <c r="B816" s="67"/>
      <c r="H816" s="83"/>
      <c r="I816" s="84"/>
      <c r="J816" s="83"/>
      <c r="L816" s="83"/>
      <c r="M816" s="83"/>
      <c r="N816" s="83"/>
      <c r="O816" s="83"/>
      <c r="P816" s="84"/>
      <c r="Q816" s="85"/>
      <c r="R816" s="85"/>
      <c r="S816" s="85"/>
      <c r="T816" s="85"/>
      <c r="U816" s="85"/>
      <c r="V816" s="86"/>
      <c r="AA816" s="69"/>
    </row>
    <row r="817" ht="15.75" customHeight="1" spans="2:27">
      <c r="B817" s="67"/>
      <c r="H817" s="83"/>
      <c r="I817" s="84"/>
      <c r="J817" s="83"/>
      <c r="L817" s="83"/>
      <c r="M817" s="83"/>
      <c r="N817" s="83"/>
      <c r="O817" s="83"/>
      <c r="P817" s="84"/>
      <c r="Q817" s="85"/>
      <c r="R817" s="85"/>
      <c r="S817" s="85"/>
      <c r="T817" s="85"/>
      <c r="U817" s="85"/>
      <c r="V817" s="86"/>
      <c r="AA817" s="69"/>
    </row>
    <row r="818" ht="15.75" customHeight="1" spans="2:27">
      <c r="B818" s="67"/>
      <c r="H818" s="83"/>
      <c r="I818" s="84"/>
      <c r="J818" s="83"/>
      <c r="L818" s="83"/>
      <c r="M818" s="83"/>
      <c r="N818" s="83"/>
      <c r="O818" s="83"/>
      <c r="P818" s="84"/>
      <c r="Q818" s="85"/>
      <c r="R818" s="85"/>
      <c r="S818" s="85"/>
      <c r="T818" s="85"/>
      <c r="U818" s="85"/>
      <c r="V818" s="86"/>
      <c r="AA818" s="69"/>
    </row>
    <row r="819" ht="15.75" customHeight="1" spans="2:27">
      <c r="B819" s="67"/>
      <c r="H819" s="83"/>
      <c r="I819" s="84"/>
      <c r="J819" s="83"/>
      <c r="L819" s="83"/>
      <c r="M819" s="83"/>
      <c r="N819" s="83"/>
      <c r="O819" s="83"/>
      <c r="P819" s="84"/>
      <c r="Q819" s="85"/>
      <c r="R819" s="85"/>
      <c r="S819" s="85"/>
      <c r="T819" s="85"/>
      <c r="U819" s="85"/>
      <c r="V819" s="86"/>
      <c r="AA819" s="69"/>
    </row>
    <row r="820" ht="15.75" customHeight="1" spans="2:27">
      <c r="B820" s="67"/>
      <c r="H820" s="83"/>
      <c r="I820" s="84"/>
      <c r="J820" s="83"/>
      <c r="L820" s="83"/>
      <c r="M820" s="83"/>
      <c r="N820" s="83"/>
      <c r="O820" s="83"/>
      <c r="P820" s="84"/>
      <c r="Q820" s="85"/>
      <c r="R820" s="85"/>
      <c r="S820" s="85"/>
      <c r="T820" s="85"/>
      <c r="U820" s="85"/>
      <c r="V820" s="86"/>
      <c r="AA820" s="69"/>
    </row>
    <row r="821" ht="15.75" customHeight="1" spans="2:27">
      <c r="B821" s="67"/>
      <c r="H821" s="83"/>
      <c r="I821" s="84"/>
      <c r="J821" s="83"/>
      <c r="L821" s="83"/>
      <c r="M821" s="83"/>
      <c r="N821" s="83"/>
      <c r="O821" s="83"/>
      <c r="P821" s="84"/>
      <c r="Q821" s="85"/>
      <c r="R821" s="85"/>
      <c r="S821" s="85"/>
      <c r="T821" s="85"/>
      <c r="U821" s="85"/>
      <c r="V821" s="86"/>
      <c r="AA821" s="69"/>
    </row>
    <row r="822" ht="15.75" customHeight="1" spans="2:27">
      <c r="B822" s="67"/>
      <c r="H822" s="83"/>
      <c r="I822" s="84"/>
      <c r="J822" s="83"/>
      <c r="L822" s="83"/>
      <c r="M822" s="83"/>
      <c r="N822" s="83"/>
      <c r="O822" s="83"/>
      <c r="P822" s="84"/>
      <c r="Q822" s="85"/>
      <c r="R822" s="85"/>
      <c r="S822" s="85"/>
      <c r="T822" s="85"/>
      <c r="U822" s="85"/>
      <c r="V822" s="86"/>
      <c r="AA822" s="69"/>
    </row>
    <row r="823" ht="15.75" customHeight="1" spans="2:27">
      <c r="B823" s="67"/>
      <c r="H823" s="83"/>
      <c r="I823" s="84"/>
      <c r="J823" s="83"/>
      <c r="L823" s="83"/>
      <c r="M823" s="83"/>
      <c r="N823" s="83"/>
      <c r="O823" s="83"/>
      <c r="P823" s="84"/>
      <c r="Q823" s="85"/>
      <c r="R823" s="85"/>
      <c r="S823" s="85"/>
      <c r="T823" s="85"/>
      <c r="U823" s="85"/>
      <c r="V823" s="86"/>
      <c r="AA823" s="69"/>
    </row>
    <row r="824" ht="15.75" customHeight="1" spans="2:27">
      <c r="B824" s="67"/>
      <c r="H824" s="83"/>
      <c r="I824" s="84"/>
      <c r="J824" s="83"/>
      <c r="L824" s="83"/>
      <c r="M824" s="83"/>
      <c r="N824" s="83"/>
      <c r="O824" s="83"/>
      <c r="P824" s="84"/>
      <c r="Q824" s="85"/>
      <c r="R824" s="85"/>
      <c r="S824" s="85"/>
      <c r="T824" s="85"/>
      <c r="U824" s="85"/>
      <c r="V824" s="86"/>
      <c r="AA824" s="69"/>
    </row>
    <row r="825" ht="15.75" customHeight="1" spans="2:27">
      <c r="B825" s="67"/>
      <c r="H825" s="83"/>
      <c r="I825" s="84"/>
      <c r="J825" s="83"/>
      <c r="L825" s="83"/>
      <c r="M825" s="83"/>
      <c r="N825" s="83"/>
      <c r="O825" s="83"/>
      <c r="P825" s="84"/>
      <c r="Q825" s="85"/>
      <c r="R825" s="85"/>
      <c r="S825" s="85"/>
      <c r="T825" s="85"/>
      <c r="U825" s="85"/>
      <c r="V825" s="86"/>
      <c r="AA825" s="69"/>
    </row>
    <row r="826" ht="15.75" customHeight="1" spans="2:27">
      <c r="B826" s="67"/>
      <c r="H826" s="83"/>
      <c r="I826" s="84"/>
      <c r="J826" s="83"/>
      <c r="L826" s="83"/>
      <c r="M826" s="83"/>
      <c r="N826" s="83"/>
      <c r="O826" s="83"/>
      <c r="P826" s="84"/>
      <c r="Q826" s="85"/>
      <c r="R826" s="85"/>
      <c r="S826" s="85"/>
      <c r="T826" s="85"/>
      <c r="U826" s="85"/>
      <c r="V826" s="86"/>
      <c r="AA826" s="69"/>
    </row>
    <row r="827" ht="15.75" customHeight="1" spans="2:27">
      <c r="B827" s="67"/>
      <c r="H827" s="83"/>
      <c r="I827" s="84"/>
      <c r="J827" s="83"/>
      <c r="L827" s="83"/>
      <c r="M827" s="83"/>
      <c r="N827" s="83"/>
      <c r="O827" s="83"/>
      <c r="P827" s="84"/>
      <c r="Q827" s="85"/>
      <c r="R827" s="85"/>
      <c r="S827" s="85"/>
      <c r="T827" s="85"/>
      <c r="U827" s="85"/>
      <c r="V827" s="86"/>
      <c r="AA827" s="69"/>
    </row>
    <row r="828" ht="15.75" customHeight="1" spans="2:27">
      <c r="B828" s="67"/>
      <c r="H828" s="83"/>
      <c r="I828" s="84"/>
      <c r="J828" s="83"/>
      <c r="L828" s="83"/>
      <c r="M828" s="83"/>
      <c r="N828" s="83"/>
      <c r="O828" s="83"/>
      <c r="P828" s="84"/>
      <c r="Q828" s="85"/>
      <c r="R828" s="85"/>
      <c r="S828" s="85"/>
      <c r="T828" s="85"/>
      <c r="U828" s="85"/>
      <c r="V828" s="86"/>
      <c r="AA828" s="69"/>
    </row>
    <row r="829" ht="15.75" customHeight="1" spans="2:27">
      <c r="B829" s="67"/>
      <c r="H829" s="83"/>
      <c r="I829" s="84"/>
      <c r="J829" s="83"/>
      <c r="L829" s="83"/>
      <c r="M829" s="83"/>
      <c r="N829" s="83"/>
      <c r="O829" s="83"/>
      <c r="P829" s="84"/>
      <c r="Q829" s="85"/>
      <c r="R829" s="85"/>
      <c r="S829" s="85"/>
      <c r="T829" s="85"/>
      <c r="U829" s="85"/>
      <c r="V829" s="86"/>
      <c r="AA829" s="69"/>
    </row>
    <row r="830" ht="15.75" customHeight="1" spans="2:27">
      <c r="B830" s="67"/>
      <c r="H830" s="83"/>
      <c r="I830" s="84"/>
      <c r="J830" s="83"/>
      <c r="L830" s="83"/>
      <c r="M830" s="83"/>
      <c r="N830" s="83"/>
      <c r="O830" s="83"/>
      <c r="P830" s="84"/>
      <c r="Q830" s="85"/>
      <c r="R830" s="85"/>
      <c r="S830" s="85"/>
      <c r="T830" s="85"/>
      <c r="U830" s="85"/>
      <c r="V830" s="86"/>
      <c r="AA830" s="69"/>
    </row>
    <row r="831" ht="15.75" customHeight="1" spans="2:27">
      <c r="B831" s="67"/>
      <c r="H831" s="83"/>
      <c r="I831" s="84"/>
      <c r="J831" s="83"/>
      <c r="L831" s="83"/>
      <c r="M831" s="83"/>
      <c r="N831" s="83"/>
      <c r="O831" s="83"/>
      <c r="P831" s="84"/>
      <c r="Q831" s="85"/>
      <c r="R831" s="85"/>
      <c r="S831" s="85"/>
      <c r="T831" s="85"/>
      <c r="U831" s="85"/>
      <c r="V831" s="86"/>
      <c r="AA831" s="69"/>
    </row>
    <row r="832" ht="15.75" customHeight="1" spans="2:27">
      <c r="B832" s="67"/>
      <c r="H832" s="83"/>
      <c r="I832" s="84"/>
      <c r="J832" s="83"/>
      <c r="L832" s="83"/>
      <c r="M832" s="83"/>
      <c r="N832" s="83"/>
      <c r="O832" s="83"/>
      <c r="P832" s="84"/>
      <c r="Q832" s="85"/>
      <c r="R832" s="85"/>
      <c r="S832" s="85"/>
      <c r="T832" s="85"/>
      <c r="U832" s="85"/>
      <c r="V832" s="86"/>
      <c r="AA832" s="69"/>
    </row>
    <row r="833" ht="15.75" customHeight="1" spans="2:27">
      <c r="B833" s="67"/>
      <c r="H833" s="83"/>
      <c r="I833" s="84"/>
      <c r="J833" s="83"/>
      <c r="L833" s="83"/>
      <c r="M833" s="83"/>
      <c r="N833" s="83"/>
      <c r="O833" s="83"/>
      <c r="P833" s="84"/>
      <c r="Q833" s="85"/>
      <c r="R833" s="85"/>
      <c r="S833" s="85"/>
      <c r="T833" s="85"/>
      <c r="U833" s="85"/>
      <c r="V833" s="86"/>
      <c r="AA833" s="69"/>
    </row>
    <row r="834" ht="15.75" customHeight="1" spans="2:27">
      <c r="B834" s="67"/>
      <c r="H834" s="83"/>
      <c r="I834" s="84"/>
      <c r="J834" s="83"/>
      <c r="L834" s="83"/>
      <c r="M834" s="83"/>
      <c r="N834" s="83"/>
      <c r="O834" s="83"/>
      <c r="P834" s="84"/>
      <c r="Q834" s="85"/>
      <c r="R834" s="85"/>
      <c r="S834" s="85"/>
      <c r="T834" s="85"/>
      <c r="U834" s="85"/>
      <c r="V834" s="86"/>
      <c r="AA834" s="69"/>
    </row>
    <row r="835" ht="15.75" customHeight="1" spans="2:27">
      <c r="B835" s="67"/>
      <c r="H835" s="83"/>
      <c r="I835" s="84"/>
      <c r="J835" s="83"/>
      <c r="L835" s="83"/>
      <c r="M835" s="83"/>
      <c r="N835" s="83"/>
      <c r="O835" s="83"/>
      <c r="P835" s="84"/>
      <c r="Q835" s="85"/>
      <c r="R835" s="85"/>
      <c r="S835" s="85"/>
      <c r="T835" s="85"/>
      <c r="U835" s="85"/>
      <c r="V835" s="86"/>
      <c r="AA835" s="69"/>
    </row>
    <row r="836" ht="15.75" customHeight="1" spans="2:27">
      <c r="B836" s="67"/>
      <c r="H836" s="83"/>
      <c r="I836" s="84"/>
      <c r="J836" s="83"/>
      <c r="L836" s="83"/>
      <c r="M836" s="83"/>
      <c r="N836" s="83"/>
      <c r="O836" s="83"/>
      <c r="P836" s="84"/>
      <c r="Q836" s="85"/>
      <c r="R836" s="85"/>
      <c r="S836" s="85"/>
      <c r="T836" s="85"/>
      <c r="U836" s="85"/>
      <c r="V836" s="86"/>
      <c r="AA836" s="69"/>
    </row>
    <row r="837" ht="15.75" customHeight="1" spans="2:27">
      <c r="B837" s="67"/>
      <c r="H837" s="83"/>
      <c r="I837" s="84"/>
      <c r="J837" s="83"/>
      <c r="L837" s="83"/>
      <c r="M837" s="83"/>
      <c r="N837" s="83"/>
      <c r="O837" s="83"/>
      <c r="P837" s="84"/>
      <c r="Q837" s="85"/>
      <c r="R837" s="85"/>
      <c r="S837" s="85"/>
      <c r="T837" s="85"/>
      <c r="U837" s="85"/>
      <c r="V837" s="86"/>
      <c r="AA837" s="69"/>
    </row>
    <row r="838" ht="15.75" customHeight="1" spans="2:27">
      <c r="B838" s="67"/>
      <c r="H838" s="83"/>
      <c r="I838" s="84"/>
      <c r="J838" s="83"/>
      <c r="L838" s="83"/>
      <c r="M838" s="83"/>
      <c r="N838" s="83"/>
      <c r="O838" s="83"/>
      <c r="P838" s="84"/>
      <c r="Q838" s="85"/>
      <c r="R838" s="85"/>
      <c r="S838" s="85"/>
      <c r="T838" s="85"/>
      <c r="U838" s="85"/>
      <c r="V838" s="86"/>
      <c r="AA838" s="69"/>
    </row>
    <row r="839" ht="15.75" customHeight="1" spans="2:27">
      <c r="B839" s="67"/>
      <c r="H839" s="83"/>
      <c r="I839" s="84"/>
      <c r="J839" s="83"/>
      <c r="L839" s="83"/>
      <c r="M839" s="83"/>
      <c r="N839" s="83"/>
      <c r="O839" s="83"/>
      <c r="P839" s="84"/>
      <c r="Q839" s="85"/>
      <c r="R839" s="85"/>
      <c r="S839" s="85"/>
      <c r="T839" s="85"/>
      <c r="U839" s="85"/>
      <c r="V839" s="86"/>
      <c r="AA839" s="69"/>
    </row>
    <row r="840" ht="15.75" customHeight="1" spans="2:27">
      <c r="B840" s="67"/>
      <c r="H840" s="83"/>
      <c r="I840" s="84"/>
      <c r="J840" s="83"/>
      <c r="L840" s="83"/>
      <c r="M840" s="83"/>
      <c r="N840" s="83"/>
      <c r="O840" s="83"/>
      <c r="P840" s="84"/>
      <c r="Q840" s="85"/>
      <c r="R840" s="85"/>
      <c r="S840" s="85"/>
      <c r="T840" s="85"/>
      <c r="U840" s="85"/>
      <c r="V840" s="86"/>
      <c r="AA840" s="69"/>
    </row>
    <row r="841" ht="15.75" customHeight="1" spans="2:27">
      <c r="B841" s="67"/>
      <c r="H841" s="83"/>
      <c r="I841" s="84"/>
      <c r="J841" s="83"/>
      <c r="L841" s="83"/>
      <c r="M841" s="83"/>
      <c r="N841" s="83"/>
      <c r="O841" s="83"/>
      <c r="P841" s="84"/>
      <c r="Q841" s="85"/>
      <c r="R841" s="85"/>
      <c r="S841" s="85"/>
      <c r="T841" s="85"/>
      <c r="U841" s="85"/>
      <c r="V841" s="86"/>
      <c r="AA841" s="69"/>
    </row>
    <row r="842" ht="15.75" customHeight="1" spans="2:27">
      <c r="B842" s="67"/>
      <c r="H842" s="83"/>
      <c r="I842" s="84"/>
      <c r="J842" s="83"/>
      <c r="L842" s="83"/>
      <c r="M842" s="83"/>
      <c r="N842" s="83"/>
      <c r="O842" s="83"/>
      <c r="P842" s="84"/>
      <c r="Q842" s="85"/>
      <c r="R842" s="85"/>
      <c r="S842" s="85"/>
      <c r="T842" s="85"/>
      <c r="U842" s="85"/>
      <c r="V842" s="86"/>
      <c r="AA842" s="69"/>
    </row>
    <row r="843" ht="15.75" customHeight="1" spans="2:27">
      <c r="B843" s="67"/>
      <c r="H843" s="83"/>
      <c r="I843" s="84"/>
      <c r="J843" s="83"/>
      <c r="L843" s="83"/>
      <c r="M843" s="83"/>
      <c r="N843" s="83"/>
      <c r="O843" s="83"/>
      <c r="P843" s="84"/>
      <c r="Q843" s="85"/>
      <c r="R843" s="85"/>
      <c r="S843" s="85"/>
      <c r="T843" s="85"/>
      <c r="U843" s="85"/>
      <c r="V843" s="86"/>
      <c r="AA843" s="69"/>
    </row>
    <row r="844" ht="15.75" customHeight="1" spans="2:27">
      <c r="B844" s="67"/>
      <c r="H844" s="83"/>
      <c r="I844" s="84"/>
      <c r="J844" s="83"/>
      <c r="L844" s="83"/>
      <c r="M844" s="83"/>
      <c r="N844" s="83"/>
      <c r="O844" s="83"/>
      <c r="P844" s="84"/>
      <c r="Q844" s="85"/>
      <c r="R844" s="85"/>
      <c r="S844" s="85"/>
      <c r="T844" s="85"/>
      <c r="U844" s="85"/>
      <c r="V844" s="86"/>
      <c r="AA844" s="69"/>
    </row>
    <row r="845" ht="15.75" customHeight="1" spans="2:27">
      <c r="B845" s="67"/>
      <c r="H845" s="83"/>
      <c r="I845" s="84"/>
      <c r="J845" s="83"/>
      <c r="L845" s="83"/>
      <c r="M845" s="83"/>
      <c r="N845" s="83"/>
      <c r="O845" s="83"/>
      <c r="P845" s="84"/>
      <c r="Q845" s="85"/>
      <c r="R845" s="85"/>
      <c r="S845" s="85"/>
      <c r="T845" s="85"/>
      <c r="U845" s="85"/>
      <c r="V845" s="86"/>
      <c r="AA845" s="69"/>
    </row>
    <row r="846" ht="15.75" customHeight="1" spans="2:27">
      <c r="B846" s="67"/>
      <c r="H846" s="83"/>
      <c r="I846" s="84"/>
      <c r="J846" s="83"/>
      <c r="L846" s="83"/>
      <c r="M846" s="83"/>
      <c r="N846" s="83"/>
      <c r="O846" s="83"/>
      <c r="P846" s="84"/>
      <c r="Q846" s="85"/>
      <c r="R846" s="85"/>
      <c r="S846" s="85"/>
      <c r="T846" s="85"/>
      <c r="U846" s="85"/>
      <c r="V846" s="86"/>
      <c r="AA846" s="69"/>
    </row>
    <row r="847" ht="15.75" customHeight="1" spans="2:27">
      <c r="B847" s="67"/>
      <c r="H847" s="83"/>
      <c r="I847" s="84"/>
      <c r="J847" s="83"/>
      <c r="L847" s="83"/>
      <c r="M847" s="83"/>
      <c r="N847" s="83"/>
      <c r="O847" s="83"/>
      <c r="P847" s="84"/>
      <c r="Q847" s="85"/>
      <c r="R847" s="85"/>
      <c r="S847" s="85"/>
      <c r="T847" s="85"/>
      <c r="U847" s="85"/>
      <c r="V847" s="86"/>
      <c r="AA847" s="69"/>
    </row>
    <row r="848" ht="15.75" customHeight="1" spans="2:27">
      <c r="B848" s="67"/>
      <c r="H848" s="83"/>
      <c r="I848" s="84"/>
      <c r="J848" s="83"/>
      <c r="L848" s="83"/>
      <c r="M848" s="83"/>
      <c r="N848" s="83"/>
      <c r="O848" s="83"/>
      <c r="P848" s="84"/>
      <c r="Q848" s="85"/>
      <c r="R848" s="85"/>
      <c r="S848" s="85"/>
      <c r="T848" s="85"/>
      <c r="U848" s="85"/>
      <c r="V848" s="86"/>
      <c r="AA848" s="69"/>
    </row>
    <row r="849" ht="15.75" customHeight="1" spans="2:27">
      <c r="B849" s="67"/>
      <c r="H849" s="83"/>
      <c r="I849" s="84"/>
      <c r="J849" s="83"/>
      <c r="L849" s="83"/>
      <c r="M849" s="83"/>
      <c r="N849" s="83"/>
      <c r="O849" s="83"/>
      <c r="P849" s="84"/>
      <c r="Q849" s="85"/>
      <c r="R849" s="85"/>
      <c r="S849" s="85"/>
      <c r="T849" s="85"/>
      <c r="U849" s="85"/>
      <c r="V849" s="86"/>
      <c r="AA849" s="69"/>
    </row>
    <row r="850" ht="15.75" customHeight="1" spans="2:27">
      <c r="B850" s="67"/>
      <c r="H850" s="83"/>
      <c r="I850" s="84"/>
      <c r="J850" s="83"/>
      <c r="L850" s="83"/>
      <c r="M850" s="83"/>
      <c r="N850" s="83"/>
      <c r="O850" s="83"/>
      <c r="P850" s="84"/>
      <c r="Q850" s="85"/>
      <c r="R850" s="85"/>
      <c r="S850" s="85"/>
      <c r="T850" s="85"/>
      <c r="U850" s="85"/>
      <c r="V850" s="86"/>
      <c r="AA850" s="69"/>
    </row>
    <row r="851" ht="15.75" customHeight="1" spans="2:27">
      <c r="B851" s="67"/>
      <c r="H851" s="83"/>
      <c r="I851" s="84"/>
      <c r="J851" s="83"/>
      <c r="L851" s="83"/>
      <c r="M851" s="83"/>
      <c r="N851" s="83"/>
      <c r="O851" s="83"/>
      <c r="P851" s="84"/>
      <c r="Q851" s="85"/>
      <c r="R851" s="85"/>
      <c r="S851" s="85"/>
      <c r="T851" s="85"/>
      <c r="U851" s="85"/>
      <c r="V851" s="86"/>
      <c r="AA851" s="69"/>
    </row>
    <row r="852" ht="15.75" customHeight="1" spans="2:27">
      <c r="B852" s="67"/>
      <c r="H852" s="83"/>
      <c r="I852" s="84"/>
      <c r="J852" s="83"/>
      <c r="L852" s="83"/>
      <c r="M852" s="83"/>
      <c r="N852" s="83"/>
      <c r="O852" s="83"/>
      <c r="P852" s="84"/>
      <c r="Q852" s="85"/>
      <c r="R852" s="85"/>
      <c r="S852" s="85"/>
      <c r="T852" s="85"/>
      <c r="U852" s="85"/>
      <c r="V852" s="86"/>
      <c r="AA852" s="69"/>
    </row>
    <row r="853" ht="15.75" customHeight="1" spans="2:27">
      <c r="B853" s="67"/>
      <c r="H853" s="83"/>
      <c r="I853" s="84"/>
      <c r="J853" s="83"/>
      <c r="L853" s="83"/>
      <c r="M853" s="83"/>
      <c r="N853" s="83"/>
      <c r="O853" s="83"/>
      <c r="P853" s="84"/>
      <c r="Q853" s="85"/>
      <c r="R853" s="85"/>
      <c r="S853" s="85"/>
      <c r="T853" s="85"/>
      <c r="U853" s="85"/>
      <c r="V853" s="86"/>
      <c r="AA853" s="69"/>
    </row>
    <row r="854" ht="15.75" customHeight="1" spans="2:27">
      <c r="B854" s="67"/>
      <c r="H854" s="83"/>
      <c r="I854" s="84"/>
      <c r="J854" s="83"/>
      <c r="L854" s="83"/>
      <c r="M854" s="83"/>
      <c r="N854" s="83"/>
      <c r="O854" s="83"/>
      <c r="P854" s="84"/>
      <c r="Q854" s="85"/>
      <c r="R854" s="85"/>
      <c r="S854" s="85"/>
      <c r="T854" s="85"/>
      <c r="U854" s="85"/>
      <c r="V854" s="86"/>
      <c r="AA854" s="69"/>
    </row>
    <row r="855" ht="15.75" customHeight="1" spans="2:27">
      <c r="B855" s="67"/>
      <c r="H855" s="83"/>
      <c r="I855" s="84"/>
      <c r="J855" s="83"/>
      <c r="L855" s="83"/>
      <c r="M855" s="83"/>
      <c r="N855" s="83"/>
      <c r="O855" s="83"/>
      <c r="P855" s="84"/>
      <c r="Q855" s="85"/>
      <c r="R855" s="85"/>
      <c r="S855" s="85"/>
      <c r="T855" s="85"/>
      <c r="U855" s="85"/>
      <c r="V855" s="86"/>
      <c r="AA855" s="69"/>
    </row>
    <row r="856" ht="15.75" customHeight="1" spans="2:27">
      <c r="B856" s="67"/>
      <c r="H856" s="83"/>
      <c r="I856" s="84"/>
      <c r="J856" s="83"/>
      <c r="L856" s="83"/>
      <c r="M856" s="83"/>
      <c r="N856" s="83"/>
      <c r="O856" s="83"/>
      <c r="P856" s="84"/>
      <c r="Q856" s="85"/>
      <c r="R856" s="85"/>
      <c r="S856" s="85"/>
      <c r="T856" s="85"/>
      <c r="U856" s="85"/>
      <c r="V856" s="86"/>
      <c r="AA856" s="69"/>
    </row>
    <row r="857" ht="15.75" customHeight="1" spans="2:27">
      <c r="B857" s="67"/>
      <c r="H857" s="83"/>
      <c r="I857" s="84"/>
      <c r="J857" s="83"/>
      <c r="L857" s="83"/>
      <c r="M857" s="83"/>
      <c r="N857" s="83"/>
      <c r="O857" s="83"/>
      <c r="P857" s="84"/>
      <c r="Q857" s="85"/>
      <c r="R857" s="85"/>
      <c r="S857" s="85"/>
      <c r="T857" s="85"/>
      <c r="U857" s="85"/>
      <c r="V857" s="86"/>
      <c r="AA857" s="69"/>
    </row>
    <row r="858" ht="15.75" customHeight="1" spans="2:27">
      <c r="B858" s="67"/>
      <c r="H858" s="83"/>
      <c r="I858" s="84"/>
      <c r="J858" s="83"/>
      <c r="L858" s="83"/>
      <c r="M858" s="83"/>
      <c r="N858" s="83"/>
      <c r="O858" s="83"/>
      <c r="P858" s="84"/>
      <c r="Q858" s="85"/>
      <c r="R858" s="85"/>
      <c r="S858" s="85"/>
      <c r="T858" s="85"/>
      <c r="U858" s="85"/>
      <c r="V858" s="86"/>
      <c r="AA858" s="69"/>
    </row>
    <row r="859" ht="15.75" customHeight="1" spans="2:27">
      <c r="B859" s="67"/>
      <c r="H859" s="83"/>
      <c r="I859" s="84"/>
      <c r="J859" s="83"/>
      <c r="L859" s="83"/>
      <c r="M859" s="83"/>
      <c r="N859" s="83"/>
      <c r="O859" s="83"/>
      <c r="P859" s="84"/>
      <c r="Q859" s="85"/>
      <c r="R859" s="85"/>
      <c r="S859" s="85"/>
      <c r="T859" s="85"/>
      <c r="U859" s="85"/>
      <c r="V859" s="86"/>
      <c r="AA859" s="69"/>
    </row>
    <row r="860" ht="15.75" customHeight="1" spans="2:27">
      <c r="B860" s="67"/>
      <c r="H860" s="83"/>
      <c r="I860" s="84"/>
      <c r="J860" s="83"/>
      <c r="L860" s="83"/>
      <c r="M860" s="83"/>
      <c r="N860" s="83"/>
      <c r="O860" s="83"/>
      <c r="P860" s="84"/>
      <c r="Q860" s="85"/>
      <c r="R860" s="85"/>
      <c r="S860" s="85"/>
      <c r="T860" s="85"/>
      <c r="U860" s="85"/>
      <c r="V860" s="86"/>
      <c r="AA860" s="69"/>
    </row>
    <row r="861" ht="15.75" customHeight="1" spans="2:27">
      <c r="B861" s="67"/>
      <c r="H861" s="83"/>
      <c r="I861" s="84"/>
      <c r="J861" s="83"/>
      <c r="L861" s="83"/>
      <c r="M861" s="83"/>
      <c r="N861" s="83"/>
      <c r="O861" s="83"/>
      <c r="P861" s="84"/>
      <c r="Q861" s="85"/>
      <c r="R861" s="85"/>
      <c r="S861" s="85"/>
      <c r="T861" s="85"/>
      <c r="U861" s="85"/>
      <c r="V861" s="86"/>
      <c r="AA861" s="69"/>
    </row>
    <row r="862" ht="15.75" customHeight="1" spans="2:27">
      <c r="B862" s="67"/>
      <c r="H862" s="83"/>
      <c r="I862" s="84"/>
      <c r="J862" s="83"/>
      <c r="L862" s="83"/>
      <c r="M862" s="83"/>
      <c r="N862" s="83"/>
      <c r="O862" s="83"/>
      <c r="P862" s="84"/>
      <c r="Q862" s="85"/>
      <c r="R862" s="85"/>
      <c r="S862" s="85"/>
      <c r="T862" s="85"/>
      <c r="U862" s="85"/>
      <c r="V862" s="86"/>
      <c r="AA862" s="69"/>
    </row>
    <row r="863" ht="15.75" customHeight="1" spans="2:27">
      <c r="B863" s="67"/>
      <c r="H863" s="83"/>
      <c r="I863" s="84"/>
      <c r="J863" s="83"/>
      <c r="L863" s="83"/>
      <c r="M863" s="83"/>
      <c r="N863" s="83"/>
      <c r="O863" s="83"/>
      <c r="P863" s="84"/>
      <c r="Q863" s="85"/>
      <c r="R863" s="85"/>
      <c r="S863" s="85"/>
      <c r="T863" s="85"/>
      <c r="U863" s="85"/>
      <c r="V863" s="86"/>
      <c r="AA863" s="69"/>
    </row>
    <row r="864" ht="15.75" customHeight="1" spans="2:27">
      <c r="B864" s="67"/>
      <c r="H864" s="83"/>
      <c r="I864" s="84"/>
      <c r="J864" s="83"/>
      <c r="L864" s="83"/>
      <c r="M864" s="83"/>
      <c r="N864" s="83"/>
      <c r="O864" s="83"/>
      <c r="P864" s="84"/>
      <c r="Q864" s="85"/>
      <c r="R864" s="85"/>
      <c r="S864" s="85"/>
      <c r="T864" s="85"/>
      <c r="U864" s="85"/>
      <c r="V864" s="86"/>
      <c r="AA864" s="69"/>
    </row>
    <row r="865" ht="15.75" customHeight="1" spans="2:27">
      <c r="B865" s="67"/>
      <c r="H865" s="83"/>
      <c r="I865" s="84"/>
      <c r="J865" s="83"/>
      <c r="L865" s="83"/>
      <c r="M865" s="83"/>
      <c r="N865" s="83"/>
      <c r="O865" s="83"/>
      <c r="P865" s="84"/>
      <c r="Q865" s="85"/>
      <c r="R865" s="85"/>
      <c r="S865" s="85"/>
      <c r="T865" s="85"/>
      <c r="U865" s="85"/>
      <c r="V865" s="86"/>
      <c r="AA865" s="69"/>
    </row>
    <row r="866" ht="15.75" customHeight="1" spans="2:27">
      <c r="B866" s="67"/>
      <c r="H866" s="83"/>
      <c r="I866" s="84"/>
      <c r="J866" s="83"/>
      <c r="L866" s="83"/>
      <c r="M866" s="83"/>
      <c r="N866" s="83"/>
      <c r="O866" s="83"/>
      <c r="P866" s="84"/>
      <c r="Q866" s="85"/>
      <c r="R866" s="85"/>
      <c r="S866" s="85"/>
      <c r="T866" s="85"/>
      <c r="U866" s="85"/>
      <c r="V866" s="86"/>
      <c r="AA866" s="69"/>
    </row>
    <row r="867" ht="15.75" customHeight="1" spans="2:27">
      <c r="B867" s="67"/>
      <c r="H867" s="83"/>
      <c r="I867" s="84"/>
      <c r="J867" s="83"/>
      <c r="L867" s="83"/>
      <c r="M867" s="83"/>
      <c r="N867" s="83"/>
      <c r="O867" s="83"/>
      <c r="P867" s="84"/>
      <c r="Q867" s="85"/>
      <c r="R867" s="85"/>
      <c r="S867" s="85"/>
      <c r="T867" s="85"/>
      <c r="U867" s="85"/>
      <c r="V867" s="86"/>
      <c r="AA867" s="69"/>
    </row>
    <row r="868" ht="15.75" customHeight="1" spans="2:27">
      <c r="B868" s="67"/>
      <c r="H868" s="83"/>
      <c r="I868" s="84"/>
      <c r="J868" s="83"/>
      <c r="L868" s="83"/>
      <c r="M868" s="83"/>
      <c r="N868" s="83"/>
      <c r="O868" s="83"/>
      <c r="P868" s="84"/>
      <c r="Q868" s="85"/>
      <c r="R868" s="85"/>
      <c r="S868" s="85"/>
      <c r="T868" s="85"/>
      <c r="U868" s="85"/>
      <c r="V868" s="86"/>
      <c r="AA868" s="69"/>
    </row>
    <row r="869" ht="15.75" customHeight="1" spans="2:27">
      <c r="B869" s="67"/>
      <c r="H869" s="83"/>
      <c r="I869" s="84"/>
      <c r="J869" s="83"/>
      <c r="L869" s="83"/>
      <c r="M869" s="83"/>
      <c r="N869" s="83"/>
      <c r="O869" s="83"/>
      <c r="P869" s="84"/>
      <c r="Q869" s="85"/>
      <c r="R869" s="85"/>
      <c r="S869" s="85"/>
      <c r="T869" s="85"/>
      <c r="U869" s="85"/>
      <c r="V869" s="86"/>
      <c r="AA869" s="69"/>
    </row>
    <row r="870" ht="15.75" customHeight="1" spans="2:27">
      <c r="B870" s="67"/>
      <c r="H870" s="83"/>
      <c r="I870" s="84"/>
      <c r="J870" s="83"/>
      <c r="L870" s="83"/>
      <c r="M870" s="83"/>
      <c r="N870" s="83"/>
      <c r="O870" s="83"/>
      <c r="P870" s="84"/>
      <c r="Q870" s="85"/>
      <c r="R870" s="85"/>
      <c r="S870" s="85"/>
      <c r="T870" s="85"/>
      <c r="U870" s="85"/>
      <c r="V870" s="86"/>
      <c r="AA870" s="69"/>
    </row>
    <row r="871" ht="15.75" customHeight="1" spans="2:27">
      <c r="B871" s="67"/>
      <c r="H871" s="83"/>
      <c r="I871" s="84"/>
      <c r="J871" s="83"/>
      <c r="L871" s="83"/>
      <c r="M871" s="83"/>
      <c r="N871" s="83"/>
      <c r="O871" s="83"/>
      <c r="P871" s="84"/>
      <c r="Q871" s="85"/>
      <c r="R871" s="85"/>
      <c r="S871" s="85"/>
      <c r="T871" s="85"/>
      <c r="U871" s="85"/>
      <c r="V871" s="86"/>
      <c r="AA871" s="69"/>
    </row>
    <row r="872" ht="15.75" customHeight="1" spans="2:27">
      <c r="B872" s="67"/>
      <c r="H872" s="83"/>
      <c r="I872" s="84"/>
      <c r="J872" s="83"/>
      <c r="L872" s="83"/>
      <c r="M872" s="83"/>
      <c r="N872" s="83"/>
      <c r="O872" s="83"/>
      <c r="P872" s="84"/>
      <c r="Q872" s="85"/>
      <c r="R872" s="85"/>
      <c r="S872" s="85"/>
      <c r="T872" s="85"/>
      <c r="U872" s="85"/>
      <c r="V872" s="86"/>
      <c r="AA872" s="69"/>
    </row>
    <row r="873" ht="15.75" customHeight="1" spans="2:27">
      <c r="B873" s="67"/>
      <c r="H873" s="83"/>
      <c r="I873" s="84"/>
      <c r="J873" s="83"/>
      <c r="L873" s="83"/>
      <c r="M873" s="83"/>
      <c r="N873" s="83"/>
      <c r="O873" s="83"/>
      <c r="P873" s="84"/>
      <c r="Q873" s="85"/>
      <c r="R873" s="85"/>
      <c r="S873" s="85"/>
      <c r="T873" s="85"/>
      <c r="U873" s="85"/>
      <c r="V873" s="86"/>
      <c r="AA873" s="69"/>
    </row>
    <row r="874" ht="15.75" customHeight="1" spans="2:27">
      <c r="B874" s="67"/>
      <c r="H874" s="83"/>
      <c r="I874" s="84"/>
      <c r="J874" s="83"/>
      <c r="L874" s="83"/>
      <c r="M874" s="83"/>
      <c r="N874" s="83"/>
      <c r="O874" s="83"/>
      <c r="P874" s="84"/>
      <c r="Q874" s="85"/>
      <c r="R874" s="85"/>
      <c r="S874" s="85"/>
      <c r="T874" s="85"/>
      <c r="U874" s="85"/>
      <c r="V874" s="86"/>
      <c r="AA874" s="69"/>
    </row>
    <row r="875" ht="15.75" customHeight="1" spans="2:27">
      <c r="B875" s="67"/>
      <c r="H875" s="83"/>
      <c r="I875" s="84"/>
      <c r="J875" s="83"/>
      <c r="L875" s="83"/>
      <c r="M875" s="83"/>
      <c r="N875" s="83"/>
      <c r="O875" s="83"/>
      <c r="P875" s="84"/>
      <c r="Q875" s="85"/>
      <c r="R875" s="85"/>
      <c r="S875" s="85"/>
      <c r="T875" s="85"/>
      <c r="U875" s="85"/>
      <c r="V875" s="86"/>
      <c r="AA875" s="69"/>
    </row>
    <row r="876" ht="15.75" customHeight="1" spans="2:27">
      <c r="B876" s="67"/>
      <c r="H876" s="83"/>
      <c r="I876" s="84"/>
      <c r="J876" s="83"/>
      <c r="L876" s="83"/>
      <c r="M876" s="83"/>
      <c r="N876" s="83"/>
      <c r="O876" s="83"/>
      <c r="P876" s="84"/>
      <c r="Q876" s="85"/>
      <c r="R876" s="85"/>
      <c r="S876" s="85"/>
      <c r="T876" s="85"/>
      <c r="U876" s="85"/>
      <c r="V876" s="86"/>
      <c r="AA876" s="69"/>
    </row>
    <row r="877" ht="15.75" customHeight="1" spans="2:27">
      <c r="B877" s="67"/>
      <c r="H877" s="83"/>
      <c r="I877" s="84"/>
      <c r="J877" s="83"/>
      <c r="L877" s="83"/>
      <c r="M877" s="83"/>
      <c r="N877" s="83"/>
      <c r="O877" s="83"/>
      <c r="P877" s="84"/>
      <c r="Q877" s="85"/>
      <c r="R877" s="85"/>
      <c r="S877" s="85"/>
      <c r="T877" s="85"/>
      <c r="U877" s="85"/>
      <c r="V877" s="86"/>
      <c r="AA877" s="69"/>
    </row>
    <row r="878" ht="15.75" customHeight="1" spans="2:27">
      <c r="B878" s="67"/>
      <c r="H878" s="83"/>
      <c r="I878" s="84"/>
      <c r="J878" s="83"/>
      <c r="L878" s="83"/>
      <c r="M878" s="83"/>
      <c r="N878" s="83"/>
      <c r="O878" s="83"/>
      <c r="P878" s="84"/>
      <c r="Q878" s="85"/>
      <c r="R878" s="85"/>
      <c r="S878" s="85"/>
      <c r="T878" s="85"/>
      <c r="U878" s="85"/>
      <c r="V878" s="86"/>
      <c r="AA878" s="69"/>
    </row>
    <row r="879" ht="15.75" customHeight="1" spans="2:27">
      <c r="B879" s="67"/>
      <c r="H879" s="83"/>
      <c r="I879" s="84"/>
      <c r="J879" s="83"/>
      <c r="L879" s="83"/>
      <c r="M879" s="83"/>
      <c r="N879" s="83"/>
      <c r="O879" s="83"/>
      <c r="P879" s="84"/>
      <c r="Q879" s="85"/>
      <c r="R879" s="85"/>
      <c r="S879" s="85"/>
      <c r="T879" s="85"/>
      <c r="U879" s="85"/>
      <c r="V879" s="86"/>
      <c r="AA879" s="69"/>
    </row>
    <row r="880" ht="15.75" customHeight="1" spans="2:27">
      <c r="B880" s="67"/>
      <c r="H880" s="83"/>
      <c r="I880" s="84"/>
      <c r="J880" s="83"/>
      <c r="L880" s="83"/>
      <c r="M880" s="83"/>
      <c r="N880" s="83"/>
      <c r="O880" s="83"/>
      <c r="P880" s="84"/>
      <c r="Q880" s="85"/>
      <c r="R880" s="85"/>
      <c r="S880" s="85"/>
      <c r="T880" s="85"/>
      <c r="U880" s="85"/>
      <c r="V880" s="86"/>
      <c r="AA880" s="69"/>
    </row>
    <row r="881" ht="15.75" customHeight="1" spans="2:27">
      <c r="B881" s="67"/>
      <c r="H881" s="83"/>
      <c r="I881" s="84"/>
      <c r="J881" s="83"/>
      <c r="L881" s="83"/>
      <c r="M881" s="83"/>
      <c r="N881" s="83"/>
      <c r="O881" s="83"/>
      <c r="P881" s="84"/>
      <c r="Q881" s="85"/>
      <c r="R881" s="85"/>
      <c r="S881" s="85"/>
      <c r="T881" s="85"/>
      <c r="U881" s="85"/>
      <c r="V881" s="86"/>
      <c r="AA881" s="69"/>
    </row>
    <row r="882" ht="15.75" customHeight="1" spans="2:27">
      <c r="B882" s="67"/>
      <c r="H882" s="83"/>
      <c r="I882" s="84"/>
      <c r="J882" s="83"/>
      <c r="L882" s="83"/>
      <c r="M882" s="83"/>
      <c r="N882" s="83"/>
      <c r="O882" s="83"/>
      <c r="P882" s="84"/>
      <c r="Q882" s="85"/>
      <c r="R882" s="85"/>
      <c r="S882" s="85"/>
      <c r="T882" s="85"/>
      <c r="U882" s="85"/>
      <c r="V882" s="86"/>
      <c r="AA882" s="69"/>
    </row>
    <row r="883" ht="15.75" customHeight="1" spans="2:27">
      <c r="B883" s="67"/>
      <c r="H883" s="83"/>
      <c r="I883" s="84"/>
      <c r="J883" s="83"/>
      <c r="L883" s="83"/>
      <c r="M883" s="83"/>
      <c r="N883" s="83"/>
      <c r="O883" s="83"/>
      <c r="P883" s="84"/>
      <c r="Q883" s="85"/>
      <c r="R883" s="85"/>
      <c r="S883" s="85"/>
      <c r="T883" s="85"/>
      <c r="U883" s="85"/>
      <c r="V883" s="86"/>
      <c r="AA883" s="69"/>
    </row>
    <row r="884" ht="15.75" customHeight="1" spans="2:27">
      <c r="B884" s="67"/>
      <c r="H884" s="83"/>
      <c r="I884" s="84"/>
      <c r="J884" s="83"/>
      <c r="L884" s="83"/>
      <c r="M884" s="83"/>
      <c r="N884" s="83"/>
      <c r="O884" s="83"/>
      <c r="P884" s="84"/>
      <c r="Q884" s="85"/>
      <c r="R884" s="85"/>
      <c r="S884" s="85"/>
      <c r="T884" s="85"/>
      <c r="U884" s="85"/>
      <c r="V884" s="86"/>
      <c r="AA884" s="69"/>
    </row>
    <row r="885" ht="15.75" customHeight="1" spans="2:27">
      <c r="B885" s="67"/>
      <c r="H885" s="83"/>
      <c r="I885" s="84"/>
      <c r="J885" s="83"/>
      <c r="L885" s="83"/>
      <c r="M885" s="83"/>
      <c r="N885" s="83"/>
      <c r="O885" s="83"/>
      <c r="P885" s="84"/>
      <c r="Q885" s="85"/>
      <c r="R885" s="85"/>
      <c r="S885" s="85"/>
      <c r="T885" s="85"/>
      <c r="U885" s="85"/>
      <c r="V885" s="86"/>
      <c r="AA885" s="69"/>
    </row>
    <row r="886" ht="15.75" customHeight="1" spans="2:27">
      <c r="B886" s="67"/>
      <c r="H886" s="83"/>
      <c r="I886" s="84"/>
      <c r="J886" s="83"/>
      <c r="L886" s="83"/>
      <c r="M886" s="83"/>
      <c r="N886" s="83"/>
      <c r="O886" s="83"/>
      <c r="P886" s="84"/>
      <c r="Q886" s="85"/>
      <c r="R886" s="85"/>
      <c r="S886" s="85"/>
      <c r="T886" s="85"/>
      <c r="U886" s="85"/>
      <c r="V886" s="86"/>
      <c r="AA886" s="69"/>
    </row>
    <row r="887" ht="15.75" customHeight="1" spans="2:27">
      <c r="B887" s="67"/>
      <c r="H887" s="83"/>
      <c r="I887" s="84"/>
      <c r="J887" s="83"/>
      <c r="L887" s="83"/>
      <c r="M887" s="83"/>
      <c r="N887" s="83"/>
      <c r="O887" s="83"/>
      <c r="P887" s="84"/>
      <c r="Q887" s="85"/>
      <c r="R887" s="85"/>
      <c r="S887" s="85"/>
      <c r="T887" s="85"/>
      <c r="U887" s="85"/>
      <c r="V887" s="86"/>
      <c r="AA887" s="69"/>
    </row>
    <row r="888" ht="15.75" customHeight="1" spans="2:27">
      <c r="B888" s="67"/>
      <c r="H888" s="83"/>
      <c r="I888" s="84"/>
      <c r="J888" s="83"/>
      <c r="L888" s="83"/>
      <c r="M888" s="83"/>
      <c r="N888" s="83"/>
      <c r="O888" s="83"/>
      <c r="P888" s="84"/>
      <c r="Q888" s="85"/>
      <c r="R888" s="85"/>
      <c r="S888" s="85"/>
      <c r="T888" s="85"/>
      <c r="U888" s="85"/>
      <c r="V888" s="86"/>
      <c r="AA888" s="69"/>
    </row>
    <row r="889" ht="15.75" customHeight="1" spans="2:27">
      <c r="B889" s="67"/>
      <c r="H889" s="83"/>
      <c r="I889" s="84"/>
      <c r="J889" s="83"/>
      <c r="L889" s="83"/>
      <c r="M889" s="83"/>
      <c r="N889" s="83"/>
      <c r="O889" s="83"/>
      <c r="P889" s="84"/>
      <c r="Q889" s="85"/>
      <c r="R889" s="85"/>
      <c r="S889" s="85"/>
      <c r="T889" s="85"/>
      <c r="U889" s="85"/>
      <c r="V889" s="86"/>
      <c r="AA889" s="69"/>
    </row>
    <row r="890" ht="15.75" customHeight="1" spans="2:27">
      <c r="B890" s="67"/>
      <c r="H890" s="83"/>
      <c r="I890" s="84"/>
      <c r="J890" s="83"/>
      <c r="L890" s="83"/>
      <c r="M890" s="83"/>
      <c r="N890" s="83"/>
      <c r="O890" s="83"/>
      <c r="P890" s="84"/>
      <c r="Q890" s="85"/>
      <c r="R890" s="85"/>
      <c r="S890" s="85"/>
      <c r="T890" s="85"/>
      <c r="U890" s="85"/>
      <c r="V890" s="86"/>
      <c r="AA890" s="69"/>
    </row>
    <row r="891" ht="15.75" customHeight="1" spans="2:27">
      <c r="B891" s="67"/>
      <c r="H891" s="83"/>
      <c r="I891" s="84"/>
      <c r="J891" s="83"/>
      <c r="L891" s="83"/>
      <c r="M891" s="83"/>
      <c r="N891" s="83"/>
      <c r="O891" s="83"/>
      <c r="P891" s="84"/>
      <c r="Q891" s="85"/>
      <c r="R891" s="85"/>
      <c r="S891" s="85"/>
      <c r="T891" s="85"/>
      <c r="U891" s="85"/>
      <c r="V891" s="86"/>
      <c r="AA891" s="69"/>
    </row>
    <row r="892" ht="15.75" customHeight="1" spans="2:27">
      <c r="B892" s="67"/>
      <c r="H892" s="83"/>
      <c r="I892" s="84"/>
      <c r="J892" s="83"/>
      <c r="L892" s="83"/>
      <c r="M892" s="83"/>
      <c r="N892" s="83"/>
      <c r="O892" s="83"/>
      <c r="P892" s="84"/>
      <c r="Q892" s="85"/>
      <c r="R892" s="85"/>
      <c r="S892" s="85"/>
      <c r="T892" s="85"/>
      <c r="U892" s="85"/>
      <c r="V892" s="86"/>
      <c r="AA892" s="69"/>
    </row>
    <row r="893" ht="15.75" customHeight="1" spans="2:27">
      <c r="B893" s="67"/>
      <c r="H893" s="83"/>
      <c r="I893" s="84"/>
      <c r="J893" s="83"/>
      <c r="L893" s="83"/>
      <c r="M893" s="83"/>
      <c r="N893" s="83"/>
      <c r="O893" s="83"/>
      <c r="P893" s="84"/>
      <c r="Q893" s="85"/>
      <c r="R893" s="85"/>
      <c r="S893" s="85"/>
      <c r="T893" s="85"/>
      <c r="U893" s="85"/>
      <c r="V893" s="86"/>
      <c r="AA893" s="69"/>
    </row>
    <row r="894" ht="15.75" customHeight="1" spans="2:27">
      <c r="B894" s="67"/>
      <c r="H894" s="83"/>
      <c r="I894" s="84"/>
      <c r="J894" s="83"/>
      <c r="L894" s="83"/>
      <c r="M894" s="83"/>
      <c r="N894" s="83"/>
      <c r="O894" s="83"/>
      <c r="P894" s="84"/>
      <c r="Q894" s="85"/>
      <c r="R894" s="85"/>
      <c r="S894" s="85"/>
      <c r="T894" s="85"/>
      <c r="U894" s="85"/>
      <c r="V894" s="86"/>
      <c r="AA894" s="69"/>
    </row>
    <row r="895" ht="15.75" customHeight="1" spans="2:27">
      <c r="B895" s="67"/>
      <c r="H895" s="83"/>
      <c r="I895" s="84"/>
      <c r="J895" s="83"/>
      <c r="L895" s="83"/>
      <c r="M895" s="83"/>
      <c r="N895" s="83"/>
      <c r="O895" s="83"/>
      <c r="P895" s="84"/>
      <c r="Q895" s="85"/>
      <c r="R895" s="85"/>
      <c r="S895" s="85"/>
      <c r="T895" s="85"/>
      <c r="U895" s="85"/>
      <c r="V895" s="86"/>
      <c r="AA895" s="69"/>
    </row>
    <row r="896" ht="15.75" customHeight="1" spans="2:27">
      <c r="B896" s="67"/>
      <c r="H896" s="83"/>
      <c r="I896" s="84"/>
      <c r="J896" s="83"/>
      <c r="L896" s="83"/>
      <c r="M896" s="83"/>
      <c r="N896" s="83"/>
      <c r="O896" s="83"/>
      <c r="P896" s="84"/>
      <c r="Q896" s="85"/>
      <c r="R896" s="85"/>
      <c r="S896" s="85"/>
      <c r="T896" s="85"/>
      <c r="U896" s="85"/>
      <c r="V896" s="86"/>
      <c r="AA896" s="69"/>
    </row>
    <row r="897" ht="15.75" customHeight="1" spans="2:27">
      <c r="B897" s="67"/>
      <c r="H897" s="83"/>
      <c r="I897" s="84"/>
      <c r="J897" s="83"/>
      <c r="L897" s="83"/>
      <c r="M897" s="83"/>
      <c r="N897" s="83"/>
      <c r="O897" s="83"/>
      <c r="P897" s="84"/>
      <c r="Q897" s="85"/>
      <c r="R897" s="85"/>
      <c r="S897" s="85"/>
      <c r="T897" s="85"/>
      <c r="U897" s="85"/>
      <c r="V897" s="86"/>
      <c r="AA897" s="69"/>
    </row>
    <row r="898" ht="15.75" customHeight="1" spans="2:27">
      <c r="B898" s="67"/>
      <c r="H898" s="83"/>
      <c r="I898" s="84"/>
      <c r="J898" s="83"/>
      <c r="L898" s="83"/>
      <c r="M898" s="83"/>
      <c r="N898" s="83"/>
      <c r="O898" s="83"/>
      <c r="P898" s="84"/>
      <c r="Q898" s="85"/>
      <c r="R898" s="85"/>
      <c r="S898" s="85"/>
      <c r="T898" s="85"/>
      <c r="U898" s="85"/>
      <c r="V898" s="86"/>
      <c r="AA898" s="69"/>
    </row>
    <row r="899" ht="15.75" customHeight="1" spans="2:27">
      <c r="B899" s="67"/>
      <c r="H899" s="83"/>
      <c r="I899" s="84"/>
      <c r="J899" s="83"/>
      <c r="L899" s="83"/>
      <c r="M899" s="83"/>
      <c r="N899" s="83"/>
      <c r="O899" s="83"/>
      <c r="P899" s="84"/>
      <c r="Q899" s="85"/>
      <c r="R899" s="85"/>
      <c r="S899" s="85"/>
      <c r="T899" s="85"/>
      <c r="U899" s="85"/>
      <c r="V899" s="86"/>
      <c r="AA899" s="69"/>
    </row>
    <row r="900" ht="15.75" customHeight="1" spans="2:27">
      <c r="B900" s="67"/>
      <c r="H900" s="83"/>
      <c r="I900" s="84"/>
      <c r="J900" s="83"/>
      <c r="L900" s="83"/>
      <c r="M900" s="83"/>
      <c r="N900" s="83"/>
      <c r="O900" s="83"/>
      <c r="P900" s="84"/>
      <c r="Q900" s="85"/>
      <c r="R900" s="85"/>
      <c r="S900" s="85"/>
      <c r="T900" s="85"/>
      <c r="U900" s="85"/>
      <c r="V900" s="86"/>
      <c r="AA900" s="69"/>
    </row>
    <row r="901" ht="15.75" customHeight="1" spans="2:27">
      <c r="B901" s="67"/>
      <c r="H901" s="83"/>
      <c r="I901" s="84"/>
      <c r="J901" s="83"/>
      <c r="L901" s="83"/>
      <c r="M901" s="83"/>
      <c r="N901" s="83"/>
      <c r="O901" s="83"/>
      <c r="P901" s="84"/>
      <c r="Q901" s="85"/>
      <c r="R901" s="85"/>
      <c r="S901" s="85"/>
      <c r="T901" s="85"/>
      <c r="U901" s="85"/>
      <c r="V901" s="86"/>
      <c r="AA901" s="69"/>
    </row>
    <row r="902" ht="15.75" customHeight="1" spans="2:27">
      <c r="B902" s="67"/>
      <c r="H902" s="83"/>
      <c r="I902" s="84"/>
      <c r="J902" s="83"/>
      <c r="L902" s="83"/>
      <c r="M902" s="83"/>
      <c r="N902" s="83"/>
      <c r="O902" s="83"/>
      <c r="P902" s="84"/>
      <c r="Q902" s="85"/>
      <c r="R902" s="85"/>
      <c r="S902" s="85"/>
      <c r="T902" s="85"/>
      <c r="U902" s="85"/>
      <c r="V902" s="86"/>
      <c r="AA902" s="69"/>
    </row>
    <row r="903" ht="15.75" customHeight="1" spans="2:27">
      <c r="B903" s="67"/>
      <c r="H903" s="83"/>
      <c r="I903" s="84"/>
      <c r="J903" s="83"/>
      <c r="L903" s="83"/>
      <c r="M903" s="83"/>
      <c r="N903" s="83"/>
      <c r="O903" s="83"/>
      <c r="P903" s="84"/>
      <c r="Q903" s="85"/>
      <c r="R903" s="85"/>
      <c r="S903" s="85"/>
      <c r="T903" s="85"/>
      <c r="U903" s="85"/>
      <c r="V903" s="86"/>
      <c r="AA903" s="69"/>
    </row>
    <row r="904" ht="15.75" customHeight="1" spans="2:27">
      <c r="B904" s="67"/>
      <c r="H904" s="83"/>
      <c r="I904" s="84"/>
      <c r="J904" s="83"/>
      <c r="L904" s="83"/>
      <c r="M904" s="83"/>
      <c r="N904" s="83"/>
      <c r="O904" s="83"/>
      <c r="P904" s="84"/>
      <c r="Q904" s="85"/>
      <c r="R904" s="85"/>
      <c r="S904" s="85"/>
      <c r="T904" s="85"/>
      <c r="U904" s="85"/>
      <c r="V904" s="86"/>
      <c r="AA904" s="69"/>
    </row>
    <row r="905" ht="15.75" customHeight="1" spans="2:27">
      <c r="B905" s="67"/>
      <c r="H905" s="83"/>
      <c r="I905" s="84"/>
      <c r="J905" s="83"/>
      <c r="L905" s="83"/>
      <c r="M905" s="83"/>
      <c r="N905" s="83"/>
      <c r="O905" s="83"/>
      <c r="P905" s="84"/>
      <c r="Q905" s="85"/>
      <c r="R905" s="85"/>
      <c r="S905" s="85"/>
      <c r="T905" s="85"/>
      <c r="U905" s="85"/>
      <c r="V905" s="86"/>
      <c r="AA905" s="69"/>
    </row>
    <row r="906" ht="15.75" customHeight="1" spans="2:27">
      <c r="B906" s="67"/>
      <c r="H906" s="83"/>
      <c r="I906" s="84"/>
      <c r="J906" s="83"/>
      <c r="L906" s="83"/>
      <c r="M906" s="83"/>
      <c r="N906" s="83"/>
      <c r="O906" s="83"/>
      <c r="P906" s="84"/>
      <c r="Q906" s="85"/>
      <c r="R906" s="85"/>
      <c r="S906" s="85"/>
      <c r="T906" s="85"/>
      <c r="U906" s="85"/>
      <c r="V906" s="86"/>
      <c r="AA906" s="69"/>
    </row>
    <row r="907" ht="15.75" customHeight="1" spans="2:27">
      <c r="B907" s="67"/>
      <c r="H907" s="83"/>
      <c r="I907" s="84"/>
      <c r="J907" s="83"/>
      <c r="L907" s="83"/>
      <c r="M907" s="83"/>
      <c r="N907" s="83"/>
      <c r="O907" s="83"/>
      <c r="P907" s="84"/>
      <c r="Q907" s="85"/>
      <c r="R907" s="85"/>
      <c r="S907" s="85"/>
      <c r="T907" s="85"/>
      <c r="U907" s="85"/>
      <c r="V907" s="86"/>
      <c r="AA907" s="69"/>
    </row>
    <row r="908" ht="15.75" customHeight="1" spans="2:27">
      <c r="B908" s="67"/>
      <c r="H908" s="83"/>
      <c r="I908" s="84"/>
      <c r="J908" s="83"/>
      <c r="L908" s="83"/>
      <c r="M908" s="83"/>
      <c r="N908" s="83"/>
      <c r="O908" s="83"/>
      <c r="P908" s="84"/>
      <c r="Q908" s="85"/>
      <c r="R908" s="85"/>
      <c r="S908" s="85"/>
      <c r="T908" s="85"/>
      <c r="U908" s="85"/>
      <c r="V908" s="86"/>
      <c r="AA908" s="69"/>
    </row>
    <row r="909" ht="15.75" customHeight="1" spans="2:27">
      <c r="B909" s="67"/>
      <c r="H909" s="83"/>
      <c r="I909" s="84"/>
      <c r="J909" s="83"/>
      <c r="L909" s="83"/>
      <c r="M909" s="83"/>
      <c r="N909" s="83"/>
      <c r="O909" s="83"/>
      <c r="P909" s="84"/>
      <c r="Q909" s="85"/>
      <c r="R909" s="85"/>
      <c r="S909" s="85"/>
      <c r="T909" s="85"/>
      <c r="U909" s="85"/>
      <c r="V909" s="86"/>
      <c r="AA909" s="69"/>
    </row>
    <row r="910" ht="15.75" customHeight="1" spans="2:27">
      <c r="B910" s="67"/>
      <c r="H910" s="83"/>
      <c r="I910" s="84"/>
      <c r="J910" s="83"/>
      <c r="L910" s="83"/>
      <c r="M910" s="83"/>
      <c r="N910" s="83"/>
      <c r="O910" s="83"/>
      <c r="P910" s="84"/>
      <c r="Q910" s="85"/>
      <c r="R910" s="85"/>
      <c r="S910" s="85"/>
      <c r="T910" s="85"/>
      <c r="U910" s="85"/>
      <c r="V910" s="86"/>
      <c r="AA910" s="69"/>
    </row>
    <row r="911" ht="15.75" customHeight="1" spans="2:27">
      <c r="B911" s="67"/>
      <c r="H911" s="83"/>
      <c r="I911" s="84"/>
      <c r="J911" s="83"/>
      <c r="L911" s="83"/>
      <c r="M911" s="83"/>
      <c r="N911" s="83"/>
      <c r="O911" s="83"/>
      <c r="P911" s="84"/>
      <c r="Q911" s="85"/>
      <c r="R911" s="85"/>
      <c r="S911" s="85"/>
      <c r="T911" s="85"/>
      <c r="U911" s="85"/>
      <c r="V911" s="86"/>
      <c r="AA911" s="69"/>
    </row>
    <row r="912" ht="15.75" customHeight="1" spans="2:27">
      <c r="B912" s="67"/>
      <c r="H912" s="83"/>
      <c r="I912" s="84"/>
      <c r="J912" s="83"/>
      <c r="L912" s="83"/>
      <c r="M912" s="83"/>
      <c r="N912" s="83"/>
      <c r="O912" s="83"/>
      <c r="P912" s="84"/>
      <c r="Q912" s="85"/>
      <c r="R912" s="85"/>
      <c r="S912" s="85"/>
      <c r="T912" s="85"/>
      <c r="U912" s="85"/>
      <c r="V912" s="86"/>
      <c r="AA912" s="69"/>
    </row>
    <row r="913" ht="15.75" customHeight="1" spans="2:27">
      <c r="B913" s="67"/>
      <c r="H913" s="83"/>
      <c r="I913" s="84"/>
      <c r="J913" s="83"/>
      <c r="L913" s="83"/>
      <c r="M913" s="83"/>
      <c r="N913" s="83"/>
      <c r="O913" s="83"/>
      <c r="P913" s="84"/>
      <c r="Q913" s="85"/>
      <c r="R913" s="85"/>
      <c r="S913" s="85"/>
      <c r="T913" s="85"/>
      <c r="U913" s="85"/>
      <c r="V913" s="86"/>
      <c r="AA913" s="69"/>
    </row>
    <row r="914" ht="15.75" customHeight="1" spans="2:27">
      <c r="B914" s="67"/>
      <c r="H914" s="83"/>
      <c r="I914" s="84"/>
      <c r="J914" s="83"/>
      <c r="L914" s="83"/>
      <c r="M914" s="83"/>
      <c r="N914" s="83"/>
      <c r="O914" s="83"/>
      <c r="P914" s="84"/>
      <c r="Q914" s="85"/>
      <c r="R914" s="85"/>
      <c r="S914" s="85"/>
      <c r="T914" s="85"/>
      <c r="U914" s="85"/>
      <c r="V914" s="86"/>
      <c r="AA914" s="69"/>
    </row>
    <row r="915" ht="15.75" customHeight="1" spans="2:27">
      <c r="B915" s="67"/>
      <c r="H915" s="83"/>
      <c r="I915" s="84"/>
      <c r="J915" s="83"/>
      <c r="L915" s="83"/>
      <c r="M915" s="83"/>
      <c r="N915" s="83"/>
      <c r="O915" s="83"/>
      <c r="P915" s="84"/>
      <c r="Q915" s="85"/>
      <c r="R915" s="85"/>
      <c r="S915" s="85"/>
      <c r="T915" s="85"/>
      <c r="U915" s="85"/>
      <c r="V915" s="86"/>
      <c r="AA915" s="69"/>
    </row>
    <row r="916" ht="15.75" customHeight="1" spans="2:27">
      <c r="B916" s="67"/>
      <c r="H916" s="83"/>
      <c r="I916" s="84"/>
      <c r="J916" s="83"/>
      <c r="L916" s="83"/>
      <c r="M916" s="83"/>
      <c r="N916" s="83"/>
      <c r="O916" s="83"/>
      <c r="P916" s="84"/>
      <c r="Q916" s="85"/>
      <c r="R916" s="85"/>
      <c r="S916" s="85"/>
      <c r="T916" s="85"/>
      <c r="U916" s="85"/>
      <c r="V916" s="86"/>
      <c r="AA916" s="69"/>
    </row>
    <row r="917" ht="15.75" customHeight="1" spans="2:27">
      <c r="B917" s="67"/>
      <c r="H917" s="83"/>
      <c r="I917" s="84"/>
      <c r="J917" s="83"/>
      <c r="L917" s="83"/>
      <c r="M917" s="83"/>
      <c r="N917" s="83"/>
      <c r="O917" s="83"/>
      <c r="P917" s="84"/>
      <c r="Q917" s="85"/>
      <c r="R917" s="85"/>
      <c r="S917" s="85"/>
      <c r="T917" s="85"/>
      <c r="U917" s="85"/>
      <c r="V917" s="86"/>
      <c r="AA917" s="69"/>
    </row>
    <row r="918" ht="15.75" customHeight="1" spans="2:27">
      <c r="B918" s="67"/>
      <c r="H918" s="83"/>
      <c r="I918" s="84"/>
      <c r="J918" s="83"/>
      <c r="L918" s="83"/>
      <c r="M918" s="83"/>
      <c r="N918" s="83"/>
      <c r="O918" s="83"/>
      <c r="P918" s="84"/>
      <c r="Q918" s="85"/>
      <c r="R918" s="85"/>
      <c r="S918" s="85"/>
      <c r="T918" s="85"/>
      <c r="U918" s="85"/>
      <c r="V918" s="86"/>
      <c r="AA918" s="69"/>
    </row>
    <row r="919" ht="15.75" customHeight="1" spans="2:27">
      <c r="B919" s="67"/>
      <c r="H919" s="83"/>
      <c r="I919" s="84"/>
      <c r="J919" s="83"/>
      <c r="L919" s="83"/>
      <c r="M919" s="83"/>
      <c r="N919" s="83"/>
      <c r="O919" s="83"/>
      <c r="P919" s="84"/>
      <c r="Q919" s="85"/>
      <c r="R919" s="85"/>
      <c r="S919" s="85"/>
      <c r="T919" s="85"/>
      <c r="U919" s="85"/>
      <c r="V919" s="86"/>
      <c r="AA919" s="69"/>
    </row>
    <row r="920" ht="15.75" customHeight="1" spans="2:27">
      <c r="B920" s="67"/>
      <c r="H920" s="83"/>
      <c r="I920" s="84"/>
      <c r="J920" s="83"/>
      <c r="L920" s="83"/>
      <c r="M920" s="83"/>
      <c r="N920" s="83"/>
      <c r="O920" s="83"/>
      <c r="P920" s="84"/>
      <c r="Q920" s="85"/>
      <c r="R920" s="85"/>
      <c r="S920" s="85"/>
      <c r="T920" s="85"/>
      <c r="U920" s="85"/>
      <c r="V920" s="86"/>
      <c r="AA920" s="69"/>
    </row>
    <row r="921" ht="15.75" customHeight="1" spans="2:27">
      <c r="B921" s="67"/>
      <c r="H921" s="83"/>
      <c r="I921" s="84"/>
      <c r="J921" s="83"/>
      <c r="L921" s="83"/>
      <c r="M921" s="83"/>
      <c r="N921" s="83"/>
      <c r="O921" s="83"/>
      <c r="P921" s="84"/>
      <c r="Q921" s="85"/>
      <c r="R921" s="85"/>
      <c r="S921" s="85"/>
      <c r="T921" s="85"/>
      <c r="U921" s="85"/>
      <c r="V921" s="86"/>
      <c r="AA921" s="69"/>
    </row>
    <row r="922" ht="15.75" customHeight="1" spans="2:27">
      <c r="B922" s="67"/>
      <c r="H922" s="83"/>
      <c r="I922" s="84"/>
      <c r="J922" s="83"/>
      <c r="L922" s="83"/>
      <c r="M922" s="83"/>
      <c r="N922" s="83"/>
      <c r="O922" s="83"/>
      <c r="P922" s="84"/>
      <c r="Q922" s="85"/>
      <c r="R922" s="85"/>
      <c r="S922" s="85"/>
      <c r="T922" s="85"/>
      <c r="U922" s="85"/>
      <c r="V922" s="86"/>
      <c r="AA922" s="69"/>
    </row>
    <row r="923" ht="15.75" customHeight="1" spans="2:27">
      <c r="B923" s="67"/>
      <c r="H923" s="83"/>
      <c r="I923" s="84"/>
      <c r="J923" s="83"/>
      <c r="L923" s="83"/>
      <c r="M923" s="83"/>
      <c r="N923" s="83"/>
      <c r="O923" s="83"/>
      <c r="P923" s="84"/>
      <c r="Q923" s="85"/>
      <c r="R923" s="85"/>
      <c r="S923" s="85"/>
      <c r="T923" s="85"/>
      <c r="U923" s="85"/>
      <c r="V923" s="86"/>
      <c r="AA923" s="69"/>
    </row>
    <row r="924" ht="15.75" customHeight="1" spans="2:27">
      <c r="B924" s="67"/>
      <c r="H924" s="83"/>
      <c r="I924" s="84"/>
      <c r="J924" s="83"/>
      <c r="L924" s="83"/>
      <c r="M924" s="83"/>
      <c r="N924" s="83"/>
      <c r="O924" s="83"/>
      <c r="P924" s="84"/>
      <c r="Q924" s="85"/>
      <c r="R924" s="85"/>
      <c r="S924" s="85"/>
      <c r="T924" s="85"/>
      <c r="U924" s="85"/>
      <c r="V924" s="86"/>
      <c r="AA924" s="69"/>
    </row>
    <row r="925" ht="15.75" customHeight="1" spans="2:27">
      <c r="B925" s="67"/>
      <c r="H925" s="83"/>
      <c r="I925" s="84"/>
      <c r="J925" s="83"/>
      <c r="L925" s="83"/>
      <c r="M925" s="83"/>
      <c r="N925" s="83"/>
      <c r="O925" s="83"/>
      <c r="P925" s="84"/>
      <c r="Q925" s="85"/>
      <c r="R925" s="85"/>
      <c r="S925" s="85"/>
      <c r="T925" s="85"/>
      <c r="U925" s="85"/>
      <c r="V925" s="86"/>
      <c r="AA925" s="69"/>
    </row>
    <row r="926" ht="15.75" customHeight="1" spans="2:27">
      <c r="B926" s="67"/>
      <c r="H926" s="83"/>
      <c r="I926" s="84"/>
      <c r="J926" s="83"/>
      <c r="L926" s="83"/>
      <c r="M926" s="83"/>
      <c r="N926" s="83"/>
      <c r="O926" s="83"/>
      <c r="P926" s="84"/>
      <c r="Q926" s="85"/>
      <c r="R926" s="85"/>
      <c r="S926" s="85"/>
      <c r="T926" s="85"/>
      <c r="U926" s="85"/>
      <c r="V926" s="86"/>
      <c r="AA926" s="69"/>
    </row>
    <row r="927" ht="15.75" customHeight="1" spans="2:27">
      <c r="B927" s="67"/>
      <c r="H927" s="83"/>
      <c r="I927" s="84"/>
      <c r="J927" s="83"/>
      <c r="L927" s="83"/>
      <c r="M927" s="83"/>
      <c r="N927" s="83"/>
      <c r="O927" s="83"/>
      <c r="P927" s="84"/>
      <c r="Q927" s="85"/>
      <c r="R927" s="85"/>
      <c r="S927" s="85"/>
      <c r="T927" s="85"/>
      <c r="U927" s="85"/>
      <c r="V927" s="86"/>
      <c r="AA927" s="69"/>
    </row>
    <row r="928" ht="15.75" customHeight="1" spans="2:27">
      <c r="B928" s="67"/>
      <c r="H928" s="83"/>
      <c r="I928" s="84"/>
      <c r="J928" s="83"/>
      <c r="L928" s="83"/>
      <c r="M928" s="83"/>
      <c r="N928" s="83"/>
      <c r="O928" s="83"/>
      <c r="P928" s="84"/>
      <c r="Q928" s="85"/>
      <c r="R928" s="85"/>
      <c r="S928" s="85"/>
      <c r="T928" s="85"/>
      <c r="U928" s="85"/>
      <c r="V928" s="86"/>
      <c r="AA928" s="69"/>
    </row>
    <row r="929" ht="15.75" customHeight="1" spans="2:27">
      <c r="B929" s="67"/>
      <c r="H929" s="83"/>
      <c r="I929" s="84"/>
      <c r="J929" s="83"/>
      <c r="L929" s="83"/>
      <c r="M929" s="83"/>
      <c r="N929" s="83"/>
      <c r="O929" s="83"/>
      <c r="P929" s="84"/>
      <c r="Q929" s="85"/>
      <c r="R929" s="85"/>
      <c r="S929" s="85"/>
      <c r="T929" s="85"/>
      <c r="U929" s="85"/>
      <c r="V929" s="86"/>
      <c r="AA929" s="69"/>
    </row>
    <row r="930" ht="15.75" customHeight="1" spans="2:27">
      <c r="B930" s="67"/>
      <c r="H930" s="83"/>
      <c r="I930" s="84"/>
      <c r="J930" s="83"/>
      <c r="L930" s="83"/>
      <c r="M930" s="83"/>
      <c r="N930" s="83"/>
      <c r="O930" s="83"/>
      <c r="P930" s="84"/>
      <c r="Q930" s="85"/>
      <c r="R930" s="85"/>
      <c r="S930" s="85"/>
      <c r="T930" s="85"/>
      <c r="U930" s="85"/>
      <c r="V930" s="86"/>
      <c r="AA930" s="69"/>
    </row>
    <row r="931" ht="15.75" customHeight="1" spans="2:27">
      <c r="B931" s="67"/>
      <c r="H931" s="83"/>
      <c r="I931" s="84"/>
      <c r="J931" s="83"/>
      <c r="L931" s="83"/>
      <c r="M931" s="83"/>
      <c r="N931" s="83"/>
      <c r="O931" s="83"/>
      <c r="P931" s="84"/>
      <c r="Q931" s="85"/>
      <c r="R931" s="85"/>
      <c r="S931" s="85"/>
      <c r="T931" s="85"/>
      <c r="U931" s="85"/>
      <c r="V931" s="86"/>
      <c r="AA931" s="69"/>
    </row>
    <row r="932" ht="15.75" customHeight="1" spans="2:27">
      <c r="B932" s="67"/>
      <c r="H932" s="83"/>
      <c r="I932" s="84"/>
      <c r="J932" s="83"/>
      <c r="L932" s="83"/>
      <c r="M932" s="83"/>
      <c r="N932" s="83"/>
      <c r="O932" s="83"/>
      <c r="P932" s="84"/>
      <c r="Q932" s="85"/>
      <c r="R932" s="85"/>
      <c r="S932" s="85"/>
      <c r="T932" s="85"/>
      <c r="U932" s="85"/>
      <c r="V932" s="86"/>
      <c r="AA932" s="69"/>
    </row>
    <row r="933" ht="15.75" customHeight="1" spans="2:27">
      <c r="B933" s="67"/>
      <c r="H933" s="83"/>
      <c r="I933" s="84"/>
      <c r="J933" s="83"/>
      <c r="L933" s="83"/>
      <c r="M933" s="83"/>
      <c r="N933" s="83"/>
      <c r="O933" s="83"/>
      <c r="P933" s="84"/>
      <c r="Q933" s="85"/>
      <c r="R933" s="85"/>
      <c r="S933" s="85"/>
      <c r="T933" s="85"/>
      <c r="U933" s="85"/>
      <c r="V933" s="86"/>
      <c r="AA933" s="69"/>
    </row>
    <row r="934" ht="15.75" customHeight="1" spans="2:27">
      <c r="B934" s="67"/>
      <c r="H934" s="83"/>
      <c r="I934" s="84"/>
      <c r="J934" s="83"/>
      <c r="L934" s="83"/>
      <c r="M934" s="83"/>
      <c r="N934" s="83"/>
      <c r="O934" s="83"/>
      <c r="P934" s="84"/>
      <c r="Q934" s="85"/>
      <c r="R934" s="85"/>
      <c r="S934" s="85"/>
      <c r="T934" s="85"/>
      <c r="U934" s="85"/>
      <c r="V934" s="86"/>
      <c r="AA934" s="69"/>
    </row>
    <row r="935" ht="15.75" customHeight="1" spans="2:27">
      <c r="B935" s="67"/>
      <c r="H935" s="83"/>
      <c r="I935" s="84"/>
      <c r="J935" s="83"/>
      <c r="L935" s="83"/>
      <c r="M935" s="83"/>
      <c r="N935" s="83"/>
      <c r="O935" s="83"/>
      <c r="P935" s="84"/>
      <c r="Q935" s="85"/>
      <c r="R935" s="85"/>
      <c r="S935" s="85"/>
      <c r="T935" s="85"/>
      <c r="U935" s="85"/>
      <c r="V935" s="86"/>
      <c r="AA935" s="69"/>
    </row>
    <row r="936" ht="15.75" customHeight="1" spans="2:27">
      <c r="B936" s="67"/>
      <c r="H936" s="83"/>
      <c r="I936" s="84"/>
      <c r="J936" s="83"/>
      <c r="L936" s="83"/>
      <c r="M936" s="83"/>
      <c r="N936" s="83"/>
      <c r="O936" s="83"/>
      <c r="P936" s="84"/>
      <c r="Q936" s="85"/>
      <c r="R936" s="85"/>
      <c r="S936" s="85"/>
      <c r="T936" s="85"/>
      <c r="U936" s="85"/>
      <c r="V936" s="86"/>
      <c r="AA936" s="69"/>
    </row>
    <row r="937" ht="15.75" customHeight="1" spans="2:27">
      <c r="B937" s="67"/>
      <c r="H937" s="83"/>
      <c r="I937" s="84"/>
      <c r="J937" s="83"/>
      <c r="L937" s="83"/>
      <c r="M937" s="83"/>
      <c r="N937" s="83"/>
      <c r="O937" s="83"/>
      <c r="P937" s="84"/>
      <c r="Q937" s="85"/>
      <c r="R937" s="85"/>
      <c r="S937" s="85"/>
      <c r="T937" s="85"/>
      <c r="U937" s="85"/>
      <c r="V937" s="86"/>
      <c r="AA937" s="69"/>
    </row>
    <row r="938" ht="15.75" customHeight="1" spans="2:27">
      <c r="B938" s="67"/>
      <c r="H938" s="83"/>
      <c r="I938" s="84"/>
      <c r="J938" s="83"/>
      <c r="L938" s="83"/>
      <c r="M938" s="83"/>
      <c r="N938" s="83"/>
      <c r="O938" s="83"/>
      <c r="P938" s="84"/>
      <c r="Q938" s="85"/>
      <c r="R938" s="85"/>
      <c r="S938" s="85"/>
      <c r="T938" s="85"/>
      <c r="U938" s="85"/>
      <c r="V938" s="86"/>
      <c r="AA938" s="69"/>
    </row>
    <row r="939" ht="15.75" customHeight="1" spans="2:27">
      <c r="B939" s="67"/>
      <c r="H939" s="83"/>
      <c r="I939" s="84"/>
      <c r="J939" s="83"/>
      <c r="L939" s="83"/>
      <c r="M939" s="83"/>
      <c r="N939" s="83"/>
      <c r="O939" s="83"/>
      <c r="P939" s="84"/>
      <c r="Q939" s="85"/>
      <c r="R939" s="85"/>
      <c r="S939" s="85"/>
      <c r="T939" s="85"/>
      <c r="U939" s="85"/>
      <c r="V939" s="86"/>
      <c r="AA939" s="69"/>
    </row>
    <row r="940" ht="15.75" customHeight="1" spans="2:27">
      <c r="B940" s="67"/>
      <c r="H940" s="83"/>
      <c r="I940" s="84"/>
      <c r="J940" s="83"/>
      <c r="L940" s="83"/>
      <c r="M940" s="83"/>
      <c r="N940" s="83"/>
      <c r="O940" s="83"/>
      <c r="P940" s="84"/>
      <c r="Q940" s="85"/>
      <c r="R940" s="85"/>
      <c r="S940" s="85"/>
      <c r="T940" s="85"/>
      <c r="U940" s="85"/>
      <c r="V940" s="86"/>
      <c r="AA940" s="69"/>
    </row>
    <row r="941" ht="15.75" customHeight="1" spans="2:27">
      <c r="B941" s="67"/>
      <c r="H941" s="83"/>
      <c r="I941" s="84"/>
      <c r="J941" s="83"/>
      <c r="L941" s="83"/>
      <c r="M941" s="83"/>
      <c r="N941" s="83"/>
      <c r="O941" s="83"/>
      <c r="P941" s="84"/>
      <c r="Q941" s="85"/>
      <c r="R941" s="85"/>
      <c r="S941" s="85"/>
      <c r="T941" s="85"/>
      <c r="U941" s="85"/>
      <c r="V941" s="86"/>
      <c r="AA941" s="69"/>
    </row>
    <row r="942" ht="15.75" customHeight="1" spans="2:27">
      <c r="B942" s="67"/>
      <c r="H942" s="83"/>
      <c r="I942" s="84"/>
      <c r="J942" s="83"/>
      <c r="L942" s="83"/>
      <c r="M942" s="83"/>
      <c r="N942" s="83"/>
      <c r="O942" s="83"/>
      <c r="P942" s="84"/>
      <c r="Q942" s="85"/>
      <c r="R942" s="85"/>
      <c r="S942" s="85"/>
      <c r="T942" s="85"/>
      <c r="U942" s="85"/>
      <c r="V942" s="86"/>
      <c r="AA942" s="69"/>
    </row>
    <row r="943" ht="15.75" customHeight="1" spans="2:27">
      <c r="B943" s="67"/>
      <c r="H943" s="83"/>
      <c r="I943" s="84"/>
      <c r="J943" s="83"/>
      <c r="L943" s="83"/>
      <c r="M943" s="83"/>
      <c r="N943" s="83"/>
      <c r="O943" s="83"/>
      <c r="P943" s="84"/>
      <c r="Q943" s="85"/>
      <c r="R943" s="85"/>
      <c r="S943" s="85"/>
      <c r="T943" s="85"/>
      <c r="U943" s="85"/>
      <c r="V943" s="86"/>
      <c r="AA943" s="69"/>
    </row>
    <row r="944" ht="15.75" customHeight="1" spans="2:27">
      <c r="B944" s="67"/>
      <c r="H944" s="83"/>
      <c r="I944" s="84"/>
      <c r="J944" s="83"/>
      <c r="L944" s="83"/>
      <c r="M944" s="83"/>
      <c r="N944" s="83"/>
      <c r="O944" s="83"/>
      <c r="P944" s="84"/>
      <c r="Q944" s="85"/>
      <c r="R944" s="85"/>
      <c r="S944" s="85"/>
      <c r="T944" s="85"/>
      <c r="U944" s="85"/>
      <c r="V944" s="86"/>
      <c r="AA944" s="69"/>
    </row>
    <row r="945" ht="15.75" customHeight="1" spans="2:27">
      <c r="B945" s="67"/>
      <c r="H945" s="83"/>
      <c r="I945" s="84"/>
      <c r="J945" s="83"/>
      <c r="L945" s="83"/>
      <c r="M945" s="83"/>
      <c r="N945" s="83"/>
      <c r="O945" s="83"/>
      <c r="P945" s="84"/>
      <c r="Q945" s="85"/>
      <c r="R945" s="85"/>
      <c r="S945" s="85"/>
      <c r="T945" s="85"/>
      <c r="U945" s="85"/>
      <c r="V945" s="86"/>
      <c r="AA945" s="69"/>
    </row>
    <row r="946" ht="15.75" customHeight="1" spans="2:27">
      <c r="B946" s="67"/>
      <c r="H946" s="83"/>
      <c r="I946" s="84"/>
      <c r="J946" s="83"/>
      <c r="L946" s="83"/>
      <c r="M946" s="83"/>
      <c r="N946" s="83"/>
      <c r="O946" s="83"/>
      <c r="P946" s="84"/>
      <c r="Q946" s="85"/>
      <c r="R946" s="85"/>
      <c r="S946" s="85"/>
      <c r="T946" s="85"/>
      <c r="U946" s="85"/>
      <c r="V946" s="86"/>
      <c r="AA946" s="69"/>
    </row>
    <row r="947" ht="15.75" customHeight="1" spans="2:27">
      <c r="B947" s="67"/>
      <c r="H947" s="83"/>
      <c r="I947" s="84"/>
      <c r="J947" s="83"/>
      <c r="L947" s="83"/>
      <c r="M947" s="83"/>
      <c r="N947" s="83"/>
      <c r="O947" s="83"/>
      <c r="P947" s="84"/>
      <c r="Q947" s="85"/>
      <c r="R947" s="85"/>
      <c r="S947" s="85"/>
      <c r="T947" s="85"/>
      <c r="U947" s="85"/>
      <c r="V947" s="86"/>
      <c r="AA947" s="69"/>
    </row>
    <row r="948" ht="15.75" customHeight="1" spans="2:27">
      <c r="B948" s="67"/>
      <c r="H948" s="83"/>
      <c r="I948" s="84"/>
      <c r="J948" s="83"/>
      <c r="L948" s="83"/>
      <c r="M948" s="83"/>
      <c r="N948" s="83"/>
      <c r="O948" s="83"/>
      <c r="P948" s="84"/>
      <c r="Q948" s="85"/>
      <c r="R948" s="85"/>
      <c r="S948" s="85"/>
      <c r="T948" s="85"/>
      <c r="U948" s="85"/>
      <c r="V948" s="86"/>
      <c r="AA948" s="69"/>
    </row>
    <row r="949" ht="15.75" customHeight="1" spans="2:27">
      <c r="B949" s="67"/>
      <c r="H949" s="83"/>
      <c r="I949" s="84"/>
      <c r="J949" s="83"/>
      <c r="L949" s="83"/>
      <c r="M949" s="83"/>
      <c r="N949" s="83"/>
      <c r="O949" s="83"/>
      <c r="P949" s="84"/>
      <c r="Q949" s="85"/>
      <c r="R949" s="85"/>
      <c r="S949" s="85"/>
      <c r="T949" s="85"/>
      <c r="U949" s="85"/>
      <c r="V949" s="86"/>
      <c r="AA949" s="69"/>
    </row>
    <row r="950" ht="15.75" customHeight="1" spans="2:27">
      <c r="B950" s="67"/>
      <c r="H950" s="83"/>
      <c r="I950" s="84"/>
      <c r="J950" s="83"/>
      <c r="L950" s="83"/>
      <c r="M950" s="83"/>
      <c r="N950" s="83"/>
      <c r="O950" s="83"/>
      <c r="P950" s="84"/>
      <c r="Q950" s="85"/>
      <c r="R950" s="85"/>
      <c r="S950" s="85"/>
      <c r="T950" s="85"/>
      <c r="U950" s="85"/>
      <c r="V950" s="86"/>
      <c r="AA950" s="69"/>
    </row>
    <row r="951" ht="15.75" customHeight="1" spans="2:27">
      <c r="B951" s="67"/>
      <c r="H951" s="83"/>
      <c r="I951" s="84"/>
      <c r="J951" s="83"/>
      <c r="L951" s="83"/>
      <c r="M951" s="83"/>
      <c r="N951" s="83"/>
      <c r="O951" s="83"/>
      <c r="P951" s="84"/>
      <c r="Q951" s="85"/>
      <c r="R951" s="85"/>
      <c r="S951" s="85"/>
      <c r="T951" s="85"/>
      <c r="U951" s="85"/>
      <c r="V951" s="86"/>
      <c r="AA951" s="69"/>
    </row>
    <row r="952" ht="15.75" customHeight="1" spans="2:27">
      <c r="B952" s="67"/>
      <c r="H952" s="83"/>
      <c r="I952" s="84"/>
      <c r="J952" s="83"/>
      <c r="L952" s="83"/>
      <c r="M952" s="83"/>
      <c r="N952" s="83"/>
      <c r="O952" s="83"/>
      <c r="P952" s="84"/>
      <c r="Q952" s="85"/>
      <c r="R952" s="85"/>
      <c r="S952" s="85"/>
      <c r="T952" s="85"/>
      <c r="U952" s="85"/>
      <c r="V952" s="86"/>
      <c r="AA952" s="69"/>
    </row>
    <row r="953" ht="15.75" customHeight="1" spans="2:27">
      <c r="B953" s="67"/>
      <c r="H953" s="83"/>
      <c r="I953" s="84"/>
      <c r="J953" s="83"/>
      <c r="L953" s="83"/>
      <c r="M953" s="83"/>
      <c r="N953" s="83"/>
      <c r="O953" s="83"/>
      <c r="P953" s="84"/>
      <c r="Q953" s="85"/>
      <c r="R953" s="85"/>
      <c r="S953" s="85"/>
      <c r="T953" s="85"/>
      <c r="U953" s="85"/>
      <c r="V953" s="86"/>
      <c r="AA953" s="69"/>
    </row>
    <row r="954" ht="15.75" customHeight="1" spans="2:27">
      <c r="B954" s="67"/>
      <c r="H954" s="83"/>
      <c r="I954" s="84"/>
      <c r="J954" s="83"/>
      <c r="L954" s="83"/>
      <c r="M954" s="83"/>
      <c r="N954" s="83"/>
      <c r="O954" s="83"/>
      <c r="P954" s="84"/>
      <c r="Q954" s="85"/>
      <c r="R954" s="85"/>
      <c r="S954" s="85"/>
      <c r="T954" s="85"/>
      <c r="U954" s="85"/>
      <c r="V954" s="86"/>
      <c r="AA954" s="69"/>
    </row>
    <row r="955" ht="15.75" customHeight="1" spans="2:27">
      <c r="B955" s="67"/>
      <c r="H955" s="83"/>
      <c r="I955" s="84"/>
      <c r="J955" s="83"/>
      <c r="L955" s="83"/>
      <c r="M955" s="83"/>
      <c r="N955" s="83"/>
      <c r="O955" s="83"/>
      <c r="P955" s="84"/>
      <c r="Q955" s="85"/>
      <c r="R955" s="85"/>
      <c r="S955" s="85"/>
      <c r="T955" s="85"/>
      <c r="U955" s="85"/>
      <c r="V955" s="86"/>
      <c r="AA955" s="69"/>
    </row>
    <row r="956" ht="15.75" customHeight="1" spans="2:27">
      <c r="B956" s="67"/>
      <c r="H956" s="83"/>
      <c r="I956" s="84"/>
      <c r="J956" s="83"/>
      <c r="L956" s="83"/>
      <c r="M956" s="83"/>
      <c r="N956" s="83"/>
      <c r="O956" s="83"/>
      <c r="P956" s="84"/>
      <c r="Q956" s="85"/>
      <c r="R956" s="85"/>
      <c r="S956" s="85"/>
      <c r="T956" s="85"/>
      <c r="U956" s="85"/>
      <c r="V956" s="86"/>
      <c r="AA956" s="69"/>
    </row>
    <row r="957" ht="15.75" customHeight="1" spans="2:27">
      <c r="B957" s="67"/>
      <c r="H957" s="83"/>
      <c r="I957" s="84"/>
      <c r="J957" s="83"/>
      <c r="L957" s="83"/>
      <c r="M957" s="83"/>
      <c r="N957" s="83"/>
      <c r="O957" s="83"/>
      <c r="P957" s="84"/>
      <c r="Q957" s="85"/>
      <c r="R957" s="85"/>
      <c r="S957" s="85"/>
      <c r="T957" s="85"/>
      <c r="U957" s="85"/>
      <c r="V957" s="86"/>
      <c r="AA957" s="69"/>
    </row>
    <row r="958" ht="15.75" customHeight="1" spans="2:27">
      <c r="B958" s="67"/>
      <c r="H958" s="83"/>
      <c r="I958" s="84"/>
      <c r="J958" s="83"/>
      <c r="L958" s="83"/>
      <c r="M958" s="83"/>
      <c r="N958" s="83"/>
      <c r="O958" s="83"/>
      <c r="P958" s="84"/>
      <c r="Q958" s="85"/>
      <c r="R958" s="85"/>
      <c r="S958" s="85"/>
      <c r="T958" s="85"/>
      <c r="U958" s="85"/>
      <c r="V958" s="86"/>
      <c r="AA958" s="69"/>
    </row>
    <row r="959" ht="15.75" customHeight="1" spans="2:27">
      <c r="B959" s="67"/>
      <c r="H959" s="83"/>
      <c r="I959" s="84"/>
      <c r="J959" s="83"/>
      <c r="L959" s="83"/>
      <c r="M959" s="83"/>
      <c r="N959" s="83"/>
      <c r="O959" s="83"/>
      <c r="P959" s="84"/>
      <c r="Q959" s="85"/>
      <c r="R959" s="85"/>
      <c r="S959" s="85"/>
      <c r="T959" s="85"/>
      <c r="U959" s="85"/>
      <c r="V959" s="86"/>
      <c r="AA959" s="69"/>
    </row>
    <row r="960" ht="15.75" customHeight="1" spans="2:27">
      <c r="B960" s="67"/>
      <c r="H960" s="83"/>
      <c r="I960" s="84"/>
      <c r="J960" s="83"/>
      <c r="L960" s="83"/>
      <c r="M960" s="83"/>
      <c r="N960" s="83"/>
      <c r="O960" s="83"/>
      <c r="P960" s="84"/>
      <c r="Q960" s="85"/>
      <c r="R960" s="85"/>
      <c r="S960" s="85"/>
      <c r="T960" s="85"/>
      <c r="U960" s="85"/>
      <c r="V960" s="86"/>
      <c r="AA960" s="69"/>
    </row>
    <row r="961" ht="15.75" customHeight="1" spans="2:27">
      <c r="B961" s="67"/>
      <c r="H961" s="83"/>
      <c r="I961" s="84"/>
      <c r="J961" s="83"/>
      <c r="L961" s="83"/>
      <c r="M961" s="83"/>
      <c r="N961" s="83"/>
      <c r="O961" s="83"/>
      <c r="P961" s="84"/>
      <c r="Q961" s="85"/>
      <c r="R961" s="85"/>
      <c r="S961" s="85"/>
      <c r="T961" s="85"/>
      <c r="U961" s="85"/>
      <c r="V961" s="86"/>
      <c r="AA961" s="69"/>
    </row>
    <row r="962" ht="15.75" customHeight="1" spans="2:27">
      <c r="B962" s="67"/>
      <c r="H962" s="83"/>
      <c r="I962" s="84"/>
      <c r="J962" s="83"/>
      <c r="L962" s="83"/>
      <c r="M962" s="83"/>
      <c r="N962" s="83"/>
      <c r="O962" s="83"/>
      <c r="P962" s="84"/>
      <c r="Q962" s="85"/>
      <c r="R962" s="85"/>
      <c r="S962" s="85"/>
      <c r="T962" s="85"/>
      <c r="U962" s="85"/>
      <c r="V962" s="86"/>
      <c r="AA962" s="69"/>
    </row>
    <row r="963" ht="15.75" customHeight="1" spans="2:27">
      <c r="B963" s="67"/>
      <c r="H963" s="83"/>
      <c r="I963" s="84"/>
      <c r="J963" s="83"/>
      <c r="L963" s="83"/>
      <c r="M963" s="83"/>
      <c r="N963" s="83"/>
      <c r="O963" s="83"/>
      <c r="P963" s="84"/>
      <c r="Q963" s="85"/>
      <c r="R963" s="85"/>
      <c r="S963" s="85"/>
      <c r="T963" s="85"/>
      <c r="U963" s="85"/>
      <c r="V963" s="86"/>
      <c r="AA963" s="69"/>
    </row>
    <row r="964" ht="15.75" customHeight="1" spans="2:27">
      <c r="B964" s="67"/>
      <c r="H964" s="83"/>
      <c r="I964" s="84"/>
      <c r="J964" s="83"/>
      <c r="L964" s="83"/>
      <c r="M964" s="83"/>
      <c r="N964" s="83"/>
      <c r="O964" s="83"/>
      <c r="P964" s="84"/>
      <c r="Q964" s="85"/>
      <c r="R964" s="85"/>
      <c r="S964" s="85"/>
      <c r="T964" s="85"/>
      <c r="U964" s="85"/>
      <c r="V964" s="86"/>
      <c r="AA964" s="69"/>
    </row>
    <row r="965" ht="15.75" customHeight="1" spans="2:27">
      <c r="B965" s="67"/>
      <c r="H965" s="83"/>
      <c r="I965" s="84"/>
      <c r="J965" s="83"/>
      <c r="L965" s="83"/>
      <c r="M965" s="83"/>
      <c r="N965" s="83"/>
      <c r="O965" s="83"/>
      <c r="P965" s="84"/>
      <c r="Q965" s="85"/>
      <c r="R965" s="85"/>
      <c r="S965" s="85"/>
      <c r="T965" s="85"/>
      <c r="U965" s="85"/>
      <c r="V965" s="86"/>
      <c r="AA965" s="69"/>
    </row>
    <row r="966" ht="15.75" customHeight="1" spans="2:27">
      <c r="B966" s="67"/>
      <c r="H966" s="83"/>
      <c r="I966" s="84"/>
      <c r="J966" s="83"/>
      <c r="L966" s="83"/>
      <c r="M966" s="83"/>
      <c r="N966" s="83"/>
      <c r="O966" s="83"/>
      <c r="P966" s="84"/>
      <c r="Q966" s="85"/>
      <c r="R966" s="85"/>
      <c r="S966" s="85"/>
      <c r="T966" s="85"/>
      <c r="U966" s="85"/>
      <c r="V966" s="86"/>
      <c r="AA966" s="69"/>
    </row>
    <row r="967" ht="15.75" customHeight="1" spans="2:27">
      <c r="B967" s="67"/>
      <c r="H967" s="83"/>
      <c r="I967" s="84"/>
      <c r="J967" s="83"/>
      <c r="L967" s="83"/>
      <c r="M967" s="83"/>
      <c r="N967" s="83"/>
      <c r="O967" s="83"/>
      <c r="P967" s="84"/>
      <c r="Q967" s="85"/>
      <c r="R967" s="85"/>
      <c r="S967" s="85"/>
      <c r="T967" s="85"/>
      <c r="U967" s="85"/>
      <c r="V967" s="86"/>
      <c r="AA967" s="69"/>
    </row>
    <row r="968" ht="15.75" customHeight="1" spans="2:27">
      <c r="B968" s="67"/>
      <c r="H968" s="83"/>
      <c r="I968" s="84"/>
      <c r="J968" s="83"/>
      <c r="L968" s="83"/>
      <c r="M968" s="83"/>
      <c r="N968" s="83"/>
      <c r="O968" s="83"/>
      <c r="P968" s="84"/>
      <c r="Q968" s="85"/>
      <c r="R968" s="85"/>
      <c r="S968" s="85"/>
      <c r="T968" s="85"/>
      <c r="U968" s="85"/>
      <c r="V968" s="86"/>
      <c r="AA968" s="69"/>
    </row>
    <row r="969" ht="15.75" customHeight="1" spans="2:27">
      <c r="B969" s="67"/>
      <c r="H969" s="83"/>
      <c r="I969" s="84"/>
      <c r="J969" s="83"/>
      <c r="L969" s="83"/>
      <c r="M969" s="83"/>
      <c r="N969" s="83"/>
      <c r="O969" s="83"/>
      <c r="P969" s="84"/>
      <c r="Q969" s="85"/>
      <c r="R969" s="85"/>
      <c r="S969" s="85"/>
      <c r="T969" s="85"/>
      <c r="U969" s="85"/>
      <c r="V969" s="86"/>
      <c r="AA969" s="69"/>
    </row>
    <row r="970" ht="15.75" customHeight="1" spans="2:27">
      <c r="B970" s="67"/>
      <c r="H970" s="83"/>
      <c r="I970" s="84"/>
      <c r="J970" s="83"/>
      <c r="L970" s="83"/>
      <c r="M970" s="83"/>
      <c r="N970" s="83"/>
      <c r="O970" s="83"/>
      <c r="P970" s="84"/>
      <c r="Q970" s="85"/>
      <c r="R970" s="85"/>
      <c r="S970" s="85"/>
      <c r="T970" s="85"/>
      <c r="U970" s="85"/>
      <c r="V970" s="86"/>
      <c r="AA970" s="69"/>
    </row>
    <row r="971" ht="15.75" customHeight="1" spans="2:27">
      <c r="B971" s="67"/>
      <c r="H971" s="83"/>
      <c r="I971" s="84"/>
      <c r="J971" s="83"/>
      <c r="L971" s="83"/>
      <c r="M971" s="83"/>
      <c r="N971" s="83"/>
      <c r="O971" s="83"/>
      <c r="P971" s="84"/>
      <c r="Q971" s="85"/>
      <c r="R971" s="85"/>
      <c r="S971" s="85"/>
      <c r="T971" s="85"/>
      <c r="U971" s="85"/>
      <c r="V971" s="86"/>
      <c r="AA971" s="69"/>
    </row>
    <row r="972" ht="15.75" customHeight="1" spans="2:27">
      <c r="B972" s="67"/>
      <c r="H972" s="83"/>
      <c r="I972" s="84"/>
      <c r="J972" s="83"/>
      <c r="L972" s="83"/>
      <c r="M972" s="83"/>
      <c r="N972" s="83"/>
      <c r="O972" s="83"/>
      <c r="P972" s="84"/>
      <c r="Q972" s="85"/>
      <c r="R972" s="85"/>
      <c r="S972" s="85"/>
      <c r="T972" s="85"/>
      <c r="U972" s="85"/>
      <c r="V972" s="86"/>
      <c r="AA972" s="69"/>
    </row>
    <row r="973" ht="15.75" customHeight="1" spans="2:27">
      <c r="B973" s="67"/>
      <c r="H973" s="83"/>
      <c r="I973" s="84"/>
      <c r="J973" s="83"/>
      <c r="L973" s="83"/>
      <c r="M973" s="83"/>
      <c r="N973" s="83"/>
      <c r="O973" s="83"/>
      <c r="P973" s="84"/>
      <c r="Q973" s="85"/>
      <c r="R973" s="85"/>
      <c r="S973" s="85"/>
      <c r="T973" s="85"/>
      <c r="U973" s="85"/>
      <c r="V973" s="86"/>
      <c r="AA973" s="69"/>
    </row>
    <row r="974" ht="15.75" customHeight="1" spans="2:27">
      <c r="B974" s="67"/>
      <c r="H974" s="83"/>
      <c r="I974" s="84"/>
      <c r="J974" s="83"/>
      <c r="L974" s="83"/>
      <c r="M974" s="83"/>
      <c r="N974" s="83"/>
      <c r="O974" s="83"/>
      <c r="P974" s="84"/>
      <c r="Q974" s="85"/>
      <c r="R974" s="85"/>
      <c r="S974" s="85"/>
      <c r="T974" s="85"/>
      <c r="U974" s="85"/>
      <c r="V974" s="86"/>
      <c r="AA974" s="69"/>
    </row>
    <row r="975" ht="15.75" customHeight="1" spans="2:27">
      <c r="B975" s="67"/>
      <c r="H975" s="83"/>
      <c r="I975" s="84"/>
      <c r="J975" s="83"/>
      <c r="L975" s="83"/>
      <c r="M975" s="83"/>
      <c r="N975" s="83"/>
      <c r="O975" s="83"/>
      <c r="P975" s="84"/>
      <c r="Q975" s="85"/>
      <c r="R975" s="85"/>
      <c r="S975" s="85"/>
      <c r="T975" s="85"/>
      <c r="U975" s="85"/>
      <c r="V975" s="86"/>
      <c r="AA975" s="69"/>
    </row>
    <row r="976" ht="15.75" customHeight="1" spans="2:27">
      <c r="B976" s="67"/>
      <c r="H976" s="83"/>
      <c r="I976" s="84"/>
      <c r="J976" s="83"/>
      <c r="L976" s="83"/>
      <c r="M976" s="83"/>
      <c r="N976" s="83"/>
      <c r="O976" s="83"/>
      <c r="P976" s="84"/>
      <c r="Q976" s="85"/>
      <c r="R976" s="85"/>
      <c r="S976" s="85"/>
      <c r="T976" s="85"/>
      <c r="U976" s="85"/>
      <c r="V976" s="86"/>
      <c r="AA976" s="69"/>
    </row>
    <row r="977" ht="15.75" customHeight="1" spans="2:27">
      <c r="B977" s="67"/>
      <c r="H977" s="83"/>
      <c r="I977" s="84"/>
      <c r="J977" s="83"/>
      <c r="L977" s="83"/>
      <c r="M977" s="83"/>
      <c r="N977" s="83"/>
      <c r="O977" s="83"/>
      <c r="P977" s="84"/>
      <c r="Q977" s="85"/>
      <c r="R977" s="85"/>
      <c r="S977" s="85"/>
      <c r="T977" s="85"/>
      <c r="U977" s="85"/>
      <c r="V977" s="86"/>
      <c r="AA977" s="69"/>
    </row>
    <row r="978" ht="15.75" customHeight="1" spans="2:27">
      <c r="B978" s="67"/>
      <c r="H978" s="83"/>
      <c r="I978" s="84"/>
      <c r="J978" s="83"/>
      <c r="L978" s="83"/>
      <c r="M978" s="83"/>
      <c r="N978" s="83"/>
      <c r="O978" s="83"/>
      <c r="P978" s="84"/>
      <c r="Q978" s="85"/>
      <c r="R978" s="85"/>
      <c r="S978" s="85"/>
      <c r="T978" s="85"/>
      <c r="U978" s="85"/>
      <c r="V978" s="86"/>
      <c r="AA978" s="69"/>
    </row>
    <row r="979" ht="15.75" customHeight="1" spans="2:27">
      <c r="B979" s="67"/>
      <c r="H979" s="83"/>
      <c r="I979" s="84"/>
      <c r="J979" s="83"/>
      <c r="L979" s="83"/>
      <c r="M979" s="83"/>
      <c r="N979" s="83"/>
      <c r="O979" s="83"/>
      <c r="P979" s="84"/>
      <c r="Q979" s="85"/>
      <c r="R979" s="85"/>
      <c r="S979" s="85"/>
      <c r="T979" s="85"/>
      <c r="U979" s="85"/>
      <c r="V979" s="86"/>
      <c r="AA979" s="69"/>
    </row>
    <row r="980" ht="15.75" customHeight="1" spans="2:27">
      <c r="B980" s="67"/>
      <c r="H980" s="83"/>
      <c r="I980" s="84"/>
      <c r="J980" s="83"/>
      <c r="L980" s="83"/>
      <c r="M980" s="83"/>
      <c r="N980" s="83"/>
      <c r="O980" s="83"/>
      <c r="P980" s="84"/>
      <c r="Q980" s="85"/>
      <c r="R980" s="85"/>
      <c r="S980" s="85"/>
      <c r="T980" s="85"/>
      <c r="U980" s="85"/>
      <c r="V980" s="86"/>
      <c r="AA980" s="69"/>
    </row>
    <row r="981" ht="15.75" customHeight="1" spans="2:27">
      <c r="B981" s="67"/>
      <c r="H981" s="83"/>
      <c r="I981" s="84"/>
      <c r="J981" s="83"/>
      <c r="L981" s="83"/>
      <c r="M981" s="83"/>
      <c r="N981" s="83"/>
      <c r="O981" s="83"/>
      <c r="P981" s="84"/>
      <c r="Q981" s="85"/>
      <c r="R981" s="85"/>
      <c r="S981" s="85"/>
      <c r="T981" s="85"/>
      <c r="U981" s="85"/>
      <c r="V981" s="86"/>
      <c r="AA981" s="69"/>
    </row>
    <row r="982" ht="15.75" customHeight="1" spans="2:27">
      <c r="B982" s="67"/>
      <c r="H982" s="83"/>
      <c r="I982" s="84"/>
      <c r="J982" s="83"/>
      <c r="L982" s="83"/>
      <c r="M982" s="83"/>
      <c r="N982" s="83"/>
      <c r="O982" s="83"/>
      <c r="P982" s="84"/>
      <c r="Q982" s="85"/>
      <c r="R982" s="85"/>
      <c r="S982" s="85"/>
      <c r="T982" s="85"/>
      <c r="U982" s="85"/>
      <c r="V982" s="86"/>
      <c r="AA982" s="69"/>
    </row>
    <row r="983" ht="15.75" customHeight="1" spans="2:27">
      <c r="B983" s="67"/>
      <c r="H983" s="83"/>
      <c r="I983" s="84"/>
      <c r="J983" s="83"/>
      <c r="L983" s="83"/>
      <c r="M983" s="83"/>
      <c r="N983" s="83"/>
      <c r="O983" s="83"/>
      <c r="P983" s="84"/>
      <c r="Q983" s="85"/>
      <c r="R983" s="85"/>
      <c r="S983" s="85"/>
      <c r="T983" s="85"/>
      <c r="U983" s="85"/>
      <c r="V983" s="86"/>
      <c r="AA983" s="69"/>
    </row>
    <row r="984" ht="15.75" customHeight="1" spans="2:27">
      <c r="B984" s="67"/>
      <c r="H984" s="83"/>
      <c r="I984" s="84"/>
      <c r="J984" s="83"/>
      <c r="L984" s="83"/>
      <c r="M984" s="83"/>
      <c r="N984" s="83"/>
      <c r="O984" s="83"/>
      <c r="P984" s="84"/>
      <c r="Q984" s="85"/>
      <c r="R984" s="85"/>
      <c r="S984" s="85"/>
      <c r="T984" s="85"/>
      <c r="U984" s="85"/>
      <c r="V984" s="86"/>
      <c r="AA984" s="69"/>
    </row>
    <row r="985" ht="15.75" customHeight="1" spans="2:27">
      <c r="B985" s="67"/>
      <c r="H985" s="83"/>
      <c r="I985" s="84"/>
      <c r="J985" s="83"/>
      <c r="L985" s="83"/>
      <c r="M985" s="83"/>
      <c r="N985" s="83"/>
      <c r="O985" s="83"/>
      <c r="P985" s="84"/>
      <c r="Q985" s="85"/>
      <c r="R985" s="85"/>
      <c r="S985" s="85"/>
      <c r="T985" s="85"/>
      <c r="U985" s="85"/>
      <c r="V985" s="86"/>
      <c r="AA985" s="69"/>
    </row>
    <row r="986" ht="15.75" customHeight="1" spans="2:27">
      <c r="B986" s="67"/>
      <c r="H986" s="83"/>
      <c r="I986" s="84"/>
      <c r="J986" s="83"/>
      <c r="L986" s="83"/>
      <c r="M986" s="83"/>
      <c r="N986" s="83"/>
      <c r="O986" s="83"/>
      <c r="P986" s="84"/>
      <c r="Q986" s="85"/>
      <c r="R986" s="85"/>
      <c r="S986" s="85"/>
      <c r="T986" s="85"/>
      <c r="U986" s="85"/>
      <c r="V986" s="86"/>
      <c r="AA986" s="69"/>
    </row>
    <row r="987" ht="15.75" customHeight="1" spans="2:27">
      <c r="B987" s="67"/>
      <c r="H987" s="83"/>
      <c r="I987" s="84"/>
      <c r="J987" s="83"/>
      <c r="L987" s="83"/>
      <c r="M987" s="83"/>
      <c r="N987" s="83"/>
      <c r="O987" s="83"/>
      <c r="P987" s="84"/>
      <c r="Q987" s="85"/>
      <c r="R987" s="85"/>
      <c r="S987" s="85"/>
      <c r="T987" s="85"/>
      <c r="U987" s="85"/>
      <c r="V987" s="86"/>
      <c r="AA987" s="69"/>
    </row>
    <row r="988" ht="15.75" customHeight="1" spans="2:27">
      <c r="B988" s="67"/>
      <c r="H988" s="83"/>
      <c r="I988" s="84"/>
      <c r="J988" s="83"/>
      <c r="L988" s="83"/>
      <c r="M988" s="83"/>
      <c r="N988" s="83"/>
      <c r="O988" s="83"/>
      <c r="P988" s="84"/>
      <c r="Q988" s="85"/>
      <c r="R988" s="85"/>
      <c r="S988" s="85"/>
      <c r="T988" s="85"/>
      <c r="U988" s="85"/>
      <c r="V988" s="86"/>
      <c r="AA988" s="69"/>
    </row>
    <row r="989" ht="15.75" customHeight="1" spans="2:27">
      <c r="B989" s="67"/>
      <c r="H989" s="83"/>
      <c r="I989" s="84"/>
      <c r="J989" s="83"/>
      <c r="L989" s="83"/>
      <c r="M989" s="83"/>
      <c r="N989" s="83"/>
      <c r="O989" s="83"/>
      <c r="P989" s="84"/>
      <c r="Q989" s="85"/>
      <c r="R989" s="85"/>
      <c r="S989" s="85"/>
      <c r="T989" s="85"/>
      <c r="U989" s="85"/>
      <c r="V989" s="86"/>
      <c r="AA989" s="69"/>
    </row>
    <row r="990" ht="15.75" customHeight="1" spans="2:27">
      <c r="B990" s="67"/>
      <c r="H990" s="83"/>
      <c r="I990" s="84"/>
      <c r="J990" s="83"/>
      <c r="L990" s="83"/>
      <c r="M990" s="83"/>
      <c r="N990" s="83"/>
      <c r="O990" s="83"/>
      <c r="P990" s="84"/>
      <c r="Q990" s="85"/>
      <c r="R990" s="85"/>
      <c r="S990" s="85"/>
      <c r="T990" s="85"/>
      <c r="U990" s="85"/>
      <c r="V990" s="86"/>
      <c r="AA990" s="69"/>
    </row>
    <row r="991" ht="15.75" customHeight="1" spans="2:27">
      <c r="B991" s="67"/>
      <c r="H991" s="83"/>
      <c r="I991" s="84"/>
      <c r="J991" s="83"/>
      <c r="L991" s="83"/>
      <c r="M991" s="83"/>
      <c r="N991" s="83"/>
      <c r="O991" s="83"/>
      <c r="P991" s="84"/>
      <c r="Q991" s="85"/>
      <c r="R991" s="85"/>
      <c r="S991" s="85"/>
      <c r="T991" s="85"/>
      <c r="U991" s="85"/>
      <c r="V991" s="86"/>
      <c r="AA991" s="69"/>
    </row>
    <row r="992" ht="15.75" customHeight="1" spans="2:27">
      <c r="B992" s="67"/>
      <c r="H992" s="83"/>
      <c r="I992" s="84"/>
      <c r="J992" s="83"/>
      <c r="L992" s="83"/>
      <c r="M992" s="83"/>
      <c r="N992" s="83"/>
      <c r="O992" s="83"/>
      <c r="P992" s="84"/>
      <c r="Q992" s="85"/>
      <c r="R992" s="85"/>
      <c r="S992" s="85"/>
      <c r="T992" s="85"/>
      <c r="U992" s="85"/>
      <c r="V992" s="86"/>
      <c r="AA992" s="69"/>
    </row>
    <row r="993" ht="15.75" customHeight="1" spans="2:27">
      <c r="B993" s="67"/>
      <c r="H993" s="83"/>
      <c r="I993" s="84"/>
      <c r="J993" s="83"/>
      <c r="L993" s="83"/>
      <c r="M993" s="83"/>
      <c r="N993" s="83"/>
      <c r="O993" s="83"/>
      <c r="P993" s="84"/>
      <c r="Q993" s="85"/>
      <c r="R993" s="85"/>
      <c r="S993" s="85"/>
      <c r="T993" s="85"/>
      <c r="U993" s="85"/>
      <c r="V993" s="86"/>
      <c r="AA993" s="69"/>
    </row>
    <row r="994" ht="15.75" customHeight="1" spans="2:27">
      <c r="B994" s="67"/>
      <c r="H994" s="83"/>
      <c r="I994" s="84"/>
      <c r="J994" s="83"/>
      <c r="L994" s="83"/>
      <c r="M994" s="83"/>
      <c r="N994" s="83"/>
      <c r="O994" s="83"/>
      <c r="P994" s="84"/>
      <c r="Q994" s="85"/>
      <c r="R994" s="85"/>
      <c r="S994" s="85"/>
      <c r="T994" s="85"/>
      <c r="U994" s="85"/>
      <c r="V994" s="86"/>
      <c r="AA994" s="69"/>
    </row>
    <row r="995" ht="15.75" customHeight="1" spans="2:27">
      <c r="B995" s="67"/>
      <c r="H995" s="83"/>
      <c r="I995" s="84"/>
      <c r="J995" s="83"/>
      <c r="L995" s="83"/>
      <c r="M995" s="83"/>
      <c r="N995" s="83"/>
      <c r="O995" s="83"/>
      <c r="P995" s="84"/>
      <c r="Q995" s="85"/>
      <c r="R995" s="85"/>
      <c r="S995" s="85"/>
      <c r="T995" s="85"/>
      <c r="U995" s="85"/>
      <c r="V995" s="86"/>
      <c r="AA995" s="69"/>
    </row>
    <row r="996" ht="15.75" customHeight="1" spans="2:27">
      <c r="B996" s="67"/>
      <c r="H996" s="83"/>
      <c r="I996" s="84"/>
      <c r="J996" s="83"/>
      <c r="L996" s="83"/>
      <c r="M996" s="83"/>
      <c r="N996" s="83"/>
      <c r="O996" s="83"/>
      <c r="P996" s="84"/>
      <c r="Q996" s="85"/>
      <c r="R996" s="85"/>
      <c r="S996" s="85"/>
      <c r="T996" s="85"/>
      <c r="U996" s="85"/>
      <c r="V996" s="86"/>
      <c r="AA996" s="69"/>
    </row>
    <row r="997" ht="15.75" customHeight="1" spans="2:27">
      <c r="B997" s="67"/>
      <c r="H997" s="83"/>
      <c r="I997" s="84"/>
      <c r="J997" s="83"/>
      <c r="L997" s="83"/>
      <c r="M997" s="83"/>
      <c r="N997" s="83"/>
      <c r="O997" s="83"/>
      <c r="P997" s="84"/>
      <c r="Q997" s="85"/>
      <c r="R997" s="85"/>
      <c r="S997" s="85"/>
      <c r="T997" s="85"/>
      <c r="U997" s="85"/>
      <c r="V997" s="86"/>
      <c r="AA997" s="69"/>
    </row>
    <row r="998" ht="15.75" customHeight="1" spans="2:27">
      <c r="B998" s="67"/>
      <c r="H998" s="83"/>
      <c r="I998" s="84"/>
      <c r="J998" s="83"/>
      <c r="L998" s="83"/>
      <c r="M998" s="83"/>
      <c r="N998" s="83"/>
      <c r="O998" s="83"/>
      <c r="P998" s="84"/>
      <c r="Q998" s="85"/>
      <c r="R998" s="85"/>
      <c r="S998" s="85"/>
      <c r="T998" s="85"/>
      <c r="U998" s="85"/>
      <c r="V998" s="86"/>
      <c r="AA998" s="69"/>
    </row>
    <row r="999" ht="15.75" customHeight="1" spans="2:27">
      <c r="B999" s="67"/>
      <c r="H999" s="83"/>
      <c r="I999" s="84"/>
      <c r="J999" s="83"/>
      <c r="L999" s="83"/>
      <c r="M999" s="83"/>
      <c r="N999" s="83"/>
      <c r="O999" s="83"/>
      <c r="P999" s="84"/>
      <c r="Q999" s="85"/>
      <c r="R999" s="85"/>
      <c r="S999" s="85"/>
      <c r="T999" s="85"/>
      <c r="U999" s="85"/>
      <c r="V999" s="86"/>
      <c r="AA999" s="69"/>
    </row>
    <row r="1000" ht="15.75" customHeight="1" spans="2:27">
      <c r="B1000" s="67"/>
      <c r="H1000" s="83"/>
      <c r="I1000" s="84"/>
      <c r="J1000" s="83"/>
      <c r="L1000" s="83"/>
      <c r="M1000" s="83"/>
      <c r="N1000" s="83"/>
      <c r="O1000" s="83"/>
      <c r="P1000" s="84"/>
      <c r="Q1000" s="85"/>
      <c r="R1000" s="85"/>
      <c r="S1000" s="85"/>
      <c r="T1000" s="85"/>
      <c r="U1000" s="85"/>
      <c r="V1000" s="86"/>
      <c r="AA1000" s="69"/>
    </row>
  </sheetData>
  <autoFilter xmlns:etc="http://www.wps.cn/officeDocument/2017/etCustomData" ref="B1:AD368" etc:filterBottomFollowUsedRange="0">
    <extLst/>
  </autoFilter>
  <conditionalFormatting sqref="R10:U10">
    <cfRule type="iconSet" priority="359">
      <iconSet iconSet="3Flags">
        <cfvo type="percent" val="0"/>
        <cfvo type="percent" val="33"/>
        <cfvo type="percent" val="67"/>
      </iconSet>
    </cfRule>
  </conditionalFormatting>
  <conditionalFormatting sqref="R11:U11">
    <cfRule type="iconSet" priority="358">
      <iconSet iconSet="3Flags">
        <cfvo type="percent" val="0"/>
        <cfvo type="percent" val="33"/>
        <cfvo type="percent" val="67"/>
      </iconSet>
    </cfRule>
  </conditionalFormatting>
  <conditionalFormatting sqref="R12:U12">
    <cfRule type="iconSet" priority="357">
      <iconSet iconSet="3Flags">
        <cfvo type="percent" val="0"/>
        <cfvo type="percent" val="33"/>
        <cfvo type="percent" val="67"/>
      </iconSet>
    </cfRule>
  </conditionalFormatting>
  <conditionalFormatting sqref="R13:U13">
    <cfRule type="iconSet" priority="356">
      <iconSet iconSet="3Flags">
        <cfvo type="percent" val="0"/>
        <cfvo type="percent" val="33"/>
        <cfvo type="percent" val="67"/>
      </iconSet>
    </cfRule>
  </conditionalFormatting>
  <conditionalFormatting sqref="R14:U14">
    <cfRule type="iconSet" priority="355">
      <iconSet iconSet="3Flags">
        <cfvo type="percent" val="0"/>
        <cfvo type="percent" val="33"/>
        <cfvo type="percent" val="67"/>
      </iconSet>
    </cfRule>
  </conditionalFormatting>
  <conditionalFormatting sqref="R15:U15">
    <cfRule type="iconSet" priority="354">
      <iconSet iconSet="3Flags">
        <cfvo type="percent" val="0"/>
        <cfvo type="percent" val="33"/>
        <cfvo type="percent" val="67"/>
      </iconSet>
    </cfRule>
  </conditionalFormatting>
  <conditionalFormatting sqref="R16:U16">
    <cfRule type="iconSet" priority="353">
      <iconSet iconSet="3Flags">
        <cfvo type="percent" val="0"/>
        <cfvo type="percent" val="33"/>
        <cfvo type="percent" val="67"/>
      </iconSet>
    </cfRule>
  </conditionalFormatting>
  <conditionalFormatting sqref="R17:U17">
    <cfRule type="iconSet" priority="352">
      <iconSet iconSet="3Flags">
        <cfvo type="percent" val="0"/>
        <cfvo type="percent" val="33"/>
        <cfvo type="percent" val="67"/>
      </iconSet>
    </cfRule>
  </conditionalFormatting>
  <conditionalFormatting sqref="R18:U18">
    <cfRule type="iconSet" priority="351">
      <iconSet iconSet="3Flags">
        <cfvo type="percent" val="0"/>
        <cfvo type="percent" val="33"/>
        <cfvo type="percent" val="67"/>
      </iconSet>
    </cfRule>
  </conditionalFormatting>
  <conditionalFormatting sqref="R19:U19">
    <cfRule type="iconSet" priority="350">
      <iconSet iconSet="3Flags">
        <cfvo type="percent" val="0"/>
        <cfvo type="percent" val="33"/>
        <cfvo type="percent" val="67"/>
      </iconSet>
    </cfRule>
  </conditionalFormatting>
  <conditionalFormatting sqref="R20:U20">
    <cfRule type="iconSet" priority="349">
      <iconSet iconSet="3Flags">
        <cfvo type="percent" val="0"/>
        <cfvo type="percent" val="33"/>
        <cfvo type="percent" val="67"/>
      </iconSet>
    </cfRule>
  </conditionalFormatting>
  <conditionalFormatting sqref="R21:U21">
    <cfRule type="iconSet" priority="348">
      <iconSet iconSet="3Flags">
        <cfvo type="percent" val="0"/>
        <cfvo type="percent" val="33"/>
        <cfvo type="percent" val="67"/>
      </iconSet>
    </cfRule>
  </conditionalFormatting>
  <conditionalFormatting sqref="R22:U22">
    <cfRule type="iconSet" priority="347">
      <iconSet iconSet="3Flags">
        <cfvo type="percent" val="0"/>
        <cfvo type="percent" val="33"/>
        <cfvo type="percent" val="67"/>
      </iconSet>
    </cfRule>
  </conditionalFormatting>
  <conditionalFormatting sqref="R23:U23">
    <cfRule type="iconSet" priority="346">
      <iconSet iconSet="3Flags">
        <cfvo type="percent" val="0"/>
        <cfvo type="percent" val="33"/>
        <cfvo type="percent" val="67"/>
      </iconSet>
    </cfRule>
  </conditionalFormatting>
  <conditionalFormatting sqref="R24:U24">
    <cfRule type="iconSet" priority="345">
      <iconSet iconSet="3Flags">
        <cfvo type="percent" val="0"/>
        <cfvo type="percent" val="33"/>
        <cfvo type="percent" val="67"/>
      </iconSet>
    </cfRule>
  </conditionalFormatting>
  <conditionalFormatting sqref="R25:U25">
    <cfRule type="iconSet" priority="344">
      <iconSet iconSet="3Flags">
        <cfvo type="percent" val="0"/>
        <cfvo type="percent" val="33"/>
        <cfvo type="percent" val="67"/>
      </iconSet>
    </cfRule>
  </conditionalFormatting>
  <conditionalFormatting sqref="R26:U26">
    <cfRule type="iconSet" priority="343">
      <iconSet iconSet="3Flags">
        <cfvo type="percent" val="0"/>
        <cfvo type="percent" val="33"/>
        <cfvo type="percent" val="67"/>
      </iconSet>
    </cfRule>
  </conditionalFormatting>
  <conditionalFormatting sqref="R27:U27">
    <cfRule type="iconSet" priority="342">
      <iconSet iconSet="3Flags">
        <cfvo type="percent" val="0"/>
        <cfvo type="percent" val="33"/>
        <cfvo type="percent" val="67"/>
      </iconSet>
    </cfRule>
  </conditionalFormatting>
  <conditionalFormatting sqref="R28:U28">
    <cfRule type="iconSet" priority="341">
      <iconSet iconSet="3Flags">
        <cfvo type="percent" val="0"/>
        <cfvo type="percent" val="33"/>
        <cfvo type="percent" val="67"/>
      </iconSet>
    </cfRule>
  </conditionalFormatting>
  <conditionalFormatting sqref="R29:U29">
    <cfRule type="iconSet" priority="340">
      <iconSet iconSet="3Flags">
        <cfvo type="percent" val="0"/>
        <cfvo type="percent" val="33"/>
        <cfvo type="percent" val="67"/>
      </iconSet>
    </cfRule>
  </conditionalFormatting>
  <conditionalFormatting sqref="R30:U30">
    <cfRule type="iconSet" priority="339">
      <iconSet iconSet="3Flags">
        <cfvo type="percent" val="0"/>
        <cfvo type="percent" val="33"/>
        <cfvo type="percent" val="67"/>
      </iconSet>
    </cfRule>
  </conditionalFormatting>
  <conditionalFormatting sqref="R31:U31">
    <cfRule type="iconSet" priority="338">
      <iconSet iconSet="3Flags">
        <cfvo type="percent" val="0"/>
        <cfvo type="percent" val="33"/>
        <cfvo type="percent" val="67"/>
      </iconSet>
    </cfRule>
  </conditionalFormatting>
  <conditionalFormatting sqref="R32:U32">
    <cfRule type="iconSet" priority="337">
      <iconSet iconSet="3Flags">
        <cfvo type="percent" val="0"/>
        <cfvo type="percent" val="33"/>
        <cfvo type="percent" val="67"/>
      </iconSet>
    </cfRule>
  </conditionalFormatting>
  <conditionalFormatting sqref="R33:U33">
    <cfRule type="iconSet" priority="336">
      <iconSet iconSet="3Flags">
        <cfvo type="percent" val="0"/>
        <cfvo type="percent" val="33"/>
        <cfvo type="percent" val="67"/>
      </iconSet>
    </cfRule>
  </conditionalFormatting>
  <conditionalFormatting sqref="R34:U34">
    <cfRule type="iconSet" priority="335">
      <iconSet iconSet="3Flags">
        <cfvo type="percent" val="0"/>
        <cfvo type="percent" val="33"/>
        <cfvo type="percent" val="67"/>
      </iconSet>
    </cfRule>
  </conditionalFormatting>
  <conditionalFormatting sqref="R35:U35">
    <cfRule type="iconSet" priority="334">
      <iconSet iconSet="3Flags">
        <cfvo type="percent" val="0"/>
        <cfvo type="percent" val="33"/>
        <cfvo type="percent" val="67"/>
      </iconSet>
    </cfRule>
  </conditionalFormatting>
  <conditionalFormatting sqref="R36:U36">
    <cfRule type="iconSet" priority="333">
      <iconSet iconSet="3Flags">
        <cfvo type="percent" val="0"/>
        <cfvo type="percent" val="33"/>
        <cfvo type="percent" val="67"/>
      </iconSet>
    </cfRule>
  </conditionalFormatting>
  <conditionalFormatting sqref="R37:U37">
    <cfRule type="iconSet" priority="332">
      <iconSet iconSet="3Flags">
        <cfvo type="percent" val="0"/>
        <cfvo type="percent" val="33"/>
        <cfvo type="percent" val="67"/>
      </iconSet>
    </cfRule>
  </conditionalFormatting>
  <conditionalFormatting sqref="R38:U38">
    <cfRule type="iconSet" priority="331">
      <iconSet iconSet="3Flags">
        <cfvo type="percent" val="0"/>
        <cfvo type="percent" val="33"/>
        <cfvo type="percent" val="67"/>
      </iconSet>
    </cfRule>
  </conditionalFormatting>
  <conditionalFormatting sqref="R39:U39">
    <cfRule type="iconSet" priority="330">
      <iconSet iconSet="3Flags">
        <cfvo type="percent" val="0"/>
        <cfvo type="percent" val="33"/>
        <cfvo type="percent" val="67"/>
      </iconSet>
    </cfRule>
  </conditionalFormatting>
  <conditionalFormatting sqref="R40:U40">
    <cfRule type="iconSet" priority="329">
      <iconSet iconSet="3Flags">
        <cfvo type="percent" val="0"/>
        <cfvo type="percent" val="33"/>
        <cfvo type="percent" val="67"/>
      </iconSet>
    </cfRule>
  </conditionalFormatting>
  <conditionalFormatting sqref="R41:U41">
    <cfRule type="iconSet" priority="328">
      <iconSet iconSet="3Flags">
        <cfvo type="percent" val="0"/>
        <cfvo type="percent" val="33"/>
        <cfvo type="percent" val="67"/>
      </iconSet>
    </cfRule>
  </conditionalFormatting>
  <conditionalFormatting sqref="R42:U42">
    <cfRule type="iconSet" priority="327">
      <iconSet iconSet="3Flags">
        <cfvo type="percent" val="0"/>
        <cfvo type="percent" val="33"/>
        <cfvo type="percent" val="67"/>
      </iconSet>
    </cfRule>
  </conditionalFormatting>
  <conditionalFormatting sqref="R43:U43">
    <cfRule type="iconSet" priority="326">
      <iconSet iconSet="3Flags">
        <cfvo type="percent" val="0"/>
        <cfvo type="percent" val="33"/>
        <cfvo type="percent" val="67"/>
      </iconSet>
    </cfRule>
  </conditionalFormatting>
  <conditionalFormatting sqref="R44:U44">
    <cfRule type="iconSet" priority="325">
      <iconSet iconSet="3Flags">
        <cfvo type="percent" val="0"/>
        <cfvo type="percent" val="33"/>
        <cfvo type="percent" val="67"/>
      </iconSet>
    </cfRule>
  </conditionalFormatting>
  <conditionalFormatting sqref="R45:U45">
    <cfRule type="iconSet" priority="324">
      <iconSet iconSet="3Flags">
        <cfvo type="percent" val="0"/>
        <cfvo type="percent" val="33"/>
        <cfvo type="percent" val="67"/>
      </iconSet>
    </cfRule>
  </conditionalFormatting>
  <conditionalFormatting sqref="R46:U46">
    <cfRule type="iconSet" priority="323">
      <iconSet iconSet="3Flags">
        <cfvo type="percent" val="0"/>
        <cfvo type="percent" val="33"/>
        <cfvo type="percent" val="67"/>
      </iconSet>
    </cfRule>
  </conditionalFormatting>
  <conditionalFormatting sqref="R47:U47">
    <cfRule type="iconSet" priority="322">
      <iconSet iconSet="3Flags">
        <cfvo type="percent" val="0"/>
        <cfvo type="percent" val="33"/>
        <cfvo type="percent" val="67"/>
      </iconSet>
    </cfRule>
  </conditionalFormatting>
  <conditionalFormatting sqref="R48:U48">
    <cfRule type="iconSet" priority="321">
      <iconSet iconSet="3Flags">
        <cfvo type="percent" val="0"/>
        <cfvo type="percent" val="33"/>
        <cfvo type="percent" val="67"/>
      </iconSet>
    </cfRule>
  </conditionalFormatting>
  <conditionalFormatting sqref="R49:U49">
    <cfRule type="iconSet" priority="320">
      <iconSet iconSet="3Flags">
        <cfvo type="percent" val="0"/>
        <cfvo type="percent" val="33"/>
        <cfvo type="percent" val="67"/>
      </iconSet>
    </cfRule>
  </conditionalFormatting>
  <conditionalFormatting sqref="R50:U50">
    <cfRule type="iconSet" priority="319">
      <iconSet iconSet="3Flags">
        <cfvo type="percent" val="0"/>
        <cfvo type="percent" val="33"/>
        <cfvo type="percent" val="67"/>
      </iconSet>
    </cfRule>
  </conditionalFormatting>
  <conditionalFormatting sqref="R51:U51">
    <cfRule type="iconSet" priority="318">
      <iconSet iconSet="3Flags">
        <cfvo type="percent" val="0"/>
        <cfvo type="percent" val="33"/>
        <cfvo type="percent" val="67"/>
      </iconSet>
    </cfRule>
  </conditionalFormatting>
  <conditionalFormatting sqref="R52:U52">
    <cfRule type="iconSet" priority="317">
      <iconSet iconSet="3Flags">
        <cfvo type="percent" val="0"/>
        <cfvo type="percent" val="33"/>
        <cfvo type="percent" val="67"/>
      </iconSet>
    </cfRule>
  </conditionalFormatting>
  <conditionalFormatting sqref="R53:U53">
    <cfRule type="iconSet" priority="316">
      <iconSet iconSet="3Flags">
        <cfvo type="percent" val="0"/>
        <cfvo type="percent" val="33"/>
        <cfvo type="percent" val="67"/>
      </iconSet>
    </cfRule>
  </conditionalFormatting>
  <conditionalFormatting sqref="R54:U54">
    <cfRule type="iconSet" priority="315">
      <iconSet iconSet="3Flags">
        <cfvo type="percent" val="0"/>
        <cfvo type="percent" val="33"/>
        <cfvo type="percent" val="67"/>
      </iconSet>
    </cfRule>
  </conditionalFormatting>
  <conditionalFormatting sqref="R55:U55">
    <cfRule type="iconSet" priority="314">
      <iconSet iconSet="3Flags">
        <cfvo type="percent" val="0"/>
        <cfvo type="percent" val="33"/>
        <cfvo type="percent" val="67"/>
      </iconSet>
    </cfRule>
  </conditionalFormatting>
  <conditionalFormatting sqref="R56:U56">
    <cfRule type="iconSet" priority="313">
      <iconSet iconSet="3Flags">
        <cfvo type="percent" val="0"/>
        <cfvo type="percent" val="33"/>
        <cfvo type="percent" val="67"/>
      </iconSet>
    </cfRule>
  </conditionalFormatting>
  <conditionalFormatting sqref="R57:U57">
    <cfRule type="iconSet" priority="312">
      <iconSet iconSet="3Flags">
        <cfvo type="percent" val="0"/>
        <cfvo type="percent" val="33"/>
        <cfvo type="percent" val="67"/>
      </iconSet>
    </cfRule>
  </conditionalFormatting>
  <conditionalFormatting sqref="R58:U58">
    <cfRule type="iconSet" priority="311">
      <iconSet iconSet="3Flags">
        <cfvo type="percent" val="0"/>
        <cfvo type="percent" val="33"/>
        <cfvo type="percent" val="67"/>
      </iconSet>
    </cfRule>
  </conditionalFormatting>
  <conditionalFormatting sqref="R59:U59">
    <cfRule type="iconSet" priority="310">
      <iconSet iconSet="3Flags">
        <cfvo type="percent" val="0"/>
        <cfvo type="percent" val="33"/>
        <cfvo type="percent" val="67"/>
      </iconSet>
    </cfRule>
  </conditionalFormatting>
  <conditionalFormatting sqref="R60:U60">
    <cfRule type="iconSet" priority="309">
      <iconSet iconSet="3Flags">
        <cfvo type="percent" val="0"/>
        <cfvo type="percent" val="33"/>
        <cfvo type="percent" val="67"/>
      </iconSet>
    </cfRule>
  </conditionalFormatting>
  <conditionalFormatting sqref="R61:U61">
    <cfRule type="iconSet" priority="308">
      <iconSet iconSet="3Flags">
        <cfvo type="percent" val="0"/>
        <cfvo type="percent" val="33"/>
        <cfvo type="percent" val="67"/>
      </iconSet>
    </cfRule>
  </conditionalFormatting>
  <conditionalFormatting sqref="R62:U62">
    <cfRule type="iconSet" priority="307">
      <iconSet iconSet="3Flags">
        <cfvo type="percent" val="0"/>
        <cfvo type="percent" val="33"/>
        <cfvo type="percent" val="67"/>
      </iconSet>
    </cfRule>
  </conditionalFormatting>
  <conditionalFormatting sqref="R63:U63">
    <cfRule type="iconSet" priority="306">
      <iconSet iconSet="3Flags">
        <cfvo type="percent" val="0"/>
        <cfvo type="percent" val="33"/>
        <cfvo type="percent" val="67"/>
      </iconSet>
    </cfRule>
  </conditionalFormatting>
  <conditionalFormatting sqref="R64:U64">
    <cfRule type="iconSet" priority="305">
      <iconSet iconSet="3Flags">
        <cfvo type="percent" val="0"/>
        <cfvo type="percent" val="33"/>
        <cfvo type="percent" val="67"/>
      </iconSet>
    </cfRule>
  </conditionalFormatting>
  <conditionalFormatting sqref="R65:U65">
    <cfRule type="iconSet" priority="304">
      <iconSet iconSet="3Flags">
        <cfvo type="percent" val="0"/>
        <cfvo type="percent" val="33"/>
        <cfvo type="percent" val="67"/>
      </iconSet>
    </cfRule>
  </conditionalFormatting>
  <conditionalFormatting sqref="R66:U66">
    <cfRule type="iconSet" priority="303">
      <iconSet iconSet="3Flags">
        <cfvo type="percent" val="0"/>
        <cfvo type="percent" val="33"/>
        <cfvo type="percent" val="67"/>
      </iconSet>
    </cfRule>
  </conditionalFormatting>
  <conditionalFormatting sqref="R67:U67">
    <cfRule type="iconSet" priority="302">
      <iconSet iconSet="3Flags">
        <cfvo type="percent" val="0"/>
        <cfvo type="percent" val="33"/>
        <cfvo type="percent" val="67"/>
      </iconSet>
    </cfRule>
  </conditionalFormatting>
  <conditionalFormatting sqref="R68:U68">
    <cfRule type="iconSet" priority="301">
      <iconSet iconSet="3Flags">
        <cfvo type="percent" val="0"/>
        <cfvo type="percent" val="33"/>
        <cfvo type="percent" val="67"/>
      </iconSet>
    </cfRule>
  </conditionalFormatting>
  <conditionalFormatting sqref="R69:U69">
    <cfRule type="iconSet" priority="300">
      <iconSet iconSet="3Flags">
        <cfvo type="percent" val="0"/>
        <cfvo type="percent" val="33"/>
        <cfvo type="percent" val="67"/>
      </iconSet>
    </cfRule>
  </conditionalFormatting>
  <conditionalFormatting sqref="R70:U70">
    <cfRule type="iconSet" priority="299">
      <iconSet iconSet="3Flags">
        <cfvo type="percent" val="0"/>
        <cfvo type="percent" val="33"/>
        <cfvo type="percent" val="67"/>
      </iconSet>
    </cfRule>
  </conditionalFormatting>
  <conditionalFormatting sqref="R71:U71">
    <cfRule type="iconSet" priority="298">
      <iconSet iconSet="3Flags">
        <cfvo type="percent" val="0"/>
        <cfvo type="percent" val="33"/>
        <cfvo type="percent" val="67"/>
      </iconSet>
    </cfRule>
  </conditionalFormatting>
  <conditionalFormatting sqref="R72:U72">
    <cfRule type="iconSet" priority="297">
      <iconSet iconSet="3Flags">
        <cfvo type="percent" val="0"/>
        <cfvo type="percent" val="33"/>
        <cfvo type="percent" val="67"/>
      </iconSet>
    </cfRule>
  </conditionalFormatting>
  <conditionalFormatting sqref="R73:U73">
    <cfRule type="iconSet" priority="296">
      <iconSet iconSet="3Flags">
        <cfvo type="percent" val="0"/>
        <cfvo type="percent" val="33"/>
        <cfvo type="percent" val="67"/>
      </iconSet>
    </cfRule>
  </conditionalFormatting>
  <conditionalFormatting sqref="R74:U74">
    <cfRule type="iconSet" priority="295">
      <iconSet iconSet="3Flags">
        <cfvo type="percent" val="0"/>
        <cfvo type="percent" val="33"/>
        <cfvo type="percent" val="67"/>
      </iconSet>
    </cfRule>
  </conditionalFormatting>
  <conditionalFormatting sqref="R75:U75">
    <cfRule type="iconSet" priority="294">
      <iconSet iconSet="3Flags">
        <cfvo type="percent" val="0"/>
        <cfvo type="percent" val="33"/>
        <cfvo type="percent" val="67"/>
      </iconSet>
    </cfRule>
  </conditionalFormatting>
  <conditionalFormatting sqref="R76:U76">
    <cfRule type="iconSet" priority="293">
      <iconSet iconSet="3Flags">
        <cfvo type="percent" val="0"/>
        <cfvo type="percent" val="33"/>
        <cfvo type="percent" val="67"/>
      </iconSet>
    </cfRule>
  </conditionalFormatting>
  <conditionalFormatting sqref="R77:U77">
    <cfRule type="iconSet" priority="292">
      <iconSet iconSet="3Flags">
        <cfvo type="percent" val="0"/>
        <cfvo type="percent" val="33"/>
        <cfvo type="percent" val="67"/>
      </iconSet>
    </cfRule>
  </conditionalFormatting>
  <conditionalFormatting sqref="R78:U78">
    <cfRule type="iconSet" priority="291">
      <iconSet iconSet="3Flags">
        <cfvo type="percent" val="0"/>
        <cfvo type="percent" val="33"/>
        <cfvo type="percent" val="67"/>
      </iconSet>
    </cfRule>
  </conditionalFormatting>
  <conditionalFormatting sqref="R79:U79">
    <cfRule type="iconSet" priority="290">
      <iconSet iconSet="3Flags">
        <cfvo type="percent" val="0"/>
        <cfvo type="percent" val="33"/>
        <cfvo type="percent" val="67"/>
      </iconSet>
    </cfRule>
  </conditionalFormatting>
  <conditionalFormatting sqref="R80:U80">
    <cfRule type="iconSet" priority="289">
      <iconSet iconSet="3Flags">
        <cfvo type="percent" val="0"/>
        <cfvo type="percent" val="33"/>
        <cfvo type="percent" val="67"/>
      </iconSet>
    </cfRule>
  </conditionalFormatting>
  <conditionalFormatting sqref="R81:U81">
    <cfRule type="iconSet" priority="288">
      <iconSet iconSet="3Flags">
        <cfvo type="percent" val="0"/>
        <cfvo type="percent" val="33"/>
        <cfvo type="percent" val="67"/>
      </iconSet>
    </cfRule>
  </conditionalFormatting>
  <conditionalFormatting sqref="R82:U82">
    <cfRule type="iconSet" priority="287">
      <iconSet iconSet="3Flags">
        <cfvo type="percent" val="0"/>
        <cfvo type="percent" val="33"/>
        <cfvo type="percent" val="67"/>
      </iconSet>
    </cfRule>
  </conditionalFormatting>
  <conditionalFormatting sqref="R83:U83">
    <cfRule type="iconSet" priority="286">
      <iconSet iconSet="3Flags">
        <cfvo type="percent" val="0"/>
        <cfvo type="percent" val="33"/>
        <cfvo type="percent" val="67"/>
      </iconSet>
    </cfRule>
  </conditionalFormatting>
  <conditionalFormatting sqref="R84:U84">
    <cfRule type="iconSet" priority="285">
      <iconSet iconSet="3Flags">
        <cfvo type="percent" val="0"/>
        <cfvo type="percent" val="33"/>
        <cfvo type="percent" val="67"/>
      </iconSet>
    </cfRule>
  </conditionalFormatting>
  <conditionalFormatting sqref="R85:U85">
    <cfRule type="iconSet" priority="284">
      <iconSet iconSet="3Flags">
        <cfvo type="percent" val="0"/>
        <cfvo type="percent" val="33"/>
        <cfvo type="percent" val="67"/>
      </iconSet>
    </cfRule>
  </conditionalFormatting>
  <conditionalFormatting sqref="R86:U86">
    <cfRule type="iconSet" priority="283">
      <iconSet iconSet="3Flags">
        <cfvo type="percent" val="0"/>
        <cfvo type="percent" val="33"/>
        <cfvo type="percent" val="67"/>
      </iconSet>
    </cfRule>
  </conditionalFormatting>
  <conditionalFormatting sqref="R87:U87">
    <cfRule type="iconSet" priority="282">
      <iconSet iconSet="3Flags">
        <cfvo type="percent" val="0"/>
        <cfvo type="percent" val="33"/>
        <cfvo type="percent" val="67"/>
      </iconSet>
    </cfRule>
  </conditionalFormatting>
  <conditionalFormatting sqref="R88:U88">
    <cfRule type="iconSet" priority="281">
      <iconSet iconSet="3Flags">
        <cfvo type="percent" val="0"/>
        <cfvo type="percent" val="33"/>
        <cfvo type="percent" val="67"/>
      </iconSet>
    </cfRule>
  </conditionalFormatting>
  <conditionalFormatting sqref="R89:U89">
    <cfRule type="iconSet" priority="280">
      <iconSet iconSet="3Flags">
        <cfvo type="percent" val="0"/>
        <cfvo type="percent" val="33"/>
        <cfvo type="percent" val="67"/>
      </iconSet>
    </cfRule>
  </conditionalFormatting>
  <conditionalFormatting sqref="R90:U90">
    <cfRule type="iconSet" priority="279">
      <iconSet iconSet="3Flags">
        <cfvo type="percent" val="0"/>
        <cfvo type="percent" val="33"/>
        <cfvo type="percent" val="67"/>
      </iconSet>
    </cfRule>
  </conditionalFormatting>
  <conditionalFormatting sqref="R91:U91">
    <cfRule type="iconSet" priority="278">
      <iconSet iconSet="3Flags">
        <cfvo type="percent" val="0"/>
        <cfvo type="percent" val="33"/>
        <cfvo type="percent" val="67"/>
      </iconSet>
    </cfRule>
  </conditionalFormatting>
  <conditionalFormatting sqref="R92:U92">
    <cfRule type="iconSet" priority="277">
      <iconSet iconSet="3Flags">
        <cfvo type="percent" val="0"/>
        <cfvo type="percent" val="33"/>
        <cfvo type="percent" val="67"/>
      </iconSet>
    </cfRule>
  </conditionalFormatting>
  <conditionalFormatting sqref="R93:U93">
    <cfRule type="iconSet" priority="276">
      <iconSet iconSet="3Flags">
        <cfvo type="percent" val="0"/>
        <cfvo type="percent" val="33"/>
        <cfvo type="percent" val="67"/>
      </iconSet>
    </cfRule>
  </conditionalFormatting>
  <conditionalFormatting sqref="R94:U94">
    <cfRule type="iconSet" priority="275">
      <iconSet iconSet="3Flags">
        <cfvo type="percent" val="0"/>
        <cfvo type="percent" val="33"/>
        <cfvo type="percent" val="67"/>
      </iconSet>
    </cfRule>
  </conditionalFormatting>
  <conditionalFormatting sqref="R95:U95">
    <cfRule type="iconSet" priority="274">
      <iconSet iconSet="3Flags">
        <cfvo type="percent" val="0"/>
        <cfvo type="percent" val="33"/>
        <cfvo type="percent" val="67"/>
      </iconSet>
    </cfRule>
  </conditionalFormatting>
  <conditionalFormatting sqref="R96:U96">
    <cfRule type="iconSet" priority="273">
      <iconSet iconSet="3Flags">
        <cfvo type="percent" val="0"/>
        <cfvo type="percent" val="33"/>
        <cfvo type="percent" val="67"/>
      </iconSet>
    </cfRule>
  </conditionalFormatting>
  <conditionalFormatting sqref="R97:U97">
    <cfRule type="iconSet" priority="272">
      <iconSet iconSet="3Flags">
        <cfvo type="percent" val="0"/>
        <cfvo type="percent" val="33"/>
        <cfvo type="percent" val="67"/>
      </iconSet>
    </cfRule>
  </conditionalFormatting>
  <conditionalFormatting sqref="R98:U98">
    <cfRule type="iconSet" priority="271">
      <iconSet iconSet="3Flags">
        <cfvo type="percent" val="0"/>
        <cfvo type="percent" val="33"/>
        <cfvo type="percent" val="67"/>
      </iconSet>
    </cfRule>
  </conditionalFormatting>
  <conditionalFormatting sqref="R99:U99">
    <cfRule type="iconSet" priority="270">
      <iconSet iconSet="3Flags">
        <cfvo type="percent" val="0"/>
        <cfvo type="percent" val="33"/>
        <cfvo type="percent" val="67"/>
      </iconSet>
    </cfRule>
  </conditionalFormatting>
  <conditionalFormatting sqref="R100:U100">
    <cfRule type="iconSet" priority="269">
      <iconSet iconSet="3Flags">
        <cfvo type="percent" val="0"/>
        <cfvo type="percent" val="33"/>
        <cfvo type="percent" val="67"/>
      </iconSet>
    </cfRule>
  </conditionalFormatting>
  <conditionalFormatting sqref="R101:U101">
    <cfRule type="iconSet" priority="268">
      <iconSet iconSet="3Flags">
        <cfvo type="percent" val="0"/>
        <cfvo type="percent" val="33"/>
        <cfvo type="percent" val="67"/>
      </iconSet>
    </cfRule>
  </conditionalFormatting>
  <conditionalFormatting sqref="R102:U102">
    <cfRule type="iconSet" priority="267">
      <iconSet iconSet="3Flags">
        <cfvo type="percent" val="0"/>
        <cfvo type="percent" val="33"/>
        <cfvo type="percent" val="67"/>
      </iconSet>
    </cfRule>
  </conditionalFormatting>
  <conditionalFormatting sqref="R103:U103">
    <cfRule type="iconSet" priority="266">
      <iconSet iconSet="3Flags">
        <cfvo type="percent" val="0"/>
        <cfvo type="percent" val="33"/>
        <cfvo type="percent" val="67"/>
      </iconSet>
    </cfRule>
  </conditionalFormatting>
  <conditionalFormatting sqref="R104:U104">
    <cfRule type="iconSet" priority="265">
      <iconSet iconSet="3Flags">
        <cfvo type="percent" val="0"/>
        <cfvo type="percent" val="33"/>
        <cfvo type="percent" val="67"/>
      </iconSet>
    </cfRule>
  </conditionalFormatting>
  <conditionalFormatting sqref="R105:U105">
    <cfRule type="iconSet" priority="264">
      <iconSet iconSet="3Flags">
        <cfvo type="percent" val="0"/>
        <cfvo type="percent" val="33"/>
        <cfvo type="percent" val="67"/>
      </iconSet>
    </cfRule>
  </conditionalFormatting>
  <conditionalFormatting sqref="R106:U106">
    <cfRule type="iconSet" priority="263">
      <iconSet iconSet="3Flags">
        <cfvo type="percent" val="0"/>
        <cfvo type="percent" val="33"/>
        <cfvo type="percent" val="67"/>
      </iconSet>
    </cfRule>
  </conditionalFormatting>
  <conditionalFormatting sqref="R107:U107">
    <cfRule type="iconSet" priority="262">
      <iconSet iconSet="3Flags">
        <cfvo type="percent" val="0"/>
        <cfvo type="percent" val="33"/>
        <cfvo type="percent" val="67"/>
      </iconSet>
    </cfRule>
  </conditionalFormatting>
  <conditionalFormatting sqref="R108:U108">
    <cfRule type="iconSet" priority="261">
      <iconSet iconSet="3Flags">
        <cfvo type="percent" val="0"/>
        <cfvo type="percent" val="33"/>
        <cfvo type="percent" val="67"/>
      </iconSet>
    </cfRule>
  </conditionalFormatting>
  <conditionalFormatting sqref="R109:U109">
    <cfRule type="iconSet" priority="260">
      <iconSet iconSet="3Flags">
        <cfvo type="percent" val="0"/>
        <cfvo type="percent" val="33"/>
        <cfvo type="percent" val="67"/>
      </iconSet>
    </cfRule>
  </conditionalFormatting>
  <conditionalFormatting sqref="R110:U110">
    <cfRule type="iconSet" priority="259">
      <iconSet iconSet="3Flags">
        <cfvo type="percent" val="0"/>
        <cfvo type="percent" val="33"/>
        <cfvo type="percent" val="67"/>
      </iconSet>
    </cfRule>
  </conditionalFormatting>
  <conditionalFormatting sqref="R111:U111">
    <cfRule type="iconSet" priority="258">
      <iconSet iconSet="3Flags">
        <cfvo type="percent" val="0"/>
        <cfvo type="percent" val="33"/>
        <cfvo type="percent" val="67"/>
      </iconSet>
    </cfRule>
  </conditionalFormatting>
  <conditionalFormatting sqref="R112:U112">
    <cfRule type="iconSet" priority="257">
      <iconSet iconSet="3Flags">
        <cfvo type="percent" val="0"/>
        <cfvo type="percent" val="33"/>
        <cfvo type="percent" val="67"/>
      </iconSet>
    </cfRule>
  </conditionalFormatting>
  <conditionalFormatting sqref="R113:U113">
    <cfRule type="iconSet" priority="256">
      <iconSet iconSet="3Flags">
        <cfvo type="percent" val="0"/>
        <cfvo type="percent" val="33"/>
        <cfvo type="percent" val="67"/>
      </iconSet>
    </cfRule>
  </conditionalFormatting>
  <conditionalFormatting sqref="R114:U114">
    <cfRule type="iconSet" priority="255">
      <iconSet iconSet="3Flags">
        <cfvo type="percent" val="0"/>
        <cfvo type="percent" val="33"/>
        <cfvo type="percent" val="67"/>
      </iconSet>
    </cfRule>
  </conditionalFormatting>
  <conditionalFormatting sqref="R115:U115">
    <cfRule type="iconSet" priority="254">
      <iconSet iconSet="3Flags">
        <cfvo type="percent" val="0"/>
        <cfvo type="percent" val="33"/>
        <cfvo type="percent" val="67"/>
      </iconSet>
    </cfRule>
  </conditionalFormatting>
  <conditionalFormatting sqref="R116:U116">
    <cfRule type="iconSet" priority="253">
      <iconSet iconSet="3Flags">
        <cfvo type="percent" val="0"/>
        <cfvo type="percent" val="33"/>
        <cfvo type="percent" val="67"/>
      </iconSet>
    </cfRule>
  </conditionalFormatting>
  <conditionalFormatting sqref="R117:U117">
    <cfRule type="iconSet" priority="252">
      <iconSet iconSet="3Flags">
        <cfvo type="percent" val="0"/>
        <cfvo type="percent" val="33"/>
        <cfvo type="percent" val="67"/>
      </iconSet>
    </cfRule>
  </conditionalFormatting>
  <conditionalFormatting sqref="R118:U118">
    <cfRule type="iconSet" priority="251">
      <iconSet iconSet="3Flags">
        <cfvo type="percent" val="0"/>
        <cfvo type="percent" val="33"/>
        <cfvo type="percent" val="67"/>
      </iconSet>
    </cfRule>
  </conditionalFormatting>
  <conditionalFormatting sqref="R119:U119">
    <cfRule type="iconSet" priority="250">
      <iconSet iconSet="3Flags">
        <cfvo type="percent" val="0"/>
        <cfvo type="percent" val="33"/>
        <cfvo type="percent" val="67"/>
      </iconSet>
    </cfRule>
  </conditionalFormatting>
  <conditionalFormatting sqref="R120:U120">
    <cfRule type="iconSet" priority="249">
      <iconSet iconSet="3Flags">
        <cfvo type="percent" val="0"/>
        <cfvo type="percent" val="33"/>
        <cfvo type="percent" val="67"/>
      </iconSet>
    </cfRule>
  </conditionalFormatting>
  <conditionalFormatting sqref="R121:U121">
    <cfRule type="iconSet" priority="248">
      <iconSet iconSet="3Flags">
        <cfvo type="percent" val="0"/>
        <cfvo type="percent" val="33"/>
        <cfvo type="percent" val="67"/>
      </iconSet>
    </cfRule>
  </conditionalFormatting>
  <conditionalFormatting sqref="R122:U122">
    <cfRule type="iconSet" priority="247">
      <iconSet iconSet="3Flags">
        <cfvo type="percent" val="0"/>
        <cfvo type="percent" val="33"/>
        <cfvo type="percent" val="67"/>
      </iconSet>
    </cfRule>
  </conditionalFormatting>
  <conditionalFormatting sqref="R123:U123">
    <cfRule type="iconSet" priority="246">
      <iconSet iconSet="3Flags">
        <cfvo type="percent" val="0"/>
        <cfvo type="percent" val="33"/>
        <cfvo type="percent" val="67"/>
      </iconSet>
    </cfRule>
  </conditionalFormatting>
  <conditionalFormatting sqref="R124:U124">
    <cfRule type="iconSet" priority="245">
      <iconSet iconSet="3Flags">
        <cfvo type="percent" val="0"/>
        <cfvo type="percent" val="33"/>
        <cfvo type="percent" val="67"/>
      </iconSet>
    </cfRule>
  </conditionalFormatting>
  <conditionalFormatting sqref="R125:U125">
    <cfRule type="iconSet" priority="244">
      <iconSet iconSet="3Flags">
        <cfvo type="percent" val="0"/>
        <cfvo type="percent" val="33"/>
        <cfvo type="percent" val="67"/>
      </iconSet>
    </cfRule>
  </conditionalFormatting>
  <conditionalFormatting sqref="R126:U126">
    <cfRule type="iconSet" priority="243">
      <iconSet iconSet="3Flags">
        <cfvo type="percent" val="0"/>
        <cfvo type="percent" val="33"/>
        <cfvo type="percent" val="67"/>
      </iconSet>
    </cfRule>
  </conditionalFormatting>
  <conditionalFormatting sqref="R127:U127">
    <cfRule type="iconSet" priority="242">
      <iconSet iconSet="3Flags">
        <cfvo type="percent" val="0"/>
        <cfvo type="percent" val="33"/>
        <cfvo type="percent" val="67"/>
      </iconSet>
    </cfRule>
  </conditionalFormatting>
  <conditionalFormatting sqref="R128:U128">
    <cfRule type="iconSet" priority="241">
      <iconSet iconSet="3Flags">
        <cfvo type="percent" val="0"/>
        <cfvo type="percent" val="33"/>
        <cfvo type="percent" val="67"/>
      </iconSet>
    </cfRule>
  </conditionalFormatting>
  <conditionalFormatting sqref="R129:U129">
    <cfRule type="iconSet" priority="240">
      <iconSet iconSet="3Flags">
        <cfvo type="percent" val="0"/>
        <cfvo type="percent" val="33"/>
        <cfvo type="percent" val="67"/>
      </iconSet>
    </cfRule>
  </conditionalFormatting>
  <conditionalFormatting sqref="R130:U130">
    <cfRule type="iconSet" priority="239">
      <iconSet iconSet="3Flags">
        <cfvo type="percent" val="0"/>
        <cfvo type="percent" val="33"/>
        <cfvo type="percent" val="67"/>
      </iconSet>
    </cfRule>
  </conditionalFormatting>
  <conditionalFormatting sqref="R131:U131">
    <cfRule type="iconSet" priority="238">
      <iconSet iconSet="3Flags">
        <cfvo type="percent" val="0"/>
        <cfvo type="percent" val="33"/>
        <cfvo type="percent" val="67"/>
      </iconSet>
    </cfRule>
  </conditionalFormatting>
  <conditionalFormatting sqref="R132:U132">
    <cfRule type="iconSet" priority="237">
      <iconSet iconSet="3Flags">
        <cfvo type="percent" val="0"/>
        <cfvo type="percent" val="33"/>
        <cfvo type="percent" val="67"/>
      </iconSet>
    </cfRule>
  </conditionalFormatting>
  <conditionalFormatting sqref="R133:U133">
    <cfRule type="iconSet" priority="236">
      <iconSet iconSet="3Flags">
        <cfvo type="percent" val="0"/>
        <cfvo type="percent" val="33"/>
        <cfvo type="percent" val="67"/>
      </iconSet>
    </cfRule>
  </conditionalFormatting>
  <conditionalFormatting sqref="R134:U134">
    <cfRule type="iconSet" priority="235">
      <iconSet iconSet="3Flags">
        <cfvo type="percent" val="0"/>
        <cfvo type="percent" val="33"/>
        <cfvo type="percent" val="67"/>
      </iconSet>
    </cfRule>
  </conditionalFormatting>
  <conditionalFormatting sqref="R135:U135">
    <cfRule type="iconSet" priority="234">
      <iconSet iconSet="3Flags">
        <cfvo type="percent" val="0"/>
        <cfvo type="percent" val="33"/>
        <cfvo type="percent" val="67"/>
      </iconSet>
    </cfRule>
  </conditionalFormatting>
  <conditionalFormatting sqref="R136:U136">
    <cfRule type="iconSet" priority="233">
      <iconSet iconSet="3Flags">
        <cfvo type="percent" val="0"/>
        <cfvo type="percent" val="33"/>
        <cfvo type="percent" val="67"/>
      </iconSet>
    </cfRule>
  </conditionalFormatting>
  <conditionalFormatting sqref="R137:U137">
    <cfRule type="iconSet" priority="232">
      <iconSet iconSet="3Flags">
        <cfvo type="percent" val="0"/>
        <cfvo type="percent" val="33"/>
        <cfvo type="percent" val="67"/>
      </iconSet>
    </cfRule>
  </conditionalFormatting>
  <conditionalFormatting sqref="R138:U138">
    <cfRule type="iconSet" priority="231">
      <iconSet iconSet="3Flags">
        <cfvo type="percent" val="0"/>
        <cfvo type="percent" val="33"/>
        <cfvo type="percent" val="67"/>
      </iconSet>
    </cfRule>
  </conditionalFormatting>
  <conditionalFormatting sqref="R139:U139">
    <cfRule type="iconSet" priority="230">
      <iconSet iconSet="3Flags">
        <cfvo type="percent" val="0"/>
        <cfvo type="percent" val="33"/>
        <cfvo type="percent" val="67"/>
      </iconSet>
    </cfRule>
  </conditionalFormatting>
  <conditionalFormatting sqref="R140:U140">
    <cfRule type="iconSet" priority="229">
      <iconSet iconSet="3Flags">
        <cfvo type="percent" val="0"/>
        <cfvo type="percent" val="33"/>
        <cfvo type="percent" val="67"/>
      </iconSet>
    </cfRule>
  </conditionalFormatting>
  <conditionalFormatting sqref="R141:U141">
    <cfRule type="iconSet" priority="228">
      <iconSet iconSet="3Flags">
        <cfvo type="percent" val="0"/>
        <cfvo type="percent" val="33"/>
        <cfvo type="percent" val="67"/>
      </iconSet>
    </cfRule>
  </conditionalFormatting>
  <conditionalFormatting sqref="R142:U142">
    <cfRule type="iconSet" priority="227">
      <iconSet iconSet="3Flags">
        <cfvo type="percent" val="0"/>
        <cfvo type="percent" val="33"/>
        <cfvo type="percent" val="67"/>
      </iconSet>
    </cfRule>
  </conditionalFormatting>
  <conditionalFormatting sqref="R143:U143">
    <cfRule type="iconSet" priority="226">
      <iconSet iconSet="3Flags">
        <cfvo type="percent" val="0"/>
        <cfvo type="percent" val="33"/>
        <cfvo type="percent" val="67"/>
      </iconSet>
    </cfRule>
  </conditionalFormatting>
  <conditionalFormatting sqref="R144:U144">
    <cfRule type="iconSet" priority="225">
      <iconSet iconSet="3Flags">
        <cfvo type="percent" val="0"/>
        <cfvo type="percent" val="33"/>
        <cfvo type="percent" val="67"/>
      </iconSet>
    </cfRule>
  </conditionalFormatting>
  <conditionalFormatting sqref="R145:U145">
    <cfRule type="iconSet" priority="224">
      <iconSet iconSet="3Flags">
        <cfvo type="percent" val="0"/>
        <cfvo type="percent" val="33"/>
        <cfvo type="percent" val="67"/>
      </iconSet>
    </cfRule>
  </conditionalFormatting>
  <conditionalFormatting sqref="R146:U146">
    <cfRule type="iconSet" priority="223">
      <iconSet iconSet="3Flags">
        <cfvo type="percent" val="0"/>
        <cfvo type="percent" val="33"/>
        <cfvo type="percent" val="67"/>
      </iconSet>
    </cfRule>
  </conditionalFormatting>
  <conditionalFormatting sqref="R147:U147">
    <cfRule type="iconSet" priority="222">
      <iconSet iconSet="3Flags">
        <cfvo type="percent" val="0"/>
        <cfvo type="percent" val="33"/>
        <cfvo type="percent" val="67"/>
      </iconSet>
    </cfRule>
  </conditionalFormatting>
  <conditionalFormatting sqref="R148:U148">
    <cfRule type="iconSet" priority="221">
      <iconSet iconSet="3Flags">
        <cfvo type="percent" val="0"/>
        <cfvo type="percent" val="33"/>
        <cfvo type="percent" val="67"/>
      </iconSet>
    </cfRule>
  </conditionalFormatting>
  <conditionalFormatting sqref="R149:U149">
    <cfRule type="iconSet" priority="220">
      <iconSet iconSet="3Flags">
        <cfvo type="percent" val="0"/>
        <cfvo type="percent" val="33"/>
        <cfvo type="percent" val="67"/>
      </iconSet>
    </cfRule>
  </conditionalFormatting>
  <conditionalFormatting sqref="R150:U150">
    <cfRule type="iconSet" priority="219">
      <iconSet iconSet="3Flags">
        <cfvo type="percent" val="0"/>
        <cfvo type="percent" val="33"/>
        <cfvo type="percent" val="67"/>
      </iconSet>
    </cfRule>
  </conditionalFormatting>
  <conditionalFormatting sqref="R151:U151">
    <cfRule type="iconSet" priority="218">
      <iconSet iconSet="3Flags">
        <cfvo type="percent" val="0"/>
        <cfvo type="percent" val="33"/>
        <cfvo type="percent" val="67"/>
      </iconSet>
    </cfRule>
  </conditionalFormatting>
  <conditionalFormatting sqref="R152:U152">
    <cfRule type="iconSet" priority="217">
      <iconSet iconSet="3Flags">
        <cfvo type="percent" val="0"/>
        <cfvo type="percent" val="33"/>
        <cfvo type="percent" val="67"/>
      </iconSet>
    </cfRule>
  </conditionalFormatting>
  <conditionalFormatting sqref="R153:U153">
    <cfRule type="iconSet" priority="216">
      <iconSet iconSet="3Flags">
        <cfvo type="percent" val="0"/>
        <cfvo type="percent" val="33"/>
        <cfvo type="percent" val="67"/>
      </iconSet>
    </cfRule>
  </conditionalFormatting>
  <conditionalFormatting sqref="R154:U154">
    <cfRule type="iconSet" priority="215">
      <iconSet iconSet="3Flags">
        <cfvo type="percent" val="0"/>
        <cfvo type="percent" val="33"/>
        <cfvo type="percent" val="67"/>
      </iconSet>
    </cfRule>
  </conditionalFormatting>
  <conditionalFormatting sqref="R155:U155">
    <cfRule type="iconSet" priority="214">
      <iconSet iconSet="3Flags">
        <cfvo type="percent" val="0"/>
        <cfvo type="percent" val="33"/>
        <cfvo type="percent" val="67"/>
      </iconSet>
    </cfRule>
  </conditionalFormatting>
  <conditionalFormatting sqref="R156:U156">
    <cfRule type="iconSet" priority="213">
      <iconSet iconSet="3Flags">
        <cfvo type="percent" val="0"/>
        <cfvo type="percent" val="33"/>
        <cfvo type="percent" val="67"/>
      </iconSet>
    </cfRule>
  </conditionalFormatting>
  <conditionalFormatting sqref="R157:U157">
    <cfRule type="iconSet" priority="212">
      <iconSet iconSet="3Flags">
        <cfvo type="percent" val="0"/>
        <cfvo type="percent" val="33"/>
        <cfvo type="percent" val="67"/>
      </iconSet>
    </cfRule>
  </conditionalFormatting>
  <conditionalFormatting sqref="R158:U158">
    <cfRule type="iconSet" priority="211">
      <iconSet iconSet="3Flags">
        <cfvo type="percent" val="0"/>
        <cfvo type="percent" val="33"/>
        <cfvo type="percent" val="67"/>
      </iconSet>
    </cfRule>
  </conditionalFormatting>
  <conditionalFormatting sqref="R159:U159">
    <cfRule type="iconSet" priority="210">
      <iconSet iconSet="3Flags">
        <cfvo type="percent" val="0"/>
        <cfvo type="percent" val="33"/>
        <cfvo type="percent" val="67"/>
      </iconSet>
    </cfRule>
  </conditionalFormatting>
  <conditionalFormatting sqref="R160:U160">
    <cfRule type="iconSet" priority="209">
      <iconSet iconSet="3Flags">
        <cfvo type="percent" val="0"/>
        <cfvo type="percent" val="33"/>
        <cfvo type="percent" val="67"/>
      </iconSet>
    </cfRule>
  </conditionalFormatting>
  <conditionalFormatting sqref="R161:U161">
    <cfRule type="iconSet" priority="208">
      <iconSet iconSet="3Flags">
        <cfvo type="percent" val="0"/>
        <cfvo type="percent" val="33"/>
        <cfvo type="percent" val="67"/>
      </iconSet>
    </cfRule>
  </conditionalFormatting>
  <conditionalFormatting sqref="R162:U162">
    <cfRule type="iconSet" priority="207">
      <iconSet iconSet="3Flags">
        <cfvo type="percent" val="0"/>
        <cfvo type="percent" val="33"/>
        <cfvo type="percent" val="67"/>
      </iconSet>
    </cfRule>
  </conditionalFormatting>
  <conditionalFormatting sqref="R163:U163">
    <cfRule type="iconSet" priority="206">
      <iconSet iconSet="3Flags">
        <cfvo type="percent" val="0"/>
        <cfvo type="percent" val="33"/>
        <cfvo type="percent" val="67"/>
      </iconSet>
    </cfRule>
  </conditionalFormatting>
  <conditionalFormatting sqref="R164:U164">
    <cfRule type="iconSet" priority="205">
      <iconSet iconSet="3Flags">
        <cfvo type="percent" val="0"/>
        <cfvo type="percent" val="33"/>
        <cfvo type="percent" val="67"/>
      </iconSet>
    </cfRule>
  </conditionalFormatting>
  <conditionalFormatting sqref="R165:U165">
    <cfRule type="iconSet" priority="204">
      <iconSet iconSet="3Flags">
        <cfvo type="percent" val="0"/>
        <cfvo type="percent" val="33"/>
        <cfvo type="percent" val="67"/>
      </iconSet>
    </cfRule>
  </conditionalFormatting>
  <conditionalFormatting sqref="R166:U166">
    <cfRule type="iconSet" priority="203">
      <iconSet iconSet="3Flags">
        <cfvo type="percent" val="0"/>
        <cfvo type="percent" val="33"/>
        <cfvo type="percent" val="67"/>
      </iconSet>
    </cfRule>
  </conditionalFormatting>
  <conditionalFormatting sqref="R167:U167">
    <cfRule type="iconSet" priority="202">
      <iconSet iconSet="3Flags">
        <cfvo type="percent" val="0"/>
        <cfvo type="percent" val="33"/>
        <cfvo type="percent" val="67"/>
      </iconSet>
    </cfRule>
  </conditionalFormatting>
  <conditionalFormatting sqref="R168:U168">
    <cfRule type="iconSet" priority="201">
      <iconSet iconSet="3Flags">
        <cfvo type="percent" val="0"/>
        <cfvo type="percent" val="33"/>
        <cfvo type="percent" val="67"/>
      </iconSet>
    </cfRule>
  </conditionalFormatting>
  <conditionalFormatting sqref="R169:U169">
    <cfRule type="iconSet" priority="200">
      <iconSet iconSet="3Flags">
        <cfvo type="percent" val="0"/>
        <cfvo type="percent" val="33"/>
        <cfvo type="percent" val="67"/>
      </iconSet>
    </cfRule>
  </conditionalFormatting>
  <conditionalFormatting sqref="R170:U170">
    <cfRule type="iconSet" priority="199">
      <iconSet iconSet="3Flags">
        <cfvo type="percent" val="0"/>
        <cfvo type="percent" val="33"/>
        <cfvo type="percent" val="67"/>
      </iconSet>
    </cfRule>
  </conditionalFormatting>
  <conditionalFormatting sqref="R171:U171">
    <cfRule type="iconSet" priority="198">
      <iconSet iconSet="3Flags">
        <cfvo type="percent" val="0"/>
        <cfvo type="percent" val="33"/>
        <cfvo type="percent" val="67"/>
      </iconSet>
    </cfRule>
  </conditionalFormatting>
  <conditionalFormatting sqref="R172:U172">
    <cfRule type="iconSet" priority="197">
      <iconSet iconSet="3Flags">
        <cfvo type="percent" val="0"/>
        <cfvo type="percent" val="33"/>
        <cfvo type="percent" val="67"/>
      </iconSet>
    </cfRule>
  </conditionalFormatting>
  <conditionalFormatting sqref="R173:U173">
    <cfRule type="iconSet" priority="196">
      <iconSet iconSet="3Flags">
        <cfvo type="percent" val="0"/>
        <cfvo type="percent" val="33"/>
        <cfvo type="percent" val="67"/>
      </iconSet>
    </cfRule>
  </conditionalFormatting>
  <conditionalFormatting sqref="R174:U174">
    <cfRule type="iconSet" priority="195">
      <iconSet iconSet="3Flags">
        <cfvo type="percent" val="0"/>
        <cfvo type="percent" val="33"/>
        <cfvo type="percent" val="67"/>
      </iconSet>
    </cfRule>
  </conditionalFormatting>
  <conditionalFormatting sqref="R175:U175">
    <cfRule type="iconSet" priority="194">
      <iconSet iconSet="3Flags">
        <cfvo type="percent" val="0"/>
        <cfvo type="percent" val="33"/>
        <cfvo type="percent" val="67"/>
      </iconSet>
    </cfRule>
  </conditionalFormatting>
  <conditionalFormatting sqref="R176:U176">
    <cfRule type="iconSet" priority="193">
      <iconSet iconSet="3Flags">
        <cfvo type="percent" val="0"/>
        <cfvo type="percent" val="33"/>
        <cfvo type="percent" val="67"/>
      </iconSet>
    </cfRule>
  </conditionalFormatting>
  <conditionalFormatting sqref="R177:U177">
    <cfRule type="iconSet" priority="192">
      <iconSet iconSet="3Flags">
        <cfvo type="percent" val="0"/>
        <cfvo type="percent" val="33"/>
        <cfvo type="percent" val="67"/>
      </iconSet>
    </cfRule>
  </conditionalFormatting>
  <conditionalFormatting sqref="R178:U178">
    <cfRule type="iconSet" priority="191">
      <iconSet iconSet="3Flags">
        <cfvo type="percent" val="0"/>
        <cfvo type="percent" val="33"/>
        <cfvo type="percent" val="67"/>
      </iconSet>
    </cfRule>
  </conditionalFormatting>
  <conditionalFormatting sqref="R179:U179">
    <cfRule type="iconSet" priority="190">
      <iconSet iconSet="3Flags">
        <cfvo type="percent" val="0"/>
        <cfvo type="percent" val="33"/>
        <cfvo type="percent" val="67"/>
      </iconSet>
    </cfRule>
  </conditionalFormatting>
  <conditionalFormatting sqref="R180:U180">
    <cfRule type="iconSet" priority="189">
      <iconSet iconSet="3Flags">
        <cfvo type="percent" val="0"/>
        <cfvo type="percent" val="33"/>
        <cfvo type="percent" val="67"/>
      </iconSet>
    </cfRule>
  </conditionalFormatting>
  <conditionalFormatting sqref="R181:U181">
    <cfRule type="iconSet" priority="188">
      <iconSet iconSet="3Flags">
        <cfvo type="percent" val="0"/>
        <cfvo type="percent" val="33"/>
        <cfvo type="percent" val="67"/>
      </iconSet>
    </cfRule>
  </conditionalFormatting>
  <conditionalFormatting sqref="R182:U182">
    <cfRule type="iconSet" priority="187">
      <iconSet iconSet="3Flags">
        <cfvo type="percent" val="0"/>
        <cfvo type="percent" val="33"/>
        <cfvo type="percent" val="67"/>
      </iconSet>
    </cfRule>
  </conditionalFormatting>
  <conditionalFormatting sqref="R183:U183">
    <cfRule type="iconSet" priority="186">
      <iconSet iconSet="3Flags">
        <cfvo type="percent" val="0"/>
        <cfvo type="percent" val="33"/>
        <cfvo type="percent" val="67"/>
      </iconSet>
    </cfRule>
  </conditionalFormatting>
  <conditionalFormatting sqref="R184:U184">
    <cfRule type="iconSet" priority="185">
      <iconSet iconSet="3Flags">
        <cfvo type="percent" val="0"/>
        <cfvo type="percent" val="33"/>
        <cfvo type="percent" val="67"/>
      </iconSet>
    </cfRule>
  </conditionalFormatting>
  <conditionalFormatting sqref="R185:U185">
    <cfRule type="iconSet" priority="184">
      <iconSet iconSet="3Flags">
        <cfvo type="percent" val="0"/>
        <cfvo type="percent" val="33"/>
        <cfvo type="percent" val="67"/>
      </iconSet>
    </cfRule>
  </conditionalFormatting>
  <conditionalFormatting sqref="R186:U186">
    <cfRule type="iconSet" priority="183">
      <iconSet iconSet="3Flags">
        <cfvo type="percent" val="0"/>
        <cfvo type="percent" val="33"/>
        <cfvo type="percent" val="67"/>
      </iconSet>
    </cfRule>
  </conditionalFormatting>
  <conditionalFormatting sqref="R187:U187">
    <cfRule type="iconSet" priority="182">
      <iconSet iconSet="3Flags">
        <cfvo type="percent" val="0"/>
        <cfvo type="percent" val="33"/>
        <cfvo type="percent" val="67"/>
      </iconSet>
    </cfRule>
  </conditionalFormatting>
  <conditionalFormatting sqref="R188:U188">
    <cfRule type="iconSet" priority="181">
      <iconSet iconSet="3Flags">
        <cfvo type="percent" val="0"/>
        <cfvo type="percent" val="33"/>
        <cfvo type="percent" val="67"/>
      </iconSet>
    </cfRule>
  </conditionalFormatting>
  <conditionalFormatting sqref="R189:U189">
    <cfRule type="iconSet" priority="180">
      <iconSet iconSet="3Flags">
        <cfvo type="percent" val="0"/>
        <cfvo type="percent" val="33"/>
        <cfvo type="percent" val="67"/>
      </iconSet>
    </cfRule>
  </conditionalFormatting>
  <conditionalFormatting sqref="R190:U190">
    <cfRule type="iconSet" priority="179">
      <iconSet iconSet="3Flags">
        <cfvo type="percent" val="0"/>
        <cfvo type="percent" val="33"/>
        <cfvo type="percent" val="67"/>
      </iconSet>
    </cfRule>
  </conditionalFormatting>
  <conditionalFormatting sqref="R191:U191">
    <cfRule type="iconSet" priority="178">
      <iconSet iconSet="3Flags">
        <cfvo type="percent" val="0"/>
        <cfvo type="percent" val="33"/>
        <cfvo type="percent" val="67"/>
      </iconSet>
    </cfRule>
  </conditionalFormatting>
  <conditionalFormatting sqref="R192:U192">
    <cfRule type="iconSet" priority="177">
      <iconSet iconSet="3Flags">
        <cfvo type="percent" val="0"/>
        <cfvo type="percent" val="33"/>
        <cfvo type="percent" val="67"/>
      </iconSet>
    </cfRule>
  </conditionalFormatting>
  <conditionalFormatting sqref="R193:U193">
    <cfRule type="iconSet" priority="176">
      <iconSet iconSet="3Flags">
        <cfvo type="percent" val="0"/>
        <cfvo type="percent" val="33"/>
        <cfvo type="percent" val="67"/>
      </iconSet>
    </cfRule>
  </conditionalFormatting>
  <conditionalFormatting sqref="R194:U194">
    <cfRule type="iconSet" priority="175">
      <iconSet iconSet="3Flags">
        <cfvo type="percent" val="0"/>
        <cfvo type="percent" val="33"/>
        <cfvo type="percent" val="67"/>
      </iconSet>
    </cfRule>
  </conditionalFormatting>
  <conditionalFormatting sqref="R195:U195">
    <cfRule type="iconSet" priority="174">
      <iconSet iconSet="3Flags">
        <cfvo type="percent" val="0"/>
        <cfvo type="percent" val="33"/>
        <cfvo type="percent" val="67"/>
      </iconSet>
    </cfRule>
  </conditionalFormatting>
  <conditionalFormatting sqref="R196:U196">
    <cfRule type="iconSet" priority="173">
      <iconSet iconSet="3Flags">
        <cfvo type="percent" val="0"/>
        <cfvo type="percent" val="33"/>
        <cfvo type="percent" val="67"/>
      </iconSet>
    </cfRule>
  </conditionalFormatting>
  <conditionalFormatting sqref="R197:U197">
    <cfRule type="iconSet" priority="172">
      <iconSet iconSet="3Flags">
        <cfvo type="percent" val="0"/>
        <cfvo type="percent" val="33"/>
        <cfvo type="percent" val="67"/>
      </iconSet>
    </cfRule>
  </conditionalFormatting>
  <conditionalFormatting sqref="R198:U198">
    <cfRule type="iconSet" priority="171">
      <iconSet iconSet="3Flags">
        <cfvo type="percent" val="0"/>
        <cfvo type="percent" val="33"/>
        <cfvo type="percent" val="67"/>
      </iconSet>
    </cfRule>
  </conditionalFormatting>
  <conditionalFormatting sqref="R199:U199">
    <cfRule type="iconSet" priority="170">
      <iconSet iconSet="3Flags">
        <cfvo type="percent" val="0"/>
        <cfvo type="percent" val="33"/>
        <cfvo type="percent" val="67"/>
      </iconSet>
    </cfRule>
  </conditionalFormatting>
  <conditionalFormatting sqref="R200:U200">
    <cfRule type="iconSet" priority="169">
      <iconSet iconSet="3Flags">
        <cfvo type="percent" val="0"/>
        <cfvo type="percent" val="33"/>
        <cfvo type="percent" val="67"/>
      </iconSet>
    </cfRule>
  </conditionalFormatting>
  <conditionalFormatting sqref="R201:U201">
    <cfRule type="iconSet" priority="168">
      <iconSet iconSet="3Flags">
        <cfvo type="percent" val="0"/>
        <cfvo type="percent" val="33"/>
        <cfvo type="percent" val="67"/>
      </iconSet>
    </cfRule>
  </conditionalFormatting>
  <conditionalFormatting sqref="R202:U202">
    <cfRule type="iconSet" priority="167">
      <iconSet iconSet="3Flags">
        <cfvo type="percent" val="0"/>
        <cfvo type="percent" val="33"/>
        <cfvo type="percent" val="67"/>
      </iconSet>
    </cfRule>
  </conditionalFormatting>
  <conditionalFormatting sqref="R203:U203">
    <cfRule type="iconSet" priority="166">
      <iconSet iconSet="3Flags">
        <cfvo type="percent" val="0"/>
        <cfvo type="percent" val="33"/>
        <cfvo type="percent" val="67"/>
      </iconSet>
    </cfRule>
  </conditionalFormatting>
  <conditionalFormatting sqref="R204:U204">
    <cfRule type="iconSet" priority="165">
      <iconSet iconSet="3Flags">
        <cfvo type="percent" val="0"/>
        <cfvo type="percent" val="33"/>
        <cfvo type="percent" val="67"/>
      </iconSet>
    </cfRule>
  </conditionalFormatting>
  <conditionalFormatting sqref="R205:U205">
    <cfRule type="iconSet" priority="164">
      <iconSet iconSet="3Flags">
        <cfvo type="percent" val="0"/>
        <cfvo type="percent" val="33"/>
        <cfvo type="percent" val="67"/>
      </iconSet>
    </cfRule>
  </conditionalFormatting>
  <conditionalFormatting sqref="R206:U206">
    <cfRule type="iconSet" priority="163">
      <iconSet iconSet="3Flags">
        <cfvo type="percent" val="0"/>
        <cfvo type="percent" val="33"/>
        <cfvo type="percent" val="67"/>
      </iconSet>
    </cfRule>
  </conditionalFormatting>
  <conditionalFormatting sqref="R207:U207">
    <cfRule type="iconSet" priority="162">
      <iconSet iconSet="3Flags">
        <cfvo type="percent" val="0"/>
        <cfvo type="percent" val="33"/>
        <cfvo type="percent" val="67"/>
      </iconSet>
    </cfRule>
  </conditionalFormatting>
  <conditionalFormatting sqref="R208:U208">
    <cfRule type="iconSet" priority="161">
      <iconSet iconSet="3Flags">
        <cfvo type="percent" val="0"/>
        <cfvo type="percent" val="33"/>
        <cfvo type="percent" val="67"/>
      </iconSet>
    </cfRule>
  </conditionalFormatting>
  <conditionalFormatting sqref="R209:U209">
    <cfRule type="iconSet" priority="160">
      <iconSet iconSet="3Flags">
        <cfvo type="percent" val="0"/>
        <cfvo type="percent" val="33"/>
        <cfvo type="percent" val="67"/>
      </iconSet>
    </cfRule>
  </conditionalFormatting>
  <conditionalFormatting sqref="R210:U210">
    <cfRule type="iconSet" priority="159">
      <iconSet iconSet="3Flags">
        <cfvo type="percent" val="0"/>
        <cfvo type="percent" val="33"/>
        <cfvo type="percent" val="67"/>
      </iconSet>
    </cfRule>
  </conditionalFormatting>
  <conditionalFormatting sqref="R211:U211">
    <cfRule type="iconSet" priority="158">
      <iconSet iconSet="3Flags">
        <cfvo type="percent" val="0"/>
        <cfvo type="percent" val="33"/>
        <cfvo type="percent" val="67"/>
      </iconSet>
    </cfRule>
  </conditionalFormatting>
  <conditionalFormatting sqref="R212:U212">
    <cfRule type="iconSet" priority="157">
      <iconSet iconSet="3Flags">
        <cfvo type="percent" val="0"/>
        <cfvo type="percent" val="33"/>
        <cfvo type="percent" val="67"/>
      </iconSet>
    </cfRule>
  </conditionalFormatting>
  <conditionalFormatting sqref="R213:U213">
    <cfRule type="iconSet" priority="156">
      <iconSet iconSet="3Flags">
        <cfvo type="percent" val="0"/>
        <cfvo type="percent" val="33"/>
        <cfvo type="percent" val="67"/>
      </iconSet>
    </cfRule>
  </conditionalFormatting>
  <conditionalFormatting sqref="R214:U214">
    <cfRule type="iconSet" priority="155">
      <iconSet iconSet="3Flags">
        <cfvo type="percent" val="0"/>
        <cfvo type="percent" val="33"/>
        <cfvo type="percent" val="67"/>
      </iconSet>
    </cfRule>
  </conditionalFormatting>
  <conditionalFormatting sqref="R215:U215">
    <cfRule type="iconSet" priority="154">
      <iconSet iconSet="3Flags">
        <cfvo type="percent" val="0"/>
        <cfvo type="percent" val="33"/>
        <cfvo type="percent" val="67"/>
      </iconSet>
    </cfRule>
  </conditionalFormatting>
  <conditionalFormatting sqref="R216:U216">
    <cfRule type="iconSet" priority="153">
      <iconSet iconSet="3Flags">
        <cfvo type="percent" val="0"/>
        <cfvo type="percent" val="33"/>
        <cfvo type="percent" val="67"/>
      </iconSet>
    </cfRule>
  </conditionalFormatting>
  <conditionalFormatting sqref="R217:U217">
    <cfRule type="iconSet" priority="152">
      <iconSet iconSet="3Flags">
        <cfvo type="percent" val="0"/>
        <cfvo type="percent" val="33"/>
        <cfvo type="percent" val="67"/>
      </iconSet>
    </cfRule>
  </conditionalFormatting>
  <conditionalFormatting sqref="R218:U218">
    <cfRule type="iconSet" priority="151">
      <iconSet iconSet="3Flags">
        <cfvo type="percent" val="0"/>
        <cfvo type="percent" val="33"/>
        <cfvo type="percent" val="67"/>
      </iconSet>
    </cfRule>
  </conditionalFormatting>
  <conditionalFormatting sqref="R219:U219">
    <cfRule type="iconSet" priority="150">
      <iconSet iconSet="3Flags">
        <cfvo type="percent" val="0"/>
        <cfvo type="percent" val="33"/>
        <cfvo type="percent" val="67"/>
      </iconSet>
    </cfRule>
  </conditionalFormatting>
  <conditionalFormatting sqref="R220:U220">
    <cfRule type="iconSet" priority="149">
      <iconSet iconSet="3Flags">
        <cfvo type="percent" val="0"/>
        <cfvo type="percent" val="33"/>
        <cfvo type="percent" val="67"/>
      </iconSet>
    </cfRule>
  </conditionalFormatting>
  <conditionalFormatting sqref="R221:U221">
    <cfRule type="iconSet" priority="148">
      <iconSet iconSet="3Flags">
        <cfvo type="percent" val="0"/>
        <cfvo type="percent" val="33"/>
        <cfvo type="percent" val="67"/>
      </iconSet>
    </cfRule>
  </conditionalFormatting>
  <conditionalFormatting sqref="R222:U222">
    <cfRule type="iconSet" priority="147">
      <iconSet iconSet="3Flags">
        <cfvo type="percent" val="0"/>
        <cfvo type="percent" val="33"/>
        <cfvo type="percent" val="67"/>
      </iconSet>
    </cfRule>
  </conditionalFormatting>
  <conditionalFormatting sqref="R223:U223">
    <cfRule type="iconSet" priority="146">
      <iconSet iconSet="3Flags">
        <cfvo type="percent" val="0"/>
        <cfvo type="percent" val="33"/>
        <cfvo type="percent" val="67"/>
      </iconSet>
    </cfRule>
  </conditionalFormatting>
  <conditionalFormatting sqref="R224:U224">
    <cfRule type="iconSet" priority="145">
      <iconSet iconSet="3Flags">
        <cfvo type="percent" val="0"/>
        <cfvo type="percent" val="33"/>
        <cfvo type="percent" val="67"/>
      </iconSet>
    </cfRule>
  </conditionalFormatting>
  <conditionalFormatting sqref="R225:U225">
    <cfRule type="iconSet" priority="144">
      <iconSet iconSet="3Flags">
        <cfvo type="percent" val="0"/>
        <cfvo type="percent" val="33"/>
        <cfvo type="percent" val="67"/>
      </iconSet>
    </cfRule>
  </conditionalFormatting>
  <conditionalFormatting sqref="R226:U226">
    <cfRule type="iconSet" priority="143">
      <iconSet iconSet="3Flags">
        <cfvo type="percent" val="0"/>
        <cfvo type="percent" val="33"/>
        <cfvo type="percent" val="67"/>
      </iconSet>
    </cfRule>
  </conditionalFormatting>
  <conditionalFormatting sqref="R227:U227">
    <cfRule type="iconSet" priority="142">
      <iconSet iconSet="3Flags">
        <cfvo type="percent" val="0"/>
        <cfvo type="percent" val="33"/>
        <cfvo type="percent" val="67"/>
      </iconSet>
    </cfRule>
  </conditionalFormatting>
  <conditionalFormatting sqref="R228:U228">
    <cfRule type="iconSet" priority="141">
      <iconSet iconSet="3Flags">
        <cfvo type="percent" val="0"/>
        <cfvo type="percent" val="33"/>
        <cfvo type="percent" val="67"/>
      </iconSet>
    </cfRule>
  </conditionalFormatting>
  <conditionalFormatting sqref="R229:U229">
    <cfRule type="iconSet" priority="140">
      <iconSet iconSet="3Flags">
        <cfvo type="percent" val="0"/>
        <cfvo type="percent" val="33"/>
        <cfvo type="percent" val="67"/>
      </iconSet>
    </cfRule>
  </conditionalFormatting>
  <conditionalFormatting sqref="R230:U230">
    <cfRule type="iconSet" priority="139">
      <iconSet iconSet="3Flags">
        <cfvo type="percent" val="0"/>
        <cfvo type="percent" val="33"/>
        <cfvo type="percent" val="67"/>
      </iconSet>
    </cfRule>
  </conditionalFormatting>
  <conditionalFormatting sqref="R231:U231">
    <cfRule type="iconSet" priority="138">
      <iconSet iconSet="3Flags">
        <cfvo type="percent" val="0"/>
        <cfvo type="percent" val="33"/>
        <cfvo type="percent" val="67"/>
      </iconSet>
    </cfRule>
  </conditionalFormatting>
  <conditionalFormatting sqref="R232:U232">
    <cfRule type="iconSet" priority="137">
      <iconSet iconSet="3Flags">
        <cfvo type="percent" val="0"/>
        <cfvo type="percent" val="33"/>
        <cfvo type="percent" val="67"/>
      </iconSet>
    </cfRule>
  </conditionalFormatting>
  <conditionalFormatting sqref="R233:U233">
    <cfRule type="iconSet" priority="136">
      <iconSet iconSet="3Flags">
        <cfvo type="percent" val="0"/>
        <cfvo type="percent" val="33"/>
        <cfvo type="percent" val="67"/>
      </iconSet>
    </cfRule>
  </conditionalFormatting>
  <conditionalFormatting sqref="R234:U234">
    <cfRule type="iconSet" priority="135">
      <iconSet iconSet="3Flags">
        <cfvo type="percent" val="0"/>
        <cfvo type="percent" val="33"/>
        <cfvo type="percent" val="67"/>
      </iconSet>
    </cfRule>
  </conditionalFormatting>
  <conditionalFormatting sqref="R235:U235">
    <cfRule type="iconSet" priority="134">
      <iconSet iconSet="3Flags">
        <cfvo type="percent" val="0"/>
        <cfvo type="percent" val="33"/>
        <cfvo type="percent" val="67"/>
      </iconSet>
    </cfRule>
  </conditionalFormatting>
  <conditionalFormatting sqref="R236:U236">
    <cfRule type="iconSet" priority="133">
      <iconSet iconSet="3Flags">
        <cfvo type="percent" val="0"/>
        <cfvo type="percent" val="33"/>
        <cfvo type="percent" val="67"/>
      </iconSet>
    </cfRule>
  </conditionalFormatting>
  <conditionalFormatting sqref="R237:U237">
    <cfRule type="iconSet" priority="132">
      <iconSet iconSet="3Flags">
        <cfvo type="percent" val="0"/>
        <cfvo type="percent" val="33"/>
        <cfvo type="percent" val="67"/>
      </iconSet>
    </cfRule>
  </conditionalFormatting>
  <conditionalFormatting sqref="R238:U238">
    <cfRule type="iconSet" priority="131">
      <iconSet iconSet="3Flags">
        <cfvo type="percent" val="0"/>
        <cfvo type="percent" val="33"/>
        <cfvo type="percent" val="67"/>
      </iconSet>
    </cfRule>
  </conditionalFormatting>
  <conditionalFormatting sqref="R239:U239">
    <cfRule type="iconSet" priority="130">
      <iconSet iconSet="3Flags">
        <cfvo type="percent" val="0"/>
        <cfvo type="percent" val="33"/>
        <cfvo type="percent" val="67"/>
      </iconSet>
    </cfRule>
  </conditionalFormatting>
  <conditionalFormatting sqref="R240:U240">
    <cfRule type="iconSet" priority="129">
      <iconSet iconSet="3Flags">
        <cfvo type="percent" val="0"/>
        <cfvo type="percent" val="33"/>
        <cfvo type="percent" val="67"/>
      </iconSet>
    </cfRule>
  </conditionalFormatting>
  <conditionalFormatting sqref="R241:U241">
    <cfRule type="iconSet" priority="128">
      <iconSet iconSet="3Flags">
        <cfvo type="percent" val="0"/>
        <cfvo type="percent" val="33"/>
        <cfvo type="percent" val="67"/>
      </iconSet>
    </cfRule>
  </conditionalFormatting>
  <conditionalFormatting sqref="R242:U242">
    <cfRule type="iconSet" priority="127">
      <iconSet iconSet="3Flags">
        <cfvo type="percent" val="0"/>
        <cfvo type="percent" val="33"/>
        <cfvo type="percent" val="67"/>
      </iconSet>
    </cfRule>
  </conditionalFormatting>
  <conditionalFormatting sqref="R243:U243">
    <cfRule type="iconSet" priority="126">
      <iconSet iconSet="3Flags">
        <cfvo type="percent" val="0"/>
        <cfvo type="percent" val="33"/>
        <cfvo type="percent" val="67"/>
      </iconSet>
    </cfRule>
  </conditionalFormatting>
  <conditionalFormatting sqref="R244:U244">
    <cfRule type="iconSet" priority="125">
      <iconSet iconSet="3Flags">
        <cfvo type="percent" val="0"/>
        <cfvo type="percent" val="33"/>
        <cfvo type="percent" val="67"/>
      </iconSet>
    </cfRule>
  </conditionalFormatting>
  <conditionalFormatting sqref="R245:U245">
    <cfRule type="iconSet" priority="124">
      <iconSet iconSet="3Flags">
        <cfvo type="percent" val="0"/>
        <cfvo type="percent" val="33"/>
        <cfvo type="percent" val="67"/>
      </iconSet>
    </cfRule>
  </conditionalFormatting>
  <conditionalFormatting sqref="R246:U246">
    <cfRule type="iconSet" priority="123">
      <iconSet iconSet="3Flags">
        <cfvo type="percent" val="0"/>
        <cfvo type="percent" val="33"/>
        <cfvo type="percent" val="67"/>
      </iconSet>
    </cfRule>
  </conditionalFormatting>
  <conditionalFormatting sqref="R247:U247">
    <cfRule type="iconSet" priority="122">
      <iconSet iconSet="3Flags">
        <cfvo type="percent" val="0"/>
        <cfvo type="percent" val="33"/>
        <cfvo type="percent" val="67"/>
      </iconSet>
    </cfRule>
  </conditionalFormatting>
  <conditionalFormatting sqref="R248:U248">
    <cfRule type="iconSet" priority="121">
      <iconSet iconSet="3Flags">
        <cfvo type="percent" val="0"/>
        <cfvo type="percent" val="33"/>
        <cfvo type="percent" val="67"/>
      </iconSet>
    </cfRule>
  </conditionalFormatting>
  <conditionalFormatting sqref="R249:U249">
    <cfRule type="iconSet" priority="120">
      <iconSet iconSet="3Flags">
        <cfvo type="percent" val="0"/>
        <cfvo type="percent" val="33"/>
        <cfvo type="percent" val="67"/>
      </iconSet>
    </cfRule>
  </conditionalFormatting>
  <conditionalFormatting sqref="R250:U250">
    <cfRule type="iconSet" priority="119">
      <iconSet iconSet="3Flags">
        <cfvo type="percent" val="0"/>
        <cfvo type="percent" val="33"/>
        <cfvo type="percent" val="67"/>
      </iconSet>
    </cfRule>
  </conditionalFormatting>
  <conditionalFormatting sqref="R251:U251">
    <cfRule type="iconSet" priority="118">
      <iconSet iconSet="3Flags">
        <cfvo type="percent" val="0"/>
        <cfvo type="percent" val="33"/>
        <cfvo type="percent" val="67"/>
      </iconSet>
    </cfRule>
  </conditionalFormatting>
  <conditionalFormatting sqref="R252:U252">
    <cfRule type="iconSet" priority="117">
      <iconSet iconSet="3Flags">
        <cfvo type="percent" val="0"/>
        <cfvo type="percent" val="33"/>
        <cfvo type="percent" val="67"/>
      </iconSet>
    </cfRule>
  </conditionalFormatting>
  <conditionalFormatting sqref="R253:U253">
    <cfRule type="iconSet" priority="116">
      <iconSet iconSet="3Flags">
        <cfvo type="percent" val="0"/>
        <cfvo type="percent" val="33"/>
        <cfvo type="percent" val="67"/>
      </iconSet>
    </cfRule>
  </conditionalFormatting>
  <conditionalFormatting sqref="R254:U254">
    <cfRule type="iconSet" priority="115">
      <iconSet iconSet="3Flags">
        <cfvo type="percent" val="0"/>
        <cfvo type="percent" val="33"/>
        <cfvo type="percent" val="67"/>
      </iconSet>
    </cfRule>
  </conditionalFormatting>
  <conditionalFormatting sqref="R255:U255">
    <cfRule type="iconSet" priority="114">
      <iconSet iconSet="3Flags">
        <cfvo type="percent" val="0"/>
        <cfvo type="percent" val="33"/>
        <cfvo type="percent" val="67"/>
      </iconSet>
    </cfRule>
  </conditionalFormatting>
  <conditionalFormatting sqref="R256:U256">
    <cfRule type="iconSet" priority="113">
      <iconSet iconSet="3Flags">
        <cfvo type="percent" val="0"/>
        <cfvo type="percent" val="33"/>
        <cfvo type="percent" val="67"/>
      </iconSet>
    </cfRule>
  </conditionalFormatting>
  <conditionalFormatting sqref="R257:U257">
    <cfRule type="iconSet" priority="112">
      <iconSet iconSet="3Flags">
        <cfvo type="percent" val="0"/>
        <cfvo type="percent" val="33"/>
        <cfvo type="percent" val="67"/>
      </iconSet>
    </cfRule>
  </conditionalFormatting>
  <conditionalFormatting sqref="R258:U258">
    <cfRule type="iconSet" priority="111">
      <iconSet iconSet="3Flags">
        <cfvo type="percent" val="0"/>
        <cfvo type="percent" val="33"/>
        <cfvo type="percent" val="67"/>
      </iconSet>
    </cfRule>
  </conditionalFormatting>
  <conditionalFormatting sqref="R259:U259">
    <cfRule type="iconSet" priority="110">
      <iconSet iconSet="3Flags">
        <cfvo type="percent" val="0"/>
        <cfvo type="percent" val="33"/>
        <cfvo type="percent" val="67"/>
      </iconSet>
    </cfRule>
  </conditionalFormatting>
  <conditionalFormatting sqref="R260:U260">
    <cfRule type="iconSet" priority="109">
      <iconSet iconSet="3Flags">
        <cfvo type="percent" val="0"/>
        <cfvo type="percent" val="33"/>
        <cfvo type="percent" val="67"/>
      </iconSet>
    </cfRule>
  </conditionalFormatting>
  <conditionalFormatting sqref="R261:U261">
    <cfRule type="iconSet" priority="108">
      <iconSet iconSet="3Flags">
        <cfvo type="percent" val="0"/>
        <cfvo type="percent" val="33"/>
        <cfvo type="percent" val="67"/>
      </iconSet>
    </cfRule>
  </conditionalFormatting>
  <conditionalFormatting sqref="R262:U262">
    <cfRule type="iconSet" priority="107">
      <iconSet iconSet="3Flags">
        <cfvo type="percent" val="0"/>
        <cfvo type="percent" val="33"/>
        <cfvo type="percent" val="67"/>
      </iconSet>
    </cfRule>
  </conditionalFormatting>
  <conditionalFormatting sqref="R263:U263">
    <cfRule type="iconSet" priority="106">
      <iconSet iconSet="3Flags">
        <cfvo type="percent" val="0"/>
        <cfvo type="percent" val="33"/>
        <cfvo type="percent" val="67"/>
      </iconSet>
    </cfRule>
  </conditionalFormatting>
  <conditionalFormatting sqref="R264:U264">
    <cfRule type="iconSet" priority="105">
      <iconSet iconSet="3Flags">
        <cfvo type="percent" val="0"/>
        <cfvo type="percent" val="33"/>
        <cfvo type="percent" val="67"/>
      </iconSet>
    </cfRule>
  </conditionalFormatting>
  <conditionalFormatting sqref="R265:U265">
    <cfRule type="iconSet" priority="104">
      <iconSet iconSet="3Flags">
        <cfvo type="percent" val="0"/>
        <cfvo type="percent" val="33"/>
        <cfvo type="percent" val="67"/>
      </iconSet>
    </cfRule>
  </conditionalFormatting>
  <conditionalFormatting sqref="R266:U266">
    <cfRule type="iconSet" priority="103">
      <iconSet iconSet="3Flags">
        <cfvo type="percent" val="0"/>
        <cfvo type="percent" val="33"/>
        <cfvo type="percent" val="67"/>
      </iconSet>
    </cfRule>
  </conditionalFormatting>
  <conditionalFormatting sqref="R267:U267">
    <cfRule type="iconSet" priority="102">
      <iconSet iconSet="3Flags">
        <cfvo type="percent" val="0"/>
        <cfvo type="percent" val="33"/>
        <cfvo type="percent" val="67"/>
      </iconSet>
    </cfRule>
  </conditionalFormatting>
  <conditionalFormatting sqref="R268:U268">
    <cfRule type="iconSet" priority="101">
      <iconSet iconSet="3Flags">
        <cfvo type="percent" val="0"/>
        <cfvo type="percent" val="33"/>
        <cfvo type="percent" val="67"/>
      </iconSet>
    </cfRule>
  </conditionalFormatting>
  <conditionalFormatting sqref="R269:U269">
    <cfRule type="iconSet" priority="100">
      <iconSet iconSet="3Flags">
        <cfvo type="percent" val="0"/>
        <cfvo type="percent" val="33"/>
        <cfvo type="percent" val="67"/>
      </iconSet>
    </cfRule>
  </conditionalFormatting>
  <conditionalFormatting sqref="R270:U270">
    <cfRule type="iconSet" priority="99">
      <iconSet iconSet="3Flags">
        <cfvo type="percent" val="0"/>
        <cfvo type="percent" val="33"/>
        <cfvo type="percent" val="67"/>
      </iconSet>
    </cfRule>
  </conditionalFormatting>
  <conditionalFormatting sqref="R271:U271">
    <cfRule type="iconSet" priority="98">
      <iconSet iconSet="3Flags">
        <cfvo type="percent" val="0"/>
        <cfvo type="percent" val="33"/>
        <cfvo type="percent" val="67"/>
      </iconSet>
    </cfRule>
  </conditionalFormatting>
  <conditionalFormatting sqref="R272:U272">
    <cfRule type="iconSet" priority="97">
      <iconSet iconSet="3Flags">
        <cfvo type="percent" val="0"/>
        <cfvo type="percent" val="33"/>
        <cfvo type="percent" val="67"/>
      </iconSet>
    </cfRule>
  </conditionalFormatting>
  <conditionalFormatting sqref="R273:U273">
    <cfRule type="iconSet" priority="96">
      <iconSet iconSet="3Flags">
        <cfvo type="percent" val="0"/>
        <cfvo type="percent" val="33"/>
        <cfvo type="percent" val="67"/>
      </iconSet>
    </cfRule>
  </conditionalFormatting>
  <conditionalFormatting sqref="R274:U274">
    <cfRule type="iconSet" priority="95">
      <iconSet iconSet="3Flags">
        <cfvo type="percent" val="0"/>
        <cfvo type="percent" val="33"/>
        <cfvo type="percent" val="67"/>
      </iconSet>
    </cfRule>
  </conditionalFormatting>
  <conditionalFormatting sqref="R275:U275">
    <cfRule type="iconSet" priority="94">
      <iconSet iconSet="3Flags">
        <cfvo type="percent" val="0"/>
        <cfvo type="percent" val="33"/>
        <cfvo type="percent" val="67"/>
      </iconSet>
    </cfRule>
  </conditionalFormatting>
  <conditionalFormatting sqref="R276:U276">
    <cfRule type="iconSet" priority="93">
      <iconSet iconSet="3Flags">
        <cfvo type="percent" val="0"/>
        <cfvo type="percent" val="33"/>
        <cfvo type="percent" val="67"/>
      </iconSet>
    </cfRule>
  </conditionalFormatting>
  <conditionalFormatting sqref="R277:U277">
    <cfRule type="iconSet" priority="92">
      <iconSet iconSet="3Flags">
        <cfvo type="percent" val="0"/>
        <cfvo type="percent" val="33"/>
        <cfvo type="percent" val="67"/>
      </iconSet>
    </cfRule>
  </conditionalFormatting>
  <conditionalFormatting sqref="R278:U278">
    <cfRule type="iconSet" priority="91">
      <iconSet iconSet="3Flags">
        <cfvo type="percent" val="0"/>
        <cfvo type="percent" val="33"/>
        <cfvo type="percent" val="67"/>
      </iconSet>
    </cfRule>
  </conditionalFormatting>
  <conditionalFormatting sqref="R279:U279">
    <cfRule type="iconSet" priority="90">
      <iconSet iconSet="3Flags">
        <cfvo type="percent" val="0"/>
        <cfvo type="percent" val="33"/>
        <cfvo type="percent" val="67"/>
      </iconSet>
    </cfRule>
  </conditionalFormatting>
  <conditionalFormatting sqref="R280:U280">
    <cfRule type="iconSet" priority="89">
      <iconSet iconSet="3Flags">
        <cfvo type="percent" val="0"/>
        <cfvo type="percent" val="33"/>
        <cfvo type="percent" val="67"/>
      </iconSet>
    </cfRule>
  </conditionalFormatting>
  <conditionalFormatting sqref="R281:U281">
    <cfRule type="iconSet" priority="88">
      <iconSet iconSet="3Flags">
        <cfvo type="percent" val="0"/>
        <cfvo type="percent" val="33"/>
        <cfvo type="percent" val="67"/>
      </iconSet>
    </cfRule>
  </conditionalFormatting>
  <conditionalFormatting sqref="R282:U282">
    <cfRule type="iconSet" priority="87">
      <iconSet iconSet="3Flags">
        <cfvo type="percent" val="0"/>
        <cfvo type="percent" val="33"/>
        <cfvo type="percent" val="67"/>
      </iconSet>
    </cfRule>
  </conditionalFormatting>
  <conditionalFormatting sqref="R283:U283">
    <cfRule type="iconSet" priority="86">
      <iconSet iconSet="3Flags">
        <cfvo type="percent" val="0"/>
        <cfvo type="percent" val="33"/>
        <cfvo type="percent" val="67"/>
      </iconSet>
    </cfRule>
  </conditionalFormatting>
  <conditionalFormatting sqref="R284:U284">
    <cfRule type="iconSet" priority="85">
      <iconSet iconSet="3Flags">
        <cfvo type="percent" val="0"/>
        <cfvo type="percent" val="33"/>
        <cfvo type="percent" val="67"/>
      </iconSet>
    </cfRule>
  </conditionalFormatting>
  <conditionalFormatting sqref="R285:U285">
    <cfRule type="iconSet" priority="84">
      <iconSet iconSet="3Flags">
        <cfvo type="percent" val="0"/>
        <cfvo type="percent" val="33"/>
        <cfvo type="percent" val="67"/>
      </iconSet>
    </cfRule>
  </conditionalFormatting>
  <conditionalFormatting sqref="R286:U286">
    <cfRule type="iconSet" priority="83">
      <iconSet iconSet="3Flags">
        <cfvo type="percent" val="0"/>
        <cfvo type="percent" val="33"/>
        <cfvo type="percent" val="67"/>
      </iconSet>
    </cfRule>
  </conditionalFormatting>
  <conditionalFormatting sqref="R287:U287">
    <cfRule type="iconSet" priority="82">
      <iconSet iconSet="3Flags">
        <cfvo type="percent" val="0"/>
        <cfvo type="percent" val="33"/>
        <cfvo type="percent" val="67"/>
      </iconSet>
    </cfRule>
  </conditionalFormatting>
  <conditionalFormatting sqref="R288:U288">
    <cfRule type="iconSet" priority="81">
      <iconSet iconSet="3Flags">
        <cfvo type="percent" val="0"/>
        <cfvo type="percent" val="33"/>
        <cfvo type="percent" val="67"/>
      </iconSet>
    </cfRule>
  </conditionalFormatting>
  <conditionalFormatting sqref="R289:U289">
    <cfRule type="iconSet" priority="80">
      <iconSet iconSet="3Flags">
        <cfvo type="percent" val="0"/>
        <cfvo type="percent" val="33"/>
        <cfvo type="percent" val="67"/>
      </iconSet>
    </cfRule>
  </conditionalFormatting>
  <conditionalFormatting sqref="R290:U290">
    <cfRule type="iconSet" priority="79">
      <iconSet iconSet="3Flags">
        <cfvo type="percent" val="0"/>
        <cfvo type="percent" val="33"/>
        <cfvo type="percent" val="67"/>
      </iconSet>
    </cfRule>
  </conditionalFormatting>
  <conditionalFormatting sqref="R291:U291">
    <cfRule type="iconSet" priority="78">
      <iconSet iconSet="3Flags">
        <cfvo type="percent" val="0"/>
        <cfvo type="percent" val="33"/>
        <cfvo type="percent" val="67"/>
      </iconSet>
    </cfRule>
  </conditionalFormatting>
  <conditionalFormatting sqref="R292:U292">
    <cfRule type="iconSet" priority="77">
      <iconSet iconSet="3Flags">
        <cfvo type="percent" val="0"/>
        <cfvo type="percent" val="33"/>
        <cfvo type="percent" val="67"/>
      </iconSet>
    </cfRule>
  </conditionalFormatting>
  <conditionalFormatting sqref="R293:U293">
    <cfRule type="iconSet" priority="76">
      <iconSet iconSet="3Flags">
        <cfvo type="percent" val="0"/>
        <cfvo type="percent" val="33"/>
        <cfvo type="percent" val="67"/>
      </iconSet>
    </cfRule>
  </conditionalFormatting>
  <conditionalFormatting sqref="R294:U294">
    <cfRule type="iconSet" priority="75">
      <iconSet iconSet="3Flags">
        <cfvo type="percent" val="0"/>
        <cfvo type="percent" val="33"/>
        <cfvo type="percent" val="67"/>
      </iconSet>
    </cfRule>
  </conditionalFormatting>
  <conditionalFormatting sqref="R295:U295">
    <cfRule type="iconSet" priority="74">
      <iconSet iconSet="3Flags">
        <cfvo type="percent" val="0"/>
        <cfvo type="percent" val="33"/>
        <cfvo type="percent" val="67"/>
      </iconSet>
    </cfRule>
  </conditionalFormatting>
  <conditionalFormatting sqref="R296:U296">
    <cfRule type="iconSet" priority="73">
      <iconSet iconSet="3Flags">
        <cfvo type="percent" val="0"/>
        <cfvo type="percent" val="33"/>
        <cfvo type="percent" val="67"/>
      </iconSet>
    </cfRule>
  </conditionalFormatting>
  <conditionalFormatting sqref="R297:U297">
    <cfRule type="iconSet" priority="72">
      <iconSet iconSet="3Flags">
        <cfvo type="percent" val="0"/>
        <cfvo type="percent" val="33"/>
        <cfvo type="percent" val="67"/>
      </iconSet>
    </cfRule>
  </conditionalFormatting>
  <conditionalFormatting sqref="R298:U298">
    <cfRule type="iconSet" priority="71">
      <iconSet iconSet="3Flags">
        <cfvo type="percent" val="0"/>
        <cfvo type="percent" val="33"/>
        <cfvo type="percent" val="67"/>
      </iconSet>
    </cfRule>
  </conditionalFormatting>
  <conditionalFormatting sqref="R299:U299">
    <cfRule type="iconSet" priority="70">
      <iconSet iconSet="3Flags">
        <cfvo type="percent" val="0"/>
        <cfvo type="percent" val="33"/>
        <cfvo type="percent" val="67"/>
      </iconSet>
    </cfRule>
  </conditionalFormatting>
  <conditionalFormatting sqref="R300:U300">
    <cfRule type="iconSet" priority="69">
      <iconSet iconSet="3Flags">
        <cfvo type="percent" val="0"/>
        <cfvo type="percent" val="33"/>
        <cfvo type="percent" val="67"/>
      </iconSet>
    </cfRule>
  </conditionalFormatting>
  <conditionalFormatting sqref="R301:U301">
    <cfRule type="iconSet" priority="68">
      <iconSet iconSet="3Flags">
        <cfvo type="percent" val="0"/>
        <cfvo type="percent" val="33"/>
        <cfvo type="percent" val="67"/>
      </iconSet>
    </cfRule>
  </conditionalFormatting>
  <conditionalFormatting sqref="R302:U302">
    <cfRule type="iconSet" priority="67">
      <iconSet iconSet="3Flags">
        <cfvo type="percent" val="0"/>
        <cfvo type="percent" val="33"/>
        <cfvo type="percent" val="67"/>
      </iconSet>
    </cfRule>
  </conditionalFormatting>
  <conditionalFormatting sqref="R303:U303">
    <cfRule type="iconSet" priority="66">
      <iconSet iconSet="3Flags">
        <cfvo type="percent" val="0"/>
        <cfvo type="percent" val="33"/>
        <cfvo type="percent" val="67"/>
      </iconSet>
    </cfRule>
  </conditionalFormatting>
  <conditionalFormatting sqref="R304:U304">
    <cfRule type="iconSet" priority="65">
      <iconSet iconSet="3Flags">
        <cfvo type="percent" val="0"/>
        <cfvo type="percent" val="33"/>
        <cfvo type="percent" val="67"/>
      </iconSet>
    </cfRule>
  </conditionalFormatting>
  <conditionalFormatting sqref="R305:U305">
    <cfRule type="iconSet" priority="64">
      <iconSet iconSet="3Flags">
        <cfvo type="percent" val="0"/>
        <cfvo type="percent" val="33"/>
        <cfvo type="percent" val="67"/>
      </iconSet>
    </cfRule>
  </conditionalFormatting>
  <conditionalFormatting sqref="R306:U306">
    <cfRule type="iconSet" priority="63">
      <iconSet iconSet="3Flags">
        <cfvo type="percent" val="0"/>
        <cfvo type="percent" val="33"/>
        <cfvo type="percent" val="67"/>
      </iconSet>
    </cfRule>
  </conditionalFormatting>
  <conditionalFormatting sqref="R307:U307">
    <cfRule type="iconSet" priority="62">
      <iconSet iconSet="3Flags">
        <cfvo type="percent" val="0"/>
        <cfvo type="percent" val="33"/>
        <cfvo type="percent" val="67"/>
      </iconSet>
    </cfRule>
  </conditionalFormatting>
  <conditionalFormatting sqref="R308:U308">
    <cfRule type="iconSet" priority="61">
      <iconSet iconSet="3Flags">
        <cfvo type="percent" val="0"/>
        <cfvo type="percent" val="33"/>
        <cfvo type="percent" val="67"/>
      </iconSet>
    </cfRule>
  </conditionalFormatting>
  <conditionalFormatting sqref="R309:U309">
    <cfRule type="iconSet" priority="60">
      <iconSet iconSet="3Flags">
        <cfvo type="percent" val="0"/>
        <cfvo type="percent" val="33"/>
        <cfvo type="percent" val="67"/>
      </iconSet>
    </cfRule>
  </conditionalFormatting>
  <conditionalFormatting sqref="R310:U310">
    <cfRule type="iconSet" priority="59">
      <iconSet iconSet="3Flags">
        <cfvo type="percent" val="0"/>
        <cfvo type="percent" val="33"/>
        <cfvo type="percent" val="67"/>
      </iconSet>
    </cfRule>
  </conditionalFormatting>
  <conditionalFormatting sqref="R311:U311">
    <cfRule type="iconSet" priority="58">
      <iconSet iconSet="3Flags">
        <cfvo type="percent" val="0"/>
        <cfvo type="percent" val="33"/>
        <cfvo type="percent" val="67"/>
      </iconSet>
    </cfRule>
  </conditionalFormatting>
  <conditionalFormatting sqref="R312:U312">
    <cfRule type="iconSet" priority="30">
      <iconSet iconSet="3Flags">
        <cfvo type="percent" val="0"/>
        <cfvo type="percent" val="33"/>
        <cfvo type="percent" val="67"/>
      </iconSet>
    </cfRule>
  </conditionalFormatting>
  <conditionalFormatting sqref="R313:U313">
    <cfRule type="iconSet" priority="29">
      <iconSet iconSet="3Flags">
        <cfvo type="percent" val="0"/>
        <cfvo type="percent" val="33"/>
        <cfvo type="percent" val="67"/>
      </iconSet>
    </cfRule>
  </conditionalFormatting>
  <conditionalFormatting sqref="R314:U314">
    <cfRule type="iconSet" priority="28">
      <iconSet iconSet="3Flags">
        <cfvo type="percent" val="0"/>
        <cfvo type="percent" val="33"/>
        <cfvo type="percent" val="67"/>
      </iconSet>
    </cfRule>
  </conditionalFormatting>
  <conditionalFormatting sqref="R315:U315">
    <cfRule type="iconSet" priority="27">
      <iconSet iconSet="3Flags">
        <cfvo type="percent" val="0"/>
        <cfvo type="percent" val="33"/>
        <cfvo type="percent" val="67"/>
      </iconSet>
    </cfRule>
  </conditionalFormatting>
  <conditionalFormatting sqref="R316:U316">
    <cfRule type="iconSet" priority="26">
      <iconSet iconSet="3Flags">
        <cfvo type="percent" val="0"/>
        <cfvo type="percent" val="33"/>
        <cfvo type="percent" val="67"/>
      </iconSet>
    </cfRule>
  </conditionalFormatting>
  <conditionalFormatting sqref="R317:U317">
    <cfRule type="iconSet" priority="25">
      <iconSet iconSet="3Flags">
        <cfvo type="percent" val="0"/>
        <cfvo type="percent" val="33"/>
        <cfvo type="percent" val="67"/>
      </iconSet>
    </cfRule>
  </conditionalFormatting>
  <conditionalFormatting sqref="R318:U318">
    <cfRule type="iconSet" priority="24">
      <iconSet iconSet="3Flags">
        <cfvo type="percent" val="0"/>
        <cfvo type="percent" val="33"/>
        <cfvo type="percent" val="67"/>
      </iconSet>
    </cfRule>
  </conditionalFormatting>
  <conditionalFormatting sqref="R319:U319">
    <cfRule type="iconSet" priority="23">
      <iconSet iconSet="3Flags">
        <cfvo type="percent" val="0"/>
        <cfvo type="percent" val="33"/>
        <cfvo type="percent" val="67"/>
      </iconSet>
    </cfRule>
  </conditionalFormatting>
  <conditionalFormatting sqref="R320:U320">
    <cfRule type="iconSet" priority="22">
      <iconSet iconSet="3Flags">
        <cfvo type="percent" val="0"/>
        <cfvo type="percent" val="33"/>
        <cfvo type="percent" val="67"/>
      </iconSet>
    </cfRule>
  </conditionalFormatting>
  <conditionalFormatting sqref="R321:U321">
    <cfRule type="iconSet" priority="21">
      <iconSet iconSet="3Flags">
        <cfvo type="percent" val="0"/>
        <cfvo type="percent" val="33"/>
        <cfvo type="percent" val="67"/>
      </iconSet>
    </cfRule>
  </conditionalFormatting>
  <conditionalFormatting sqref="R322:U322">
    <cfRule type="iconSet" priority="20">
      <iconSet iconSet="3Flags">
        <cfvo type="percent" val="0"/>
        <cfvo type="percent" val="33"/>
        <cfvo type="percent" val="67"/>
      </iconSet>
    </cfRule>
  </conditionalFormatting>
  <conditionalFormatting sqref="R323:U323">
    <cfRule type="iconSet" priority="19">
      <iconSet iconSet="3Flags">
        <cfvo type="percent" val="0"/>
        <cfvo type="percent" val="33"/>
        <cfvo type="percent" val="67"/>
      </iconSet>
    </cfRule>
  </conditionalFormatting>
  <conditionalFormatting sqref="R324:U324">
    <cfRule type="iconSet" priority="18">
      <iconSet iconSet="3Flags">
        <cfvo type="percent" val="0"/>
        <cfvo type="percent" val="33"/>
        <cfvo type="percent" val="67"/>
      </iconSet>
    </cfRule>
  </conditionalFormatting>
  <conditionalFormatting sqref="R325:U325">
    <cfRule type="iconSet" priority="17">
      <iconSet iconSet="3Flags">
        <cfvo type="percent" val="0"/>
        <cfvo type="percent" val="33"/>
        <cfvo type="percent" val="67"/>
      </iconSet>
    </cfRule>
  </conditionalFormatting>
  <conditionalFormatting sqref="R326:U326">
    <cfRule type="iconSet" priority="16">
      <iconSet iconSet="3Flags">
        <cfvo type="percent" val="0"/>
        <cfvo type="percent" val="33"/>
        <cfvo type="percent" val="67"/>
      </iconSet>
    </cfRule>
  </conditionalFormatting>
  <conditionalFormatting sqref="R327:U327">
    <cfRule type="iconSet" priority="15">
      <iconSet iconSet="3Flags">
        <cfvo type="percent" val="0"/>
        <cfvo type="percent" val="33"/>
        <cfvo type="percent" val="67"/>
      </iconSet>
    </cfRule>
  </conditionalFormatting>
  <conditionalFormatting sqref="R328:U328">
    <cfRule type="iconSet" priority="14">
      <iconSet iconSet="3Flags">
        <cfvo type="percent" val="0"/>
        <cfvo type="percent" val="33"/>
        <cfvo type="percent" val="67"/>
      </iconSet>
    </cfRule>
  </conditionalFormatting>
  <conditionalFormatting sqref="R329:U329">
    <cfRule type="iconSet" priority="13">
      <iconSet iconSet="3Flags">
        <cfvo type="percent" val="0"/>
        <cfvo type="percent" val="33"/>
        <cfvo type="percent" val="67"/>
      </iconSet>
    </cfRule>
  </conditionalFormatting>
  <conditionalFormatting sqref="R330:U330">
    <cfRule type="iconSet" priority="12">
      <iconSet iconSet="3Flags">
        <cfvo type="percent" val="0"/>
        <cfvo type="percent" val="33"/>
        <cfvo type="percent" val="67"/>
      </iconSet>
    </cfRule>
  </conditionalFormatting>
  <conditionalFormatting sqref="R331:U331">
    <cfRule type="iconSet" priority="11">
      <iconSet iconSet="3Flags">
        <cfvo type="percent" val="0"/>
        <cfvo type="percent" val="33"/>
        <cfvo type="percent" val="67"/>
      </iconSet>
    </cfRule>
  </conditionalFormatting>
  <conditionalFormatting sqref="R332:U332">
    <cfRule type="iconSet" priority="10">
      <iconSet iconSet="3Flags">
        <cfvo type="percent" val="0"/>
        <cfvo type="percent" val="33"/>
        <cfvo type="percent" val="67"/>
      </iconSet>
    </cfRule>
  </conditionalFormatting>
  <conditionalFormatting sqref="R333:U333">
    <cfRule type="iconSet" priority="9">
      <iconSet iconSet="3Flags">
        <cfvo type="percent" val="0"/>
        <cfvo type="percent" val="33"/>
        <cfvo type="percent" val="67"/>
      </iconSet>
    </cfRule>
  </conditionalFormatting>
  <conditionalFormatting sqref="R334:U334">
    <cfRule type="iconSet" priority="8">
      <iconSet iconSet="3Flags">
        <cfvo type="percent" val="0"/>
        <cfvo type="percent" val="33"/>
        <cfvo type="percent" val="67"/>
      </iconSet>
    </cfRule>
  </conditionalFormatting>
  <conditionalFormatting sqref="R335:U335">
    <cfRule type="iconSet" priority="7">
      <iconSet iconSet="3Flags">
        <cfvo type="percent" val="0"/>
        <cfvo type="percent" val="33"/>
        <cfvo type="percent" val="67"/>
      </iconSet>
    </cfRule>
  </conditionalFormatting>
  <conditionalFormatting sqref="R336:U336">
    <cfRule type="iconSet" priority="6">
      <iconSet iconSet="3Flags">
        <cfvo type="percent" val="0"/>
        <cfvo type="percent" val="33"/>
        <cfvo type="percent" val="67"/>
      </iconSet>
    </cfRule>
  </conditionalFormatting>
  <conditionalFormatting sqref="R337:U337">
    <cfRule type="iconSet" priority="5">
      <iconSet iconSet="3Flags">
        <cfvo type="percent" val="0"/>
        <cfvo type="percent" val="33"/>
        <cfvo type="percent" val="67"/>
      </iconSet>
    </cfRule>
  </conditionalFormatting>
  <conditionalFormatting sqref="R338:U338">
    <cfRule type="iconSet" priority="4">
      <iconSet iconSet="3Flags">
        <cfvo type="percent" val="0"/>
        <cfvo type="percent" val="33"/>
        <cfvo type="percent" val="67"/>
      </iconSet>
    </cfRule>
  </conditionalFormatting>
  <conditionalFormatting sqref="R339:U339">
    <cfRule type="iconSet" priority="3">
      <iconSet iconSet="3Flags">
        <cfvo type="percent" val="0"/>
        <cfvo type="percent" val="33"/>
        <cfvo type="percent" val="67"/>
      </iconSet>
    </cfRule>
  </conditionalFormatting>
  <conditionalFormatting sqref="R340:U340">
    <cfRule type="iconSet" priority="2">
      <iconSet iconSet="3Flags">
        <cfvo type="percent" val="0"/>
        <cfvo type="percent" val="33"/>
        <cfvo type="percent" val="67"/>
      </iconSet>
    </cfRule>
  </conditionalFormatting>
  <conditionalFormatting sqref="R341:U341">
    <cfRule type="iconSet" priority="1">
      <iconSet iconSet="3Flags">
        <cfvo type="percent" val="0"/>
        <cfvo type="percent" val="33"/>
        <cfvo type="percent" val="67"/>
      </iconSet>
    </cfRule>
  </conditionalFormatting>
  <conditionalFormatting sqref="R342:U342">
    <cfRule type="iconSet" priority="31">
      <iconSet iconSet="3Flags">
        <cfvo type="percent" val="0"/>
        <cfvo type="percent" val="33"/>
        <cfvo type="percent" val="67"/>
      </iconSet>
    </cfRule>
  </conditionalFormatting>
  <conditionalFormatting sqref="R343:U343">
    <cfRule type="iconSet" priority="32">
      <iconSet iconSet="3Flags">
        <cfvo type="percent" val="0"/>
        <cfvo type="percent" val="33"/>
        <cfvo type="percent" val="67"/>
      </iconSet>
    </cfRule>
  </conditionalFormatting>
  <conditionalFormatting sqref="R344:U344">
    <cfRule type="iconSet" priority="33">
      <iconSet iconSet="3Flags">
        <cfvo type="percent" val="0"/>
        <cfvo type="percent" val="33"/>
        <cfvo type="percent" val="67"/>
      </iconSet>
    </cfRule>
  </conditionalFormatting>
  <conditionalFormatting sqref="R345:U345">
    <cfRule type="iconSet" priority="34">
      <iconSet iconSet="3Flags">
        <cfvo type="percent" val="0"/>
        <cfvo type="percent" val="33"/>
        <cfvo type="percent" val="67"/>
      </iconSet>
    </cfRule>
  </conditionalFormatting>
  <conditionalFormatting sqref="R346:U346">
    <cfRule type="iconSet" priority="35">
      <iconSet iconSet="3Flags">
        <cfvo type="percent" val="0"/>
        <cfvo type="percent" val="33"/>
        <cfvo type="percent" val="67"/>
      </iconSet>
    </cfRule>
  </conditionalFormatting>
  <conditionalFormatting sqref="R347:U347">
    <cfRule type="iconSet" priority="36">
      <iconSet iconSet="3Flags">
        <cfvo type="percent" val="0"/>
        <cfvo type="percent" val="33"/>
        <cfvo type="percent" val="67"/>
      </iconSet>
    </cfRule>
  </conditionalFormatting>
  <conditionalFormatting sqref="R348:U348">
    <cfRule type="iconSet" priority="37">
      <iconSet iconSet="3Flags">
        <cfvo type="percent" val="0"/>
        <cfvo type="percent" val="33"/>
        <cfvo type="percent" val="67"/>
      </iconSet>
    </cfRule>
  </conditionalFormatting>
  <conditionalFormatting sqref="R349:U349">
    <cfRule type="iconSet" priority="38">
      <iconSet iconSet="3Flags">
        <cfvo type="percent" val="0"/>
        <cfvo type="percent" val="33"/>
        <cfvo type="percent" val="67"/>
      </iconSet>
    </cfRule>
  </conditionalFormatting>
  <conditionalFormatting sqref="R350:U350">
    <cfRule type="iconSet" priority="39">
      <iconSet iconSet="3Flags">
        <cfvo type="percent" val="0"/>
        <cfvo type="percent" val="33"/>
        <cfvo type="percent" val="67"/>
      </iconSet>
    </cfRule>
  </conditionalFormatting>
  <conditionalFormatting sqref="R351:U351">
    <cfRule type="iconSet" priority="40">
      <iconSet iconSet="3Flags">
        <cfvo type="percent" val="0"/>
        <cfvo type="percent" val="33"/>
        <cfvo type="percent" val="67"/>
      </iconSet>
    </cfRule>
  </conditionalFormatting>
  <conditionalFormatting sqref="R352:U352">
    <cfRule type="iconSet" priority="41">
      <iconSet iconSet="3Flags">
        <cfvo type="percent" val="0"/>
        <cfvo type="percent" val="33"/>
        <cfvo type="percent" val="67"/>
      </iconSet>
    </cfRule>
  </conditionalFormatting>
  <conditionalFormatting sqref="R353:U353">
    <cfRule type="iconSet" priority="42">
      <iconSet iconSet="3Flags">
        <cfvo type="percent" val="0"/>
        <cfvo type="percent" val="33"/>
        <cfvo type="percent" val="67"/>
      </iconSet>
    </cfRule>
  </conditionalFormatting>
  <conditionalFormatting sqref="R354:U354">
    <cfRule type="iconSet" priority="43">
      <iconSet iconSet="3Flags">
        <cfvo type="percent" val="0"/>
        <cfvo type="percent" val="33"/>
        <cfvo type="percent" val="67"/>
      </iconSet>
    </cfRule>
  </conditionalFormatting>
  <conditionalFormatting sqref="R355:U355">
    <cfRule type="iconSet" priority="44">
      <iconSet iconSet="3Flags">
        <cfvo type="percent" val="0"/>
        <cfvo type="percent" val="33"/>
        <cfvo type="percent" val="67"/>
      </iconSet>
    </cfRule>
  </conditionalFormatting>
  <conditionalFormatting sqref="R356:U356">
    <cfRule type="iconSet" priority="45">
      <iconSet iconSet="3Flags">
        <cfvo type="percent" val="0"/>
        <cfvo type="percent" val="33"/>
        <cfvo type="percent" val="67"/>
      </iconSet>
    </cfRule>
  </conditionalFormatting>
  <conditionalFormatting sqref="R357:U357">
    <cfRule type="iconSet" priority="46">
      <iconSet iconSet="3Flags">
        <cfvo type="percent" val="0"/>
        <cfvo type="percent" val="33"/>
        <cfvo type="percent" val="67"/>
      </iconSet>
    </cfRule>
  </conditionalFormatting>
  <conditionalFormatting sqref="R358:U358">
    <cfRule type="iconSet" priority="47">
      <iconSet iconSet="3Flags">
        <cfvo type="percent" val="0"/>
        <cfvo type="percent" val="33"/>
        <cfvo type="percent" val="67"/>
      </iconSet>
    </cfRule>
  </conditionalFormatting>
  <conditionalFormatting sqref="R359:U359">
    <cfRule type="iconSet" priority="48">
      <iconSet iconSet="3Flags">
        <cfvo type="percent" val="0"/>
        <cfvo type="percent" val="33"/>
        <cfvo type="percent" val="67"/>
      </iconSet>
    </cfRule>
  </conditionalFormatting>
  <conditionalFormatting sqref="R360:U360">
    <cfRule type="iconSet" priority="49">
      <iconSet iconSet="3Flags">
        <cfvo type="percent" val="0"/>
        <cfvo type="percent" val="33"/>
        <cfvo type="percent" val="67"/>
      </iconSet>
    </cfRule>
  </conditionalFormatting>
  <conditionalFormatting sqref="R361:U361">
    <cfRule type="iconSet" priority="50">
      <iconSet iconSet="3Flags">
        <cfvo type="percent" val="0"/>
        <cfvo type="percent" val="33"/>
        <cfvo type="percent" val="67"/>
      </iconSet>
    </cfRule>
  </conditionalFormatting>
  <conditionalFormatting sqref="R362:U362">
    <cfRule type="iconSet" priority="51">
      <iconSet iconSet="3Flags">
        <cfvo type="percent" val="0"/>
        <cfvo type="percent" val="33"/>
        <cfvo type="percent" val="67"/>
      </iconSet>
    </cfRule>
  </conditionalFormatting>
  <conditionalFormatting sqref="R363:U363">
    <cfRule type="iconSet" priority="52">
      <iconSet iconSet="3Flags">
        <cfvo type="percent" val="0"/>
        <cfvo type="percent" val="33"/>
        <cfvo type="percent" val="67"/>
      </iconSet>
    </cfRule>
  </conditionalFormatting>
  <conditionalFormatting sqref="R364:U364">
    <cfRule type="iconSet" priority="53">
      <iconSet iconSet="3Flags">
        <cfvo type="percent" val="0"/>
        <cfvo type="percent" val="33"/>
        <cfvo type="percent" val="67"/>
      </iconSet>
    </cfRule>
  </conditionalFormatting>
  <conditionalFormatting sqref="R365:U365">
    <cfRule type="iconSet" priority="54">
      <iconSet iconSet="3Flags">
        <cfvo type="percent" val="0"/>
        <cfvo type="percent" val="33"/>
        <cfvo type="percent" val="67"/>
      </iconSet>
    </cfRule>
  </conditionalFormatting>
  <conditionalFormatting sqref="R366:U366">
    <cfRule type="iconSet" priority="55">
      <iconSet iconSet="3Flags">
        <cfvo type="percent" val="0"/>
        <cfvo type="percent" val="33"/>
        <cfvo type="percent" val="67"/>
      </iconSet>
    </cfRule>
  </conditionalFormatting>
  <conditionalFormatting sqref="R367:U367">
    <cfRule type="iconSet" priority="56">
      <iconSet iconSet="3Flags">
        <cfvo type="percent" val="0"/>
        <cfvo type="percent" val="33"/>
        <cfvo type="percent" val="67"/>
      </iconSet>
    </cfRule>
  </conditionalFormatting>
  <conditionalFormatting sqref="R368:U368">
    <cfRule type="iconSet" priority="57">
      <iconSet iconSet="3Flags">
        <cfvo type="percent" val="0"/>
        <cfvo type="percent" val="33"/>
        <cfvo type="percent" val="67"/>
      </iconSet>
    </cfRule>
  </conditionalFormatting>
  <conditionalFormatting sqref="C3:C368">
    <cfRule type="iconSet" priority="364">
      <iconSet iconSet="3Flags">
        <cfvo type="percent" val="0"/>
        <cfvo type="percent" val="33"/>
        <cfvo type="percent" val="67"/>
      </iconSet>
    </cfRule>
  </conditionalFormatting>
  <conditionalFormatting sqref="D3:D368">
    <cfRule type="iconSet" priority="363">
      <iconSet iconSet="3Symbols2">
        <cfvo type="percent" val="0"/>
        <cfvo type="percent" val="33"/>
        <cfvo type="percent" val="67"/>
      </iconSet>
    </cfRule>
  </conditionalFormatting>
  <conditionalFormatting sqref="E3:E368">
    <cfRule type="iconSet" priority="362">
      <iconSet iconSet="3Symbols">
        <cfvo type="percent" val="0"/>
        <cfvo type="percent" val="33"/>
        <cfvo type="percent" val="67"/>
      </iconSet>
    </cfRule>
  </conditionalFormatting>
  <conditionalFormatting sqref="F3:F368">
    <cfRule type="iconSet" priority="361">
      <iconSet iconSet="3ArrowsGray">
        <cfvo type="percent" val="0"/>
        <cfvo type="percent" val="33"/>
        <cfvo type="percent" val="67"/>
      </iconSet>
    </cfRule>
  </conditionalFormatting>
  <conditionalFormatting sqref="H3:H368">
    <cfRule type="dataBar" priority="380">
      <dataBar>
        <cfvo type="min"/>
        <cfvo type="max"/>
        <color rgb="FF63C384"/>
      </dataBar>
      <extLst>
        <ext xmlns:x14="http://schemas.microsoft.com/office/spreadsheetml/2009/9/main" uri="{B025F937-C7B1-47D3-B67F-A62EFF666E3E}">
          <x14:id>{0145ba53-655b-42ac-95d8-a631ff9bee24}</x14:id>
        </ext>
      </extLst>
    </cfRule>
  </conditionalFormatting>
  <conditionalFormatting sqref="I10:I368">
    <cfRule type="dataBar" priority="379">
      <dataBar>
        <cfvo type="min"/>
        <cfvo type="max"/>
        <color rgb="FFFF555A"/>
      </dataBar>
      <extLst>
        <ext xmlns:x14="http://schemas.microsoft.com/office/spreadsheetml/2009/9/main" uri="{B025F937-C7B1-47D3-B67F-A62EFF666E3E}">
          <x14:id>{0e2cab4e-c70f-4872-88fa-b9e75905a0af}</x14:id>
        </ext>
      </extLst>
    </cfRule>
  </conditionalFormatting>
  <conditionalFormatting sqref="J10:J368">
    <cfRule type="dataBar" priority="378">
      <dataBar>
        <cfvo type="min"/>
        <cfvo type="max"/>
        <color rgb="FFD6007B"/>
      </dataBar>
      <extLst>
        <ext xmlns:x14="http://schemas.microsoft.com/office/spreadsheetml/2009/9/main" uri="{B025F937-C7B1-47D3-B67F-A62EFF666E3E}">
          <x14:id>{40b92219-4ec4-481f-975d-2672fb9d3933}</x14:id>
        </ext>
      </extLst>
    </cfRule>
  </conditionalFormatting>
  <conditionalFormatting sqref="K10:K368">
    <cfRule type="dataBar" priority="377">
      <dataBar>
        <cfvo type="min"/>
        <cfvo type="max"/>
        <color rgb="FFFFB628"/>
      </dataBar>
      <extLst>
        <ext xmlns:x14="http://schemas.microsoft.com/office/spreadsheetml/2009/9/main" uri="{B025F937-C7B1-47D3-B67F-A62EFF666E3E}">
          <x14:id>{03aa534b-20e9-4f1a-b776-34f74d1500f1}</x14:id>
        </ext>
      </extLst>
    </cfRule>
  </conditionalFormatting>
  <conditionalFormatting sqref="L3:L368">
    <cfRule type="dataBar" priority="376">
      <dataBar>
        <cfvo type="min"/>
        <cfvo type="max"/>
        <color rgb="FFFFB628"/>
      </dataBar>
      <extLst>
        <ext xmlns:x14="http://schemas.microsoft.com/office/spreadsheetml/2009/9/main" uri="{B025F937-C7B1-47D3-B67F-A62EFF666E3E}">
          <x14:id>{ffcdaecf-3ebb-415b-890a-d025e4882a09}</x14:id>
        </ext>
      </extLst>
    </cfRule>
  </conditionalFormatting>
  <conditionalFormatting sqref="M3:M368">
    <cfRule type="dataBar" priority="375">
      <dataBar>
        <cfvo type="min"/>
        <cfvo type="max"/>
        <color rgb="FF008AEF"/>
      </dataBar>
      <extLst>
        <ext xmlns:x14="http://schemas.microsoft.com/office/spreadsheetml/2009/9/main" uri="{B025F937-C7B1-47D3-B67F-A62EFF666E3E}">
          <x14:id>{d2a6ef1d-c4d2-426e-ba7e-10d176ad8fc4}</x14:id>
        </ext>
      </extLst>
    </cfRule>
  </conditionalFormatting>
  <conditionalFormatting sqref="N3:N368">
    <cfRule type="dataBar" priority="374">
      <dataBar>
        <cfvo type="min"/>
        <cfvo type="max"/>
        <color rgb="FFFF555A"/>
      </dataBar>
      <extLst>
        <ext xmlns:x14="http://schemas.microsoft.com/office/spreadsheetml/2009/9/main" uri="{B025F937-C7B1-47D3-B67F-A62EFF666E3E}">
          <x14:id>{636b4696-61dd-42a4-8a24-6e7855fd5117}</x14:id>
        </ext>
      </extLst>
    </cfRule>
  </conditionalFormatting>
  <conditionalFormatting sqref="O3:O368">
    <cfRule type="dataBar" priority="373">
      <dataBar>
        <cfvo type="min"/>
        <cfvo type="max"/>
        <color rgb="FF638EC6"/>
      </dataBar>
      <extLst>
        <ext xmlns:x14="http://schemas.microsoft.com/office/spreadsheetml/2009/9/main" uri="{B025F937-C7B1-47D3-B67F-A62EFF666E3E}">
          <x14:id>{1b08b789-567b-4932-a381-c5620707d24a}</x14:id>
        </ext>
      </extLst>
    </cfRule>
  </conditionalFormatting>
  <conditionalFormatting sqref="P3:P368">
    <cfRule type="iconSet" priority="371">
      <iconSet iconSet="5Rating">
        <cfvo type="percent" val="0"/>
        <cfvo type="percent" val="20"/>
        <cfvo type="percent" val="40"/>
        <cfvo type="percent" val="60"/>
        <cfvo type="percent" val="80"/>
      </iconSet>
    </cfRule>
  </conditionalFormatting>
  <conditionalFormatting sqref="Q10:Q368">
    <cfRule type="iconSet" priority="370">
      <iconSet iconSet="3Flags">
        <cfvo type="percent" val="0"/>
        <cfvo type="percent" val="33"/>
        <cfvo type="percent" val="67"/>
      </iconSet>
    </cfRule>
  </conditionalFormatting>
  <pageMargins left="0.7" right="0.7" top="0.75" bottom="0.75" header="0" footer="0"/>
  <pageSetup paperSize="1" orientation="landscape"/>
  <headerFooter/>
  <extLst>
    <ext xmlns:x14="http://schemas.microsoft.com/office/spreadsheetml/2009/9/main" uri="{78C0D931-6437-407d-A8EE-F0AAD7539E65}">
      <x14:conditionalFormattings>
        <x14:conditionalFormatting xmlns:xm="http://schemas.microsoft.com/office/excel/2006/main">
          <x14:cfRule type="iconSet" priority="360" id="{20d2db4a-14a6-41ec-af67-3e79c512926d}">
            <x14:iconSet iconSet="3Triangles">
              <x14:cfvo type="percent">
                <xm:f>0</xm:f>
              </x14:cfvo>
              <x14:cfvo type="percent">
                <xm:f>33</xm:f>
              </x14:cfvo>
              <x14:cfvo type="percent">
                <xm:f>67</xm:f>
              </x14:cfvo>
            </x14:iconSet>
          </x14:cfRule>
          <xm:sqref>G3:G368</xm:sqref>
        </x14:conditionalFormatting>
        <x14:conditionalFormatting xmlns:xm="http://schemas.microsoft.com/office/excel/2006/main">
          <x14:cfRule type="dataBar" id="{0145ba53-655b-42ac-95d8-a631ff9bee24}">
            <x14:dataBar minLength="0" maxLength="100" border="1" negativeBarBorderColorSameAsPositive="0">
              <x14:cfvo type="autoMin"/>
              <x14:cfvo type="autoMax"/>
              <x14:borderColor rgb="FF63C384"/>
              <x14:negativeFillColor rgb="FFFF0000"/>
              <x14:negativeBorderColor rgb="FFFF0000"/>
              <x14:axisColor rgb="FF000000"/>
            </x14:dataBar>
          </x14:cfRule>
          <xm:sqref>H3:H368</xm:sqref>
        </x14:conditionalFormatting>
        <x14:conditionalFormatting xmlns:xm="http://schemas.microsoft.com/office/excel/2006/main">
          <x14:cfRule type="dataBar" id="{0e2cab4e-c70f-4872-88fa-b9e75905a0af}">
            <x14:dataBar minLength="0" maxLength="100" border="1" negativeBarBorderColorSameAsPositive="0">
              <x14:cfvo type="autoMin"/>
              <x14:cfvo type="autoMax"/>
              <x14:borderColor rgb="FFFF555A"/>
              <x14:negativeFillColor rgb="FFFF0000"/>
              <x14:negativeBorderColor rgb="FFFF0000"/>
              <x14:axisColor rgb="FF000000"/>
            </x14:dataBar>
          </x14:cfRule>
          <xm:sqref>I10:I368</xm:sqref>
        </x14:conditionalFormatting>
        <x14:conditionalFormatting xmlns:xm="http://schemas.microsoft.com/office/excel/2006/main">
          <x14:cfRule type="dataBar" id="{40b92219-4ec4-481f-975d-2672fb9d3933}">
            <x14:dataBar minLength="0" maxLength="100" border="1" negativeBarBorderColorSameAsPositive="0">
              <x14:cfvo type="autoMin"/>
              <x14:cfvo type="autoMax"/>
              <x14:borderColor rgb="FFD6007B"/>
              <x14:negativeFillColor rgb="FFFF0000"/>
              <x14:negativeBorderColor rgb="FFFF0000"/>
              <x14:axisColor rgb="FF000000"/>
            </x14:dataBar>
          </x14:cfRule>
          <xm:sqref>J10:J368</xm:sqref>
        </x14:conditionalFormatting>
        <x14:conditionalFormatting xmlns:xm="http://schemas.microsoft.com/office/excel/2006/main">
          <x14:cfRule type="dataBar" id="{03aa534b-20e9-4f1a-b776-34f74d1500f1}">
            <x14:dataBar minLength="0" maxLength="100" border="1" negativeBarBorderColorSameAsPositive="0">
              <x14:cfvo type="autoMin"/>
              <x14:cfvo type="autoMax"/>
              <x14:borderColor rgb="FFFFB628"/>
              <x14:negativeFillColor rgb="FFFF0000"/>
              <x14:negativeBorderColor rgb="FFFF0000"/>
              <x14:axisColor rgb="FF000000"/>
            </x14:dataBar>
          </x14:cfRule>
          <xm:sqref>K10:K368</xm:sqref>
        </x14:conditionalFormatting>
        <x14:conditionalFormatting xmlns:xm="http://schemas.microsoft.com/office/excel/2006/main">
          <x14:cfRule type="dataBar" id="{ffcdaecf-3ebb-415b-890a-d025e4882a09}">
            <x14:dataBar minLength="0" maxLength="100" border="1" negativeBarBorderColorSameAsPositive="0">
              <x14:cfvo type="autoMin"/>
              <x14:cfvo type="autoMax"/>
              <x14:borderColor rgb="FFFFB628"/>
              <x14:negativeFillColor rgb="FFFF0000"/>
              <x14:negativeBorderColor rgb="FFFF0000"/>
              <x14:axisColor rgb="FF000000"/>
            </x14:dataBar>
          </x14:cfRule>
          <xm:sqref>L3:L368</xm:sqref>
        </x14:conditionalFormatting>
        <x14:conditionalFormatting xmlns:xm="http://schemas.microsoft.com/office/excel/2006/main">
          <x14:cfRule type="dataBar" id="{d2a6ef1d-c4d2-426e-ba7e-10d176ad8fc4}">
            <x14:dataBar minLength="0" maxLength="100" border="1" negativeBarBorderColorSameAsPositive="0">
              <x14:cfvo type="autoMin"/>
              <x14:cfvo type="autoMax"/>
              <x14:borderColor rgb="FF008AEF"/>
              <x14:negativeFillColor rgb="FFFF0000"/>
              <x14:negativeBorderColor rgb="FFFF0000"/>
              <x14:axisColor rgb="FF000000"/>
            </x14:dataBar>
          </x14:cfRule>
          <xm:sqref>M3:M368</xm:sqref>
        </x14:conditionalFormatting>
        <x14:conditionalFormatting xmlns:xm="http://schemas.microsoft.com/office/excel/2006/main">
          <x14:cfRule type="dataBar" id="{636b4696-61dd-42a4-8a24-6e7855fd5117}">
            <x14:dataBar minLength="0" maxLength="100" border="1" negativeBarBorderColorSameAsPositive="0">
              <x14:cfvo type="autoMin"/>
              <x14:cfvo type="autoMax"/>
              <x14:borderColor rgb="FFFF555A"/>
              <x14:negativeFillColor rgb="FFFF0000"/>
              <x14:negativeBorderColor rgb="FFFF0000"/>
              <x14:axisColor rgb="FF000000"/>
            </x14:dataBar>
          </x14:cfRule>
          <xm:sqref>N3:N368</xm:sqref>
        </x14:conditionalFormatting>
        <x14:conditionalFormatting xmlns:xm="http://schemas.microsoft.com/office/excel/2006/main">
          <x14:cfRule type="dataBar" id="{1b08b789-567b-4932-a381-c5620707d24a}">
            <x14:dataBar minLength="0" maxLength="100" border="1" negativeBarBorderColorSameAsPositive="0">
              <x14:cfvo type="autoMin"/>
              <x14:cfvo type="autoMax"/>
              <x14:borderColor rgb="FF638EC6"/>
              <x14:negativeFillColor rgb="FFFF0000"/>
              <x14:negativeBorderColor rgb="FFFF0000"/>
              <x14:axisColor rgb="FF000000"/>
            </x14:dataBar>
          </x14:cfRule>
          <xm:sqref>O3:O368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00"/>
  <sheetViews>
    <sheetView topLeftCell="I1" workbookViewId="0">
      <selection activeCell="N7" sqref="N7"/>
    </sheetView>
  </sheetViews>
  <sheetFormatPr defaultColWidth="10.1037037037037" defaultRowHeight="15" customHeight="1"/>
  <cols>
    <col min="1" max="1" width="9.8962962962963" customWidth="1"/>
    <col min="2" max="2" width="11" style="42" customWidth="1"/>
    <col min="3" max="3" width="16.2" customWidth="1"/>
    <col min="4" max="4" width="14.1037037037037" customWidth="1"/>
    <col min="5" max="5" width="26.1037037037037" customWidth="1"/>
    <col min="6" max="6" width="21.6" customWidth="1"/>
    <col min="7" max="7" width="20.5037037037037" customWidth="1"/>
    <col min="8" max="8" width="13.3037037037037" customWidth="1"/>
    <col min="9" max="9" width="26.2" customWidth="1"/>
    <col min="10" max="10" width="20.7037037037037" customWidth="1"/>
    <col min="11" max="16" width="9.8962962962963" style="43" customWidth="1"/>
    <col min="17" max="17" width="9.44444444444444" style="43" customWidth="1"/>
    <col min="18" max="18" width="9.8962962962963" style="43" customWidth="1"/>
    <col min="19" max="19" width="16.6666666666667" customWidth="1"/>
    <col min="20" max="26" width="9.8962962962963" customWidth="1"/>
  </cols>
  <sheetData>
    <row r="1" ht="15.75" customHeight="1" spans="2:2">
      <c r="B1" s="44"/>
    </row>
    <row r="2" ht="15.75" customHeight="1" spans="1:18">
      <c r="A2" s="23"/>
      <c r="B2" s="31" t="s">
        <v>12</v>
      </c>
      <c r="C2" s="45" t="s">
        <v>119</v>
      </c>
      <c r="D2" s="32" t="s">
        <v>120</v>
      </c>
      <c r="E2" s="32" t="s">
        <v>121</v>
      </c>
      <c r="F2" s="32" t="s">
        <v>122</v>
      </c>
      <c r="G2" s="32" t="s">
        <v>123</v>
      </c>
      <c r="H2" s="32" t="s">
        <v>124</v>
      </c>
      <c r="I2" s="32" t="s">
        <v>125</v>
      </c>
      <c r="J2" s="32" t="s">
        <v>126</v>
      </c>
      <c r="K2" s="60" t="s">
        <v>127</v>
      </c>
      <c r="L2" s="60" t="s">
        <v>128</v>
      </c>
      <c r="M2" s="60" t="s">
        <v>129</v>
      </c>
      <c r="N2" s="60" t="s">
        <v>130</v>
      </c>
      <c r="O2" s="60" t="s">
        <v>131</v>
      </c>
      <c r="P2" s="60" t="s">
        <v>132</v>
      </c>
      <c r="Q2" s="60" t="s">
        <v>133</v>
      </c>
      <c r="R2" s="60" t="s">
        <v>134</v>
      </c>
    </row>
    <row r="3" ht="15.75" customHeight="1" spans="1:18">
      <c r="A3" s="23"/>
      <c r="B3" s="46">
        <v>43466</v>
      </c>
      <c r="C3" s="17">
        <v>385075</v>
      </c>
      <c r="D3" s="33">
        <v>0.17</v>
      </c>
      <c r="E3" s="17">
        <v>37</v>
      </c>
      <c r="F3" s="17">
        <v>22</v>
      </c>
      <c r="G3" s="17">
        <v>26</v>
      </c>
      <c r="H3" s="17">
        <v>364</v>
      </c>
      <c r="I3" s="17">
        <v>32</v>
      </c>
      <c r="J3" s="33">
        <v>0.95</v>
      </c>
      <c r="K3" s="10"/>
      <c r="L3" s="10"/>
      <c r="M3" s="10"/>
      <c r="N3" s="10"/>
      <c r="O3" s="10"/>
      <c r="P3" s="10"/>
      <c r="Q3" s="10"/>
      <c r="R3" s="10"/>
    </row>
    <row r="4" ht="15.75" customHeight="1" spans="1:18">
      <c r="A4" s="23"/>
      <c r="B4" s="46">
        <v>43467</v>
      </c>
      <c r="C4" s="17">
        <v>388232</v>
      </c>
      <c r="D4" s="33">
        <v>0.19</v>
      </c>
      <c r="E4" s="17">
        <v>31</v>
      </c>
      <c r="F4" s="17">
        <v>17</v>
      </c>
      <c r="G4" s="17">
        <v>28</v>
      </c>
      <c r="H4" s="17">
        <v>360</v>
      </c>
      <c r="I4" s="17">
        <v>35</v>
      </c>
      <c r="J4" s="33">
        <v>0.95</v>
      </c>
      <c r="K4" s="10"/>
      <c r="L4" s="10"/>
      <c r="M4" s="10"/>
      <c r="N4" s="10"/>
      <c r="O4" s="10"/>
      <c r="P4" s="10"/>
      <c r="Q4" s="10"/>
      <c r="R4" s="10"/>
    </row>
    <row r="5" ht="15.75" customHeight="1" spans="1:18">
      <c r="A5" s="23"/>
      <c r="B5" s="46">
        <v>43468</v>
      </c>
      <c r="C5" s="17">
        <v>399964</v>
      </c>
      <c r="D5" s="33">
        <v>0.18</v>
      </c>
      <c r="E5" s="17">
        <v>30</v>
      </c>
      <c r="F5" s="17">
        <v>22</v>
      </c>
      <c r="G5" s="17">
        <v>29</v>
      </c>
      <c r="H5" s="17">
        <v>370</v>
      </c>
      <c r="I5" s="17">
        <v>31</v>
      </c>
      <c r="J5" s="33">
        <v>0.94</v>
      </c>
      <c r="K5" s="10"/>
      <c r="L5" s="10"/>
      <c r="M5" s="10"/>
      <c r="N5" s="10"/>
      <c r="O5" s="10"/>
      <c r="P5" s="10"/>
      <c r="Q5" s="10"/>
      <c r="R5" s="10"/>
    </row>
    <row r="6" ht="15.75" customHeight="1" spans="1:18">
      <c r="A6" s="23"/>
      <c r="B6" s="46">
        <v>43469</v>
      </c>
      <c r="C6" s="17">
        <v>408471</v>
      </c>
      <c r="D6" s="33">
        <v>0.17</v>
      </c>
      <c r="E6" s="17">
        <v>30</v>
      </c>
      <c r="F6" s="17">
        <v>19</v>
      </c>
      <c r="G6" s="17">
        <v>26</v>
      </c>
      <c r="H6" s="17">
        <v>386</v>
      </c>
      <c r="I6" s="17">
        <v>40</v>
      </c>
      <c r="J6" s="33">
        <v>0.94</v>
      </c>
      <c r="K6" s="10"/>
      <c r="L6" s="10"/>
      <c r="M6" s="10"/>
      <c r="N6" s="10"/>
      <c r="O6" s="10"/>
      <c r="P6" s="10"/>
      <c r="Q6" s="10"/>
      <c r="R6" s="10"/>
    </row>
    <row r="7" ht="15.75" customHeight="1" spans="1:18">
      <c r="A7" s="23"/>
      <c r="B7" s="46">
        <v>43470</v>
      </c>
      <c r="C7" s="17">
        <v>384771</v>
      </c>
      <c r="D7" s="33">
        <v>0.19</v>
      </c>
      <c r="E7" s="17">
        <v>31</v>
      </c>
      <c r="F7" s="17">
        <v>22</v>
      </c>
      <c r="G7" s="17">
        <v>27</v>
      </c>
      <c r="H7" s="17">
        <v>390</v>
      </c>
      <c r="I7" s="17">
        <v>33</v>
      </c>
      <c r="J7" s="33">
        <v>0.92</v>
      </c>
      <c r="K7" s="10"/>
      <c r="L7" s="10"/>
      <c r="M7" s="10"/>
      <c r="N7" s="10"/>
      <c r="O7" s="10"/>
      <c r="P7" s="10"/>
      <c r="Q7" s="10"/>
      <c r="R7" s="10"/>
    </row>
    <row r="8" ht="15.75" customHeight="1" spans="1:18">
      <c r="A8" s="23"/>
      <c r="B8" s="46">
        <v>43471</v>
      </c>
      <c r="C8" s="17">
        <v>390787</v>
      </c>
      <c r="D8" s="33">
        <v>0.19</v>
      </c>
      <c r="E8" s="17">
        <v>33</v>
      </c>
      <c r="F8" s="17">
        <v>18</v>
      </c>
      <c r="G8" s="17">
        <v>26</v>
      </c>
      <c r="H8" s="17">
        <v>360</v>
      </c>
      <c r="I8" s="17">
        <v>36</v>
      </c>
      <c r="J8" s="33">
        <v>0.93</v>
      </c>
      <c r="K8" s="10"/>
      <c r="L8" s="10"/>
      <c r="M8" s="10"/>
      <c r="N8" s="10"/>
      <c r="O8" s="10"/>
      <c r="P8" s="10"/>
      <c r="Q8" s="10"/>
      <c r="R8" s="10"/>
    </row>
    <row r="9" ht="15.75" customHeight="1" spans="1:18">
      <c r="A9" s="23"/>
      <c r="B9" s="46">
        <v>43472</v>
      </c>
      <c r="C9" s="17">
        <v>388351</v>
      </c>
      <c r="D9" s="33">
        <v>0.18</v>
      </c>
      <c r="E9" s="17">
        <v>36</v>
      </c>
      <c r="F9" s="17">
        <v>19</v>
      </c>
      <c r="G9" s="17">
        <v>30</v>
      </c>
      <c r="H9" s="17">
        <v>381</v>
      </c>
      <c r="I9" s="17">
        <v>34</v>
      </c>
      <c r="J9" s="33">
        <v>0.93</v>
      </c>
      <c r="K9" s="10"/>
      <c r="L9" s="10"/>
      <c r="M9" s="10"/>
      <c r="N9" s="10"/>
      <c r="O9" s="10"/>
      <c r="P9" s="10"/>
      <c r="Q9" s="10"/>
      <c r="R9" s="10"/>
    </row>
    <row r="10" ht="15.75" customHeight="1" spans="1:18">
      <c r="A10" s="23"/>
      <c r="B10" s="46">
        <v>43473</v>
      </c>
      <c r="C10" s="17">
        <v>387624</v>
      </c>
      <c r="D10" s="33">
        <v>0.17</v>
      </c>
      <c r="E10" s="17">
        <v>39</v>
      </c>
      <c r="F10" s="17">
        <v>22</v>
      </c>
      <c r="G10" s="17">
        <v>25</v>
      </c>
      <c r="H10" s="17">
        <v>359</v>
      </c>
      <c r="I10" s="17">
        <v>37</v>
      </c>
      <c r="J10" s="33">
        <v>0.95</v>
      </c>
      <c r="K10" s="10">
        <f>(C10/VLOOKUP(B10-7,$B:$C,2,0))-1</f>
        <v>0.00661948970979687</v>
      </c>
      <c r="L10" s="10">
        <f>(D10/VLOOKUP(B10-7,$B:$D,3,0))-1</f>
        <v>0</v>
      </c>
      <c r="M10" s="10">
        <f>(E10/VLOOKUP(B10-7,$B:$E,4,0))-1</f>
        <v>0.0540540540540539</v>
      </c>
      <c r="N10" s="10">
        <f>(F10/VLOOKUP(B10-7,$B:$F,5,0))-1</f>
        <v>0</v>
      </c>
      <c r="O10" s="10">
        <f>(G10/VLOOKUP(B10-7,$B:$G,6,0))-1</f>
        <v>-0.0384615384615384</v>
      </c>
      <c r="P10" s="10">
        <f>(H10/VLOOKUP(B10-7,$B:$H,7,0))-1</f>
        <v>-0.0137362637362637</v>
      </c>
      <c r="Q10" s="10">
        <f>(I10/VLOOKUP(B10-7,$B:$I,8,0))-1</f>
        <v>0.15625</v>
      </c>
      <c r="R10" s="10">
        <f>(J10/VLOOKUP(B10-7,$B:$J,9,0))-1</f>
        <v>0</v>
      </c>
    </row>
    <row r="11" ht="15.75" customHeight="1" spans="1:18">
      <c r="A11" s="23"/>
      <c r="B11" s="46">
        <v>43474</v>
      </c>
      <c r="C11" s="17">
        <v>399127</v>
      </c>
      <c r="D11" s="33">
        <v>0.18</v>
      </c>
      <c r="E11" s="17">
        <v>40</v>
      </c>
      <c r="F11" s="17">
        <v>22</v>
      </c>
      <c r="G11" s="17">
        <v>30</v>
      </c>
      <c r="H11" s="17">
        <v>359</v>
      </c>
      <c r="I11" s="17">
        <v>38</v>
      </c>
      <c r="J11" s="33">
        <v>0.93</v>
      </c>
      <c r="K11" s="10">
        <f t="shared" ref="K11:K74" si="0">(C11/VLOOKUP(B11-7,$B:$C,2,0))-1</f>
        <v>0.0280631168991736</v>
      </c>
      <c r="L11" s="10">
        <f t="shared" ref="L11:L74" si="1">(D11/VLOOKUP(B11-7,$B:$D,3,0))-1</f>
        <v>-0.0526315789473685</v>
      </c>
      <c r="M11" s="10">
        <f t="shared" ref="M11:M74" si="2">(E11/VLOOKUP(B11-7,$B:$E,4,0))-1</f>
        <v>0.290322580645161</v>
      </c>
      <c r="N11" s="10">
        <f t="shared" ref="N11:N74" si="3">(F11/VLOOKUP(B11-7,$B:$F,5,0))-1</f>
        <v>0.294117647058824</v>
      </c>
      <c r="O11" s="10">
        <f t="shared" ref="O11:O74" si="4">(G11/VLOOKUP(B11-7,$B:$G,6,0))-1</f>
        <v>0.0714285714285714</v>
      </c>
      <c r="P11" s="10">
        <f t="shared" ref="P11:P74" si="5">(H11/VLOOKUP(B11-7,$B:$H,7,0))-1</f>
        <v>-0.00277777777777777</v>
      </c>
      <c r="Q11" s="10">
        <f t="shared" ref="Q11:Q74" si="6">(I11/VLOOKUP(B11-7,$B:$I,8,0))-1</f>
        <v>0.0857142857142856</v>
      </c>
      <c r="R11" s="10">
        <f t="shared" ref="R11:R74" si="7">(J11/VLOOKUP(B11-7,$B:$J,9,0))-1</f>
        <v>-0.0210526315789473</v>
      </c>
    </row>
    <row r="12" ht="15.75" customHeight="1" spans="1:18">
      <c r="A12" s="23"/>
      <c r="B12" s="46">
        <v>43475</v>
      </c>
      <c r="C12" s="47">
        <v>400812</v>
      </c>
      <c r="D12" s="48">
        <v>0.19</v>
      </c>
      <c r="E12" s="47">
        <v>32</v>
      </c>
      <c r="F12" s="47">
        <v>22</v>
      </c>
      <c r="G12" s="47">
        <v>27</v>
      </c>
      <c r="H12" s="47">
        <v>399</v>
      </c>
      <c r="I12" s="47">
        <v>34</v>
      </c>
      <c r="J12" s="48">
        <v>0.92</v>
      </c>
      <c r="K12" s="10">
        <f t="shared" si="0"/>
        <v>0.00212019081717352</v>
      </c>
      <c r="L12" s="10">
        <f t="shared" si="1"/>
        <v>0.0555555555555556</v>
      </c>
      <c r="M12" s="10">
        <f t="shared" si="2"/>
        <v>0.0666666666666667</v>
      </c>
      <c r="N12" s="10">
        <f t="shared" si="3"/>
        <v>0</v>
      </c>
      <c r="O12" s="10">
        <f t="shared" si="4"/>
        <v>-0.0689655172413793</v>
      </c>
      <c r="P12" s="10">
        <f t="shared" si="5"/>
        <v>0.0783783783783785</v>
      </c>
      <c r="Q12" s="10">
        <f t="shared" si="6"/>
        <v>0.096774193548387</v>
      </c>
      <c r="R12" s="10">
        <f t="shared" si="7"/>
        <v>-0.0212765957446808</v>
      </c>
    </row>
    <row r="13" ht="15.75" customHeight="1" spans="1:18">
      <c r="A13" s="23"/>
      <c r="B13" s="46">
        <v>43476</v>
      </c>
      <c r="C13" s="47">
        <v>382806</v>
      </c>
      <c r="D13" s="48">
        <v>0.19</v>
      </c>
      <c r="E13" s="47">
        <v>36</v>
      </c>
      <c r="F13" s="47">
        <v>17</v>
      </c>
      <c r="G13" s="47">
        <v>26</v>
      </c>
      <c r="H13" s="47">
        <v>392</v>
      </c>
      <c r="I13" s="47">
        <v>38</v>
      </c>
      <c r="J13" s="48">
        <v>0.91</v>
      </c>
      <c r="K13" s="10">
        <f t="shared" si="0"/>
        <v>-0.062831877905653</v>
      </c>
      <c r="L13" s="10">
        <f t="shared" si="1"/>
        <v>0.117647058823529</v>
      </c>
      <c r="M13" s="10">
        <f t="shared" si="2"/>
        <v>0.2</v>
      </c>
      <c r="N13" s="10">
        <f t="shared" si="3"/>
        <v>-0.105263157894737</v>
      </c>
      <c r="O13" s="10">
        <f t="shared" si="4"/>
        <v>0</v>
      </c>
      <c r="P13" s="10">
        <f t="shared" si="5"/>
        <v>0.0155440414507773</v>
      </c>
      <c r="Q13" s="10">
        <f t="shared" si="6"/>
        <v>-0.05</v>
      </c>
      <c r="R13" s="10">
        <f t="shared" si="7"/>
        <v>-0.0319148936170212</v>
      </c>
    </row>
    <row r="14" ht="15.75" customHeight="1" spans="1:18">
      <c r="A14" s="23"/>
      <c r="B14" s="46">
        <v>43477</v>
      </c>
      <c r="C14" s="47">
        <v>406488</v>
      </c>
      <c r="D14" s="48">
        <v>0.18</v>
      </c>
      <c r="E14" s="47">
        <v>37</v>
      </c>
      <c r="F14" s="47">
        <v>21</v>
      </c>
      <c r="G14" s="47">
        <v>30</v>
      </c>
      <c r="H14" s="47">
        <v>363</v>
      </c>
      <c r="I14" s="47">
        <v>33</v>
      </c>
      <c r="J14" s="48">
        <v>0.95</v>
      </c>
      <c r="K14" s="10">
        <f t="shared" si="0"/>
        <v>0.0564413638241967</v>
      </c>
      <c r="L14" s="10">
        <f t="shared" si="1"/>
        <v>-0.0526315789473685</v>
      </c>
      <c r="M14" s="10">
        <f t="shared" si="2"/>
        <v>0.193548387096774</v>
      </c>
      <c r="N14" s="10">
        <f t="shared" si="3"/>
        <v>-0.0454545454545454</v>
      </c>
      <c r="O14" s="10">
        <f t="shared" si="4"/>
        <v>0.111111111111111</v>
      </c>
      <c r="P14" s="10">
        <f t="shared" si="5"/>
        <v>-0.0692307692307692</v>
      </c>
      <c r="Q14" s="10">
        <f t="shared" si="6"/>
        <v>0</v>
      </c>
      <c r="R14" s="10">
        <f t="shared" si="7"/>
        <v>0.0326086956521738</v>
      </c>
    </row>
    <row r="15" ht="15.75" customHeight="1" spans="1:18">
      <c r="A15" s="23"/>
      <c r="B15" s="46">
        <v>43478</v>
      </c>
      <c r="C15" s="47">
        <v>402450</v>
      </c>
      <c r="D15" s="48">
        <v>0.17</v>
      </c>
      <c r="E15" s="47">
        <v>34</v>
      </c>
      <c r="F15" s="47">
        <v>20</v>
      </c>
      <c r="G15" s="47">
        <v>28</v>
      </c>
      <c r="H15" s="47">
        <v>390</v>
      </c>
      <c r="I15" s="47">
        <v>37</v>
      </c>
      <c r="J15" s="48">
        <v>0.92</v>
      </c>
      <c r="K15" s="10">
        <f t="shared" si="0"/>
        <v>0.0298449027219432</v>
      </c>
      <c r="L15" s="10">
        <f t="shared" si="1"/>
        <v>-0.105263157894737</v>
      </c>
      <c r="M15" s="10">
        <f t="shared" si="2"/>
        <v>0.0303030303030303</v>
      </c>
      <c r="N15" s="10">
        <f t="shared" si="3"/>
        <v>0.111111111111111</v>
      </c>
      <c r="O15" s="10">
        <f t="shared" si="4"/>
        <v>0.0769230769230769</v>
      </c>
      <c r="P15" s="10">
        <f t="shared" si="5"/>
        <v>0.0833333333333333</v>
      </c>
      <c r="Q15" s="10">
        <f t="shared" si="6"/>
        <v>0.0277777777777777</v>
      </c>
      <c r="R15" s="10">
        <f t="shared" si="7"/>
        <v>-0.010752688172043</v>
      </c>
    </row>
    <row r="16" ht="15.75" customHeight="1" spans="1:18">
      <c r="A16" s="23"/>
      <c r="B16" s="46">
        <v>43479</v>
      </c>
      <c r="C16" s="47">
        <v>392554</v>
      </c>
      <c r="D16" s="48">
        <v>0.19</v>
      </c>
      <c r="E16" s="47">
        <v>36</v>
      </c>
      <c r="F16" s="47">
        <v>21</v>
      </c>
      <c r="G16" s="47">
        <v>27</v>
      </c>
      <c r="H16" s="47">
        <v>395</v>
      </c>
      <c r="I16" s="47">
        <v>31</v>
      </c>
      <c r="J16" s="48">
        <v>0.94</v>
      </c>
      <c r="K16" s="10">
        <f t="shared" si="0"/>
        <v>0.0108226836032352</v>
      </c>
      <c r="L16" s="10">
        <f t="shared" si="1"/>
        <v>0.0555555555555556</v>
      </c>
      <c r="M16" s="10">
        <f t="shared" si="2"/>
        <v>0</v>
      </c>
      <c r="N16" s="10">
        <f t="shared" si="3"/>
        <v>0.105263157894737</v>
      </c>
      <c r="O16" s="10">
        <f t="shared" si="4"/>
        <v>-0.1</v>
      </c>
      <c r="P16" s="10">
        <f t="shared" si="5"/>
        <v>0.0367454068241471</v>
      </c>
      <c r="Q16" s="10">
        <f t="shared" si="6"/>
        <v>-0.0882352941176471</v>
      </c>
      <c r="R16" s="10">
        <f t="shared" si="7"/>
        <v>0.010752688172043</v>
      </c>
    </row>
    <row r="17" ht="15.75" customHeight="1" spans="1:18">
      <c r="A17" s="23"/>
      <c r="B17" s="46">
        <v>43480</v>
      </c>
      <c r="C17" s="47">
        <v>407211</v>
      </c>
      <c r="D17" s="48">
        <v>0.17</v>
      </c>
      <c r="E17" s="47">
        <v>36</v>
      </c>
      <c r="F17" s="47">
        <v>19</v>
      </c>
      <c r="G17" s="47">
        <v>29</v>
      </c>
      <c r="H17" s="47">
        <v>362</v>
      </c>
      <c r="I17" s="47">
        <v>32</v>
      </c>
      <c r="J17" s="48">
        <v>0.91</v>
      </c>
      <c r="K17" s="10">
        <f t="shared" si="0"/>
        <v>0.0505309268775926</v>
      </c>
      <c r="L17" s="10">
        <f t="shared" si="1"/>
        <v>0</v>
      </c>
      <c r="M17" s="10">
        <f t="shared" si="2"/>
        <v>-0.0769230769230769</v>
      </c>
      <c r="N17" s="10">
        <f t="shared" si="3"/>
        <v>-0.136363636363636</v>
      </c>
      <c r="O17" s="10">
        <f t="shared" si="4"/>
        <v>0.16</v>
      </c>
      <c r="P17" s="10">
        <f t="shared" si="5"/>
        <v>0.00835654596100288</v>
      </c>
      <c r="Q17" s="10">
        <f t="shared" si="6"/>
        <v>-0.135135135135135</v>
      </c>
      <c r="R17" s="10">
        <f t="shared" si="7"/>
        <v>-0.0421052631578946</v>
      </c>
    </row>
    <row r="18" ht="15.75" customHeight="1" spans="1:18">
      <c r="A18" s="23"/>
      <c r="B18" s="46">
        <v>43481</v>
      </c>
      <c r="C18" s="47">
        <v>404264</v>
      </c>
      <c r="D18" s="48">
        <v>0.18</v>
      </c>
      <c r="E18" s="47">
        <v>30</v>
      </c>
      <c r="F18" s="47">
        <v>18</v>
      </c>
      <c r="G18" s="47">
        <v>25</v>
      </c>
      <c r="H18" s="47">
        <v>382</v>
      </c>
      <c r="I18" s="47">
        <v>31</v>
      </c>
      <c r="J18" s="48">
        <v>0.91</v>
      </c>
      <c r="K18" s="10">
        <f t="shared" si="0"/>
        <v>0.0128705900628121</v>
      </c>
      <c r="L18" s="10">
        <f t="shared" si="1"/>
        <v>0</v>
      </c>
      <c r="M18" s="10">
        <f t="shared" si="2"/>
        <v>-0.25</v>
      </c>
      <c r="N18" s="10">
        <f t="shared" si="3"/>
        <v>-0.181818181818182</v>
      </c>
      <c r="O18" s="10">
        <f t="shared" si="4"/>
        <v>-0.166666666666667</v>
      </c>
      <c r="P18" s="10">
        <f t="shared" si="5"/>
        <v>0.0640668523676879</v>
      </c>
      <c r="Q18" s="10">
        <f t="shared" si="6"/>
        <v>-0.184210526315789</v>
      </c>
      <c r="R18" s="10">
        <f t="shared" si="7"/>
        <v>-0.021505376344086</v>
      </c>
    </row>
    <row r="19" ht="15.75" customHeight="1" spans="1:18">
      <c r="A19" s="23"/>
      <c r="B19" s="46">
        <v>43482</v>
      </c>
      <c r="C19" s="47">
        <v>404417</v>
      </c>
      <c r="D19" s="48">
        <v>0.17</v>
      </c>
      <c r="E19" s="47">
        <v>36</v>
      </c>
      <c r="F19" s="47">
        <v>19</v>
      </c>
      <c r="G19" s="47">
        <v>26</v>
      </c>
      <c r="H19" s="47">
        <v>365</v>
      </c>
      <c r="I19" s="47">
        <v>31</v>
      </c>
      <c r="J19" s="48">
        <v>0.95</v>
      </c>
      <c r="K19" s="10">
        <f t="shared" si="0"/>
        <v>0.00899424168937069</v>
      </c>
      <c r="L19" s="10">
        <f t="shared" si="1"/>
        <v>-0.105263157894737</v>
      </c>
      <c r="M19" s="10">
        <f t="shared" si="2"/>
        <v>0.125</v>
      </c>
      <c r="N19" s="10">
        <f t="shared" si="3"/>
        <v>-0.136363636363636</v>
      </c>
      <c r="O19" s="10">
        <f t="shared" si="4"/>
        <v>-0.0370370370370371</v>
      </c>
      <c r="P19" s="10">
        <f t="shared" si="5"/>
        <v>-0.0852130325814536</v>
      </c>
      <c r="Q19" s="10">
        <f t="shared" si="6"/>
        <v>-0.0882352941176471</v>
      </c>
      <c r="R19" s="10">
        <f t="shared" si="7"/>
        <v>0.0326086956521738</v>
      </c>
    </row>
    <row r="20" ht="15.75" customHeight="1" spans="1:18">
      <c r="A20" s="23"/>
      <c r="B20" s="46">
        <v>43483</v>
      </c>
      <c r="C20" s="47">
        <v>404715</v>
      </c>
      <c r="D20" s="48">
        <v>0.18</v>
      </c>
      <c r="E20" s="47">
        <v>31</v>
      </c>
      <c r="F20" s="47">
        <v>20</v>
      </c>
      <c r="G20" s="47">
        <v>25</v>
      </c>
      <c r="H20" s="47">
        <v>374</v>
      </c>
      <c r="I20" s="47">
        <v>33</v>
      </c>
      <c r="J20" s="48">
        <v>0.91</v>
      </c>
      <c r="K20" s="10">
        <f t="shared" si="0"/>
        <v>0.0572326452563439</v>
      </c>
      <c r="L20" s="10">
        <f t="shared" si="1"/>
        <v>-0.0526315789473685</v>
      </c>
      <c r="M20" s="10">
        <f t="shared" si="2"/>
        <v>-0.138888888888889</v>
      </c>
      <c r="N20" s="10">
        <f t="shared" si="3"/>
        <v>0.176470588235294</v>
      </c>
      <c r="O20" s="10">
        <f t="shared" si="4"/>
        <v>-0.0384615384615384</v>
      </c>
      <c r="P20" s="10">
        <f t="shared" si="5"/>
        <v>-0.0459183673469388</v>
      </c>
      <c r="Q20" s="10">
        <f t="shared" si="6"/>
        <v>-0.131578947368421</v>
      </c>
      <c r="R20" s="10">
        <f t="shared" si="7"/>
        <v>0</v>
      </c>
    </row>
    <row r="21" ht="15.75" customHeight="1" spans="1:18">
      <c r="A21" s="23"/>
      <c r="B21" s="46">
        <v>43484</v>
      </c>
      <c r="C21" s="47">
        <v>409719</v>
      </c>
      <c r="D21" s="48">
        <v>0.17</v>
      </c>
      <c r="E21" s="47">
        <v>37</v>
      </c>
      <c r="F21" s="47">
        <v>19</v>
      </c>
      <c r="G21" s="47">
        <v>27</v>
      </c>
      <c r="H21" s="47">
        <v>384</v>
      </c>
      <c r="I21" s="47">
        <v>39</v>
      </c>
      <c r="J21" s="48">
        <v>0.95</v>
      </c>
      <c r="K21" s="10">
        <f t="shared" si="0"/>
        <v>0.00794857412764949</v>
      </c>
      <c r="L21" s="10">
        <f t="shared" si="1"/>
        <v>-0.0555555555555555</v>
      </c>
      <c r="M21" s="10">
        <f t="shared" si="2"/>
        <v>0</v>
      </c>
      <c r="N21" s="10">
        <f t="shared" si="3"/>
        <v>-0.0952380952380952</v>
      </c>
      <c r="O21" s="10">
        <f t="shared" si="4"/>
        <v>-0.1</v>
      </c>
      <c r="P21" s="10">
        <f t="shared" si="5"/>
        <v>0.0578512396694215</v>
      </c>
      <c r="Q21" s="10">
        <f t="shared" si="6"/>
        <v>0.181818181818182</v>
      </c>
      <c r="R21" s="10">
        <f t="shared" si="7"/>
        <v>0</v>
      </c>
    </row>
    <row r="22" ht="15.75" customHeight="1" spans="1:18">
      <c r="A22" s="23"/>
      <c r="B22" s="46">
        <v>43485</v>
      </c>
      <c r="C22" s="47">
        <v>389363</v>
      </c>
      <c r="D22" s="48">
        <v>0.17</v>
      </c>
      <c r="E22" s="47">
        <v>40</v>
      </c>
      <c r="F22" s="47">
        <v>22</v>
      </c>
      <c r="G22" s="47">
        <v>29</v>
      </c>
      <c r="H22" s="47">
        <v>364</v>
      </c>
      <c r="I22" s="47">
        <v>32</v>
      </c>
      <c r="J22" s="48">
        <v>0.91</v>
      </c>
      <c r="K22" s="10">
        <f t="shared" si="0"/>
        <v>-0.032518325257796</v>
      </c>
      <c r="L22" s="10">
        <f t="shared" si="1"/>
        <v>0</v>
      </c>
      <c r="M22" s="10">
        <f t="shared" si="2"/>
        <v>0.176470588235294</v>
      </c>
      <c r="N22" s="10">
        <f t="shared" si="3"/>
        <v>0.1</v>
      </c>
      <c r="O22" s="10">
        <f t="shared" si="4"/>
        <v>0.0357142857142858</v>
      </c>
      <c r="P22" s="10">
        <f t="shared" si="5"/>
        <v>-0.0666666666666667</v>
      </c>
      <c r="Q22" s="10">
        <f t="shared" si="6"/>
        <v>-0.135135135135135</v>
      </c>
      <c r="R22" s="10">
        <f t="shared" si="7"/>
        <v>-0.0108695652173914</v>
      </c>
    </row>
    <row r="23" ht="15.75" customHeight="1" spans="1:18">
      <c r="A23" s="49"/>
      <c r="B23" s="46">
        <v>43486</v>
      </c>
      <c r="C23" s="47">
        <v>388430</v>
      </c>
      <c r="D23" s="48">
        <v>0.19</v>
      </c>
      <c r="E23" s="47">
        <v>39</v>
      </c>
      <c r="F23" s="47">
        <v>21</v>
      </c>
      <c r="G23" s="47">
        <v>30</v>
      </c>
      <c r="H23" s="47">
        <v>389</v>
      </c>
      <c r="I23" s="47">
        <v>37</v>
      </c>
      <c r="J23" s="48">
        <v>0.92</v>
      </c>
      <c r="K23" s="10">
        <f t="shared" si="0"/>
        <v>-0.0105055610183568</v>
      </c>
      <c r="L23" s="10">
        <f t="shared" si="1"/>
        <v>0</v>
      </c>
      <c r="M23" s="10">
        <f t="shared" si="2"/>
        <v>0.0833333333333333</v>
      </c>
      <c r="N23" s="10">
        <f t="shared" si="3"/>
        <v>0</v>
      </c>
      <c r="O23" s="10">
        <f t="shared" si="4"/>
        <v>0.111111111111111</v>
      </c>
      <c r="P23" s="10">
        <f t="shared" si="5"/>
        <v>-0.0151898734177215</v>
      </c>
      <c r="Q23" s="10">
        <f t="shared" si="6"/>
        <v>0.193548387096774</v>
      </c>
      <c r="R23" s="10">
        <f t="shared" si="7"/>
        <v>-0.0212765957446808</v>
      </c>
    </row>
    <row r="24" ht="15.75" customHeight="1" spans="1:18">
      <c r="A24" s="23"/>
      <c r="B24" s="46">
        <v>43487</v>
      </c>
      <c r="C24" s="50">
        <v>383015</v>
      </c>
      <c r="D24" s="51">
        <v>0.18</v>
      </c>
      <c r="E24" s="50">
        <v>35</v>
      </c>
      <c r="F24" s="50">
        <v>17</v>
      </c>
      <c r="G24" s="50">
        <v>28</v>
      </c>
      <c r="H24" s="50">
        <v>379</v>
      </c>
      <c r="I24" s="50">
        <v>33</v>
      </c>
      <c r="J24" s="51">
        <v>0.94</v>
      </c>
      <c r="K24" s="10">
        <f t="shared" si="0"/>
        <v>-0.0594188270945529</v>
      </c>
      <c r="L24" s="10">
        <f t="shared" si="1"/>
        <v>0.0588235294117645</v>
      </c>
      <c r="M24" s="10">
        <f t="shared" si="2"/>
        <v>-0.0277777777777778</v>
      </c>
      <c r="N24" s="10">
        <f t="shared" si="3"/>
        <v>-0.105263157894737</v>
      </c>
      <c r="O24" s="10">
        <f t="shared" si="4"/>
        <v>-0.0344827586206896</v>
      </c>
      <c r="P24" s="10">
        <f t="shared" si="5"/>
        <v>0.0469613259668509</v>
      </c>
      <c r="Q24" s="10">
        <f t="shared" si="6"/>
        <v>0.03125</v>
      </c>
      <c r="R24" s="10">
        <f t="shared" si="7"/>
        <v>0.0329670329670328</v>
      </c>
    </row>
    <row r="25" ht="15.75" customHeight="1" spans="1:18">
      <c r="A25" s="23"/>
      <c r="B25" s="46">
        <v>43488</v>
      </c>
      <c r="C25" s="52">
        <v>394426</v>
      </c>
      <c r="D25" s="53">
        <v>0.18</v>
      </c>
      <c r="E25" s="52">
        <v>36</v>
      </c>
      <c r="F25" s="52">
        <v>20</v>
      </c>
      <c r="G25" s="52">
        <v>25</v>
      </c>
      <c r="H25" s="52">
        <v>395</v>
      </c>
      <c r="I25" s="52">
        <v>32</v>
      </c>
      <c r="J25" s="53">
        <v>0.95</v>
      </c>
      <c r="K25" s="10">
        <f t="shared" si="0"/>
        <v>-0.0243355826885402</v>
      </c>
      <c r="L25" s="10">
        <f t="shared" si="1"/>
        <v>0</v>
      </c>
      <c r="M25" s="10">
        <f t="shared" si="2"/>
        <v>0.2</v>
      </c>
      <c r="N25" s="10">
        <f t="shared" si="3"/>
        <v>0.111111111111111</v>
      </c>
      <c r="O25" s="10">
        <f t="shared" si="4"/>
        <v>0</v>
      </c>
      <c r="P25" s="10">
        <f t="shared" si="5"/>
        <v>0.0340314136125655</v>
      </c>
      <c r="Q25" s="10">
        <f t="shared" si="6"/>
        <v>0.032258064516129</v>
      </c>
      <c r="R25" s="10">
        <f t="shared" si="7"/>
        <v>0.0439560439560438</v>
      </c>
    </row>
    <row r="26" ht="15.75" customHeight="1" spans="1:18">
      <c r="A26" s="23"/>
      <c r="B26" s="54">
        <v>43489</v>
      </c>
      <c r="C26" s="52">
        <v>404477</v>
      </c>
      <c r="D26" s="53">
        <v>0.17</v>
      </c>
      <c r="E26" s="52">
        <v>33</v>
      </c>
      <c r="F26" s="52">
        <v>19</v>
      </c>
      <c r="G26" s="52">
        <v>30</v>
      </c>
      <c r="H26" s="52">
        <v>383</v>
      </c>
      <c r="I26" s="52">
        <v>37</v>
      </c>
      <c r="J26" s="53">
        <v>0.94</v>
      </c>
      <c r="K26" s="10">
        <f t="shared" si="0"/>
        <v>0.000148361715753831</v>
      </c>
      <c r="L26" s="10">
        <f t="shared" si="1"/>
        <v>0</v>
      </c>
      <c r="M26" s="10">
        <f t="shared" si="2"/>
        <v>-0.0833333333333334</v>
      </c>
      <c r="N26" s="10">
        <f t="shared" si="3"/>
        <v>0</v>
      </c>
      <c r="O26" s="10">
        <f t="shared" si="4"/>
        <v>0.153846153846154</v>
      </c>
      <c r="P26" s="10">
        <f t="shared" si="5"/>
        <v>0.0493150684931507</v>
      </c>
      <c r="Q26" s="10">
        <f t="shared" si="6"/>
        <v>0.193548387096774</v>
      </c>
      <c r="R26" s="10">
        <f t="shared" si="7"/>
        <v>-0.0105263157894737</v>
      </c>
    </row>
    <row r="27" ht="15.75" customHeight="1" spans="1:18">
      <c r="A27" s="23"/>
      <c r="B27" s="46">
        <v>43490</v>
      </c>
      <c r="C27" s="52">
        <v>395903</v>
      </c>
      <c r="D27" s="53">
        <v>0.17</v>
      </c>
      <c r="E27" s="52">
        <v>32</v>
      </c>
      <c r="F27" s="52">
        <v>19</v>
      </c>
      <c r="G27" s="52">
        <v>28</v>
      </c>
      <c r="H27" s="52">
        <v>365</v>
      </c>
      <c r="I27" s="52">
        <v>30</v>
      </c>
      <c r="J27" s="53">
        <v>0.94</v>
      </c>
      <c r="K27" s="10">
        <f t="shared" si="0"/>
        <v>-0.021773346676056</v>
      </c>
      <c r="L27" s="10">
        <f t="shared" si="1"/>
        <v>-0.0555555555555555</v>
      </c>
      <c r="M27" s="10">
        <f t="shared" si="2"/>
        <v>0.032258064516129</v>
      </c>
      <c r="N27" s="10">
        <f t="shared" si="3"/>
        <v>-0.05</v>
      </c>
      <c r="O27" s="10">
        <f t="shared" si="4"/>
        <v>0.12</v>
      </c>
      <c r="P27" s="10">
        <f t="shared" si="5"/>
        <v>-0.0240641711229946</v>
      </c>
      <c r="Q27" s="10">
        <f t="shared" si="6"/>
        <v>-0.0909090909090909</v>
      </c>
      <c r="R27" s="10">
        <f t="shared" si="7"/>
        <v>0.0329670329670328</v>
      </c>
    </row>
    <row r="28" ht="15.75" customHeight="1" spans="1:18">
      <c r="A28" s="23"/>
      <c r="B28" s="46">
        <v>43491</v>
      </c>
      <c r="C28" s="52">
        <v>392190</v>
      </c>
      <c r="D28" s="53">
        <v>0.17</v>
      </c>
      <c r="E28" s="52">
        <v>37</v>
      </c>
      <c r="F28" s="52">
        <v>19</v>
      </c>
      <c r="G28" s="52">
        <v>30</v>
      </c>
      <c r="H28" s="52">
        <v>352</v>
      </c>
      <c r="I28" s="52">
        <v>34</v>
      </c>
      <c r="J28" s="53">
        <v>0.92</v>
      </c>
      <c r="K28" s="10">
        <f t="shared" si="0"/>
        <v>-0.0427829805305587</v>
      </c>
      <c r="L28" s="10">
        <f t="shared" si="1"/>
        <v>0</v>
      </c>
      <c r="M28" s="10">
        <f t="shared" si="2"/>
        <v>0</v>
      </c>
      <c r="N28" s="10">
        <f t="shared" si="3"/>
        <v>0</v>
      </c>
      <c r="O28" s="10">
        <f t="shared" si="4"/>
        <v>0.111111111111111</v>
      </c>
      <c r="P28" s="10">
        <f t="shared" si="5"/>
        <v>-0.0833333333333334</v>
      </c>
      <c r="Q28" s="10">
        <f t="shared" si="6"/>
        <v>-0.128205128205128</v>
      </c>
      <c r="R28" s="10">
        <f t="shared" si="7"/>
        <v>-0.0315789473684209</v>
      </c>
    </row>
    <row r="29" ht="15.75" customHeight="1" spans="1:18">
      <c r="A29" s="23"/>
      <c r="B29" s="46">
        <v>43492</v>
      </c>
      <c r="C29" s="52">
        <v>393831</v>
      </c>
      <c r="D29" s="53">
        <v>0.19</v>
      </c>
      <c r="E29" s="52">
        <v>30</v>
      </c>
      <c r="F29" s="52">
        <v>21</v>
      </c>
      <c r="G29" s="52">
        <v>30</v>
      </c>
      <c r="H29" s="52">
        <v>390</v>
      </c>
      <c r="I29" s="52">
        <v>35</v>
      </c>
      <c r="J29" s="53">
        <v>0.91</v>
      </c>
      <c r="K29" s="10">
        <f t="shared" si="0"/>
        <v>0.0114751530063206</v>
      </c>
      <c r="L29" s="10">
        <f t="shared" si="1"/>
        <v>0.117647058823529</v>
      </c>
      <c r="M29" s="10">
        <f t="shared" si="2"/>
        <v>-0.25</v>
      </c>
      <c r="N29" s="10">
        <f t="shared" si="3"/>
        <v>-0.0454545454545454</v>
      </c>
      <c r="O29" s="10">
        <f t="shared" si="4"/>
        <v>0.0344827586206897</v>
      </c>
      <c r="P29" s="10">
        <f t="shared" si="5"/>
        <v>0.0714285714285714</v>
      </c>
      <c r="Q29" s="10">
        <f t="shared" si="6"/>
        <v>0.09375</v>
      </c>
      <c r="R29" s="10">
        <f t="shared" si="7"/>
        <v>0</v>
      </c>
    </row>
    <row r="30" ht="15.75" customHeight="1" spans="1:18">
      <c r="A30" s="23"/>
      <c r="B30" s="46">
        <v>43493</v>
      </c>
      <c r="C30" s="52">
        <v>399983</v>
      </c>
      <c r="D30" s="53">
        <v>0.19</v>
      </c>
      <c r="E30" s="52">
        <v>40</v>
      </c>
      <c r="F30" s="52">
        <v>19</v>
      </c>
      <c r="G30" s="52">
        <v>26</v>
      </c>
      <c r="H30" s="52">
        <v>370</v>
      </c>
      <c r="I30" s="52">
        <v>34</v>
      </c>
      <c r="J30" s="53">
        <v>0.91</v>
      </c>
      <c r="K30" s="10">
        <f t="shared" si="0"/>
        <v>0.0297428108024611</v>
      </c>
      <c r="L30" s="10">
        <f t="shared" si="1"/>
        <v>0</v>
      </c>
      <c r="M30" s="10">
        <f t="shared" si="2"/>
        <v>0.0256410256410255</v>
      </c>
      <c r="N30" s="10">
        <f t="shared" si="3"/>
        <v>-0.0952380952380952</v>
      </c>
      <c r="O30" s="10">
        <f t="shared" si="4"/>
        <v>-0.133333333333333</v>
      </c>
      <c r="P30" s="10">
        <f t="shared" si="5"/>
        <v>-0.0488431876606684</v>
      </c>
      <c r="Q30" s="10">
        <f t="shared" si="6"/>
        <v>-0.081081081081081</v>
      </c>
      <c r="R30" s="10">
        <f t="shared" si="7"/>
        <v>-0.0108695652173914</v>
      </c>
    </row>
    <row r="31" ht="15.75" customHeight="1" spans="1:18">
      <c r="A31" s="23"/>
      <c r="B31" s="46">
        <v>43494</v>
      </c>
      <c r="C31" s="55">
        <v>274777</v>
      </c>
      <c r="D31" s="56">
        <v>0.17</v>
      </c>
      <c r="E31" s="57">
        <v>31</v>
      </c>
      <c r="F31" s="55">
        <v>22</v>
      </c>
      <c r="G31" s="57">
        <v>25</v>
      </c>
      <c r="H31" s="57">
        <v>376</v>
      </c>
      <c r="I31" s="57">
        <v>37</v>
      </c>
      <c r="J31" s="58">
        <v>0.94</v>
      </c>
      <c r="K31" s="10">
        <f t="shared" si="0"/>
        <v>-0.282594676448703</v>
      </c>
      <c r="L31" s="10">
        <f t="shared" si="1"/>
        <v>-0.0555555555555555</v>
      </c>
      <c r="M31" s="10">
        <f t="shared" si="2"/>
        <v>-0.114285714285714</v>
      </c>
      <c r="N31" s="10">
        <f t="shared" si="3"/>
        <v>0.294117647058824</v>
      </c>
      <c r="O31" s="10">
        <f t="shared" si="4"/>
        <v>-0.107142857142857</v>
      </c>
      <c r="P31" s="10">
        <f t="shared" si="5"/>
        <v>-0.0079155672823219</v>
      </c>
      <c r="Q31" s="10">
        <f t="shared" si="6"/>
        <v>0.121212121212121</v>
      </c>
      <c r="R31" s="10">
        <f t="shared" si="7"/>
        <v>0</v>
      </c>
    </row>
    <row r="32" ht="15.75" customHeight="1" spans="1:18">
      <c r="A32" s="23"/>
      <c r="B32" s="46">
        <v>43495</v>
      </c>
      <c r="C32" s="52">
        <v>390375</v>
      </c>
      <c r="D32" s="53">
        <v>0.18</v>
      </c>
      <c r="E32" s="52">
        <v>37</v>
      </c>
      <c r="F32" s="52">
        <v>18</v>
      </c>
      <c r="G32" s="52">
        <v>26</v>
      </c>
      <c r="H32" s="52">
        <v>366</v>
      </c>
      <c r="I32" s="52">
        <v>37</v>
      </c>
      <c r="J32" s="53">
        <v>0.93</v>
      </c>
      <c r="K32" s="10">
        <f t="shared" si="0"/>
        <v>-0.0102706211050996</v>
      </c>
      <c r="L32" s="10">
        <f t="shared" si="1"/>
        <v>0</v>
      </c>
      <c r="M32" s="10">
        <f t="shared" si="2"/>
        <v>0.0277777777777777</v>
      </c>
      <c r="N32" s="10">
        <f t="shared" si="3"/>
        <v>-0.1</v>
      </c>
      <c r="O32" s="10">
        <f t="shared" si="4"/>
        <v>0.04</v>
      </c>
      <c r="P32" s="10">
        <f t="shared" si="5"/>
        <v>-0.0734177215189873</v>
      </c>
      <c r="Q32" s="10">
        <f t="shared" si="6"/>
        <v>0.15625</v>
      </c>
      <c r="R32" s="10">
        <f t="shared" si="7"/>
        <v>-0.0210526315789473</v>
      </c>
    </row>
    <row r="33" ht="15.75" customHeight="1" spans="1:18">
      <c r="A33" s="23"/>
      <c r="B33" s="46">
        <v>43496</v>
      </c>
      <c r="C33" s="52">
        <v>393482</v>
      </c>
      <c r="D33" s="53">
        <v>0.18</v>
      </c>
      <c r="E33" s="52">
        <v>38</v>
      </c>
      <c r="F33" s="52">
        <v>18</v>
      </c>
      <c r="G33" s="52">
        <v>25</v>
      </c>
      <c r="H33" s="52">
        <v>354</v>
      </c>
      <c r="I33" s="52">
        <v>33</v>
      </c>
      <c r="J33" s="53">
        <v>0.94</v>
      </c>
      <c r="K33" s="10">
        <f t="shared" si="0"/>
        <v>-0.0271832514580557</v>
      </c>
      <c r="L33" s="10">
        <f t="shared" si="1"/>
        <v>0.0588235294117645</v>
      </c>
      <c r="M33" s="10">
        <f t="shared" si="2"/>
        <v>0.151515151515152</v>
      </c>
      <c r="N33" s="10">
        <f t="shared" si="3"/>
        <v>-0.0526315789473685</v>
      </c>
      <c r="O33" s="10">
        <f t="shared" si="4"/>
        <v>-0.166666666666667</v>
      </c>
      <c r="P33" s="10">
        <f t="shared" si="5"/>
        <v>-0.0757180156657964</v>
      </c>
      <c r="Q33" s="10">
        <f t="shared" si="6"/>
        <v>-0.108108108108108</v>
      </c>
      <c r="R33" s="10">
        <f t="shared" si="7"/>
        <v>0</v>
      </c>
    </row>
    <row r="34" ht="15.75" customHeight="1" spans="1:18">
      <c r="A34" s="23"/>
      <c r="B34" s="46">
        <v>43497</v>
      </c>
      <c r="C34" s="52">
        <v>393763</v>
      </c>
      <c r="D34" s="53">
        <v>0.18</v>
      </c>
      <c r="E34" s="52">
        <v>34</v>
      </c>
      <c r="F34" s="52">
        <v>17</v>
      </c>
      <c r="G34" s="52">
        <v>28</v>
      </c>
      <c r="H34" s="52">
        <v>394</v>
      </c>
      <c r="I34" s="52">
        <v>38</v>
      </c>
      <c r="J34" s="53">
        <v>0.94</v>
      </c>
      <c r="K34" s="10">
        <f t="shared" si="0"/>
        <v>-0.00540536444533135</v>
      </c>
      <c r="L34" s="10">
        <f t="shared" si="1"/>
        <v>0.0588235294117645</v>
      </c>
      <c r="M34" s="10">
        <f t="shared" si="2"/>
        <v>0.0625</v>
      </c>
      <c r="N34" s="10">
        <f t="shared" si="3"/>
        <v>-0.105263157894737</v>
      </c>
      <c r="O34" s="10">
        <f t="shared" si="4"/>
        <v>0</v>
      </c>
      <c r="P34" s="10">
        <f t="shared" si="5"/>
        <v>0.0794520547945206</v>
      </c>
      <c r="Q34" s="10">
        <f t="shared" si="6"/>
        <v>0.266666666666667</v>
      </c>
      <c r="R34" s="10">
        <f t="shared" si="7"/>
        <v>0</v>
      </c>
    </row>
    <row r="35" ht="15.75" customHeight="1" spans="1:18">
      <c r="A35" s="23"/>
      <c r="B35" s="46">
        <v>43498</v>
      </c>
      <c r="C35" s="52">
        <v>391275</v>
      </c>
      <c r="D35" s="53">
        <v>0.18</v>
      </c>
      <c r="E35" s="52">
        <v>33</v>
      </c>
      <c r="F35" s="52">
        <v>20</v>
      </c>
      <c r="G35" s="52">
        <v>27</v>
      </c>
      <c r="H35" s="52">
        <v>350</v>
      </c>
      <c r="I35" s="52">
        <v>34</v>
      </c>
      <c r="J35" s="53">
        <v>0.95</v>
      </c>
      <c r="K35" s="10">
        <f t="shared" si="0"/>
        <v>-0.00233305285703356</v>
      </c>
      <c r="L35" s="10">
        <f t="shared" si="1"/>
        <v>0.0588235294117645</v>
      </c>
      <c r="M35" s="10">
        <f t="shared" si="2"/>
        <v>-0.108108108108108</v>
      </c>
      <c r="N35" s="10">
        <f t="shared" si="3"/>
        <v>0.0526315789473684</v>
      </c>
      <c r="O35" s="10">
        <f t="shared" si="4"/>
        <v>-0.1</v>
      </c>
      <c r="P35" s="10">
        <f t="shared" si="5"/>
        <v>-0.00568181818181823</v>
      </c>
      <c r="Q35" s="10">
        <f t="shared" si="6"/>
        <v>0</v>
      </c>
      <c r="R35" s="10">
        <f t="shared" si="7"/>
        <v>0.0326086956521738</v>
      </c>
    </row>
    <row r="36" ht="15.75" customHeight="1" spans="1:18">
      <c r="A36" s="23"/>
      <c r="B36" s="46">
        <v>43499</v>
      </c>
      <c r="C36" s="52">
        <v>402690</v>
      </c>
      <c r="D36" s="53">
        <v>0.18</v>
      </c>
      <c r="E36" s="52">
        <v>30</v>
      </c>
      <c r="F36" s="52">
        <v>20</v>
      </c>
      <c r="G36" s="52">
        <v>30</v>
      </c>
      <c r="H36" s="52">
        <v>357</v>
      </c>
      <c r="I36" s="52">
        <v>38</v>
      </c>
      <c r="J36" s="53">
        <v>0.91</v>
      </c>
      <c r="K36" s="10">
        <f t="shared" si="0"/>
        <v>0.0224944201954647</v>
      </c>
      <c r="L36" s="10">
        <f t="shared" si="1"/>
        <v>-0.0526315789473685</v>
      </c>
      <c r="M36" s="10">
        <f t="shared" si="2"/>
        <v>0</v>
      </c>
      <c r="N36" s="10">
        <f t="shared" si="3"/>
        <v>-0.0476190476190477</v>
      </c>
      <c r="O36" s="10">
        <f t="shared" si="4"/>
        <v>0</v>
      </c>
      <c r="P36" s="10">
        <f t="shared" si="5"/>
        <v>-0.0846153846153846</v>
      </c>
      <c r="Q36" s="10">
        <f t="shared" si="6"/>
        <v>0.0857142857142856</v>
      </c>
      <c r="R36" s="10">
        <f t="shared" si="7"/>
        <v>0</v>
      </c>
    </row>
    <row r="37" ht="15.75" customHeight="1" spans="1:18">
      <c r="A37" s="23"/>
      <c r="B37" s="46">
        <v>43500</v>
      </c>
      <c r="C37" s="52">
        <v>407158</v>
      </c>
      <c r="D37" s="53">
        <v>0.17</v>
      </c>
      <c r="E37" s="52">
        <v>39</v>
      </c>
      <c r="F37" s="52">
        <v>17</v>
      </c>
      <c r="G37" s="52">
        <v>26</v>
      </c>
      <c r="H37" s="52">
        <v>370</v>
      </c>
      <c r="I37" s="52">
        <v>37</v>
      </c>
      <c r="J37" s="53">
        <v>0.93</v>
      </c>
      <c r="K37" s="10">
        <f t="shared" si="0"/>
        <v>0.017938262376151</v>
      </c>
      <c r="L37" s="10">
        <f t="shared" si="1"/>
        <v>-0.105263157894737</v>
      </c>
      <c r="M37" s="10">
        <f t="shared" si="2"/>
        <v>-0.025</v>
      </c>
      <c r="N37" s="10">
        <f t="shared" si="3"/>
        <v>-0.105263157894737</v>
      </c>
      <c r="O37" s="10">
        <f t="shared" si="4"/>
        <v>0</v>
      </c>
      <c r="P37" s="10">
        <f t="shared" si="5"/>
        <v>0</v>
      </c>
      <c r="Q37" s="10">
        <f t="shared" si="6"/>
        <v>0.088235294117647</v>
      </c>
      <c r="R37" s="10">
        <f t="shared" si="7"/>
        <v>0.0219780219780219</v>
      </c>
    </row>
    <row r="38" ht="15.75" customHeight="1" spans="1:18">
      <c r="A38" s="23"/>
      <c r="B38" s="46">
        <v>43501</v>
      </c>
      <c r="C38" s="52">
        <v>408982</v>
      </c>
      <c r="D38" s="53">
        <v>0.18</v>
      </c>
      <c r="E38" s="52">
        <v>30</v>
      </c>
      <c r="F38" s="52">
        <v>21</v>
      </c>
      <c r="G38" s="52">
        <v>28</v>
      </c>
      <c r="H38" s="52">
        <v>371</v>
      </c>
      <c r="I38" s="52">
        <v>39</v>
      </c>
      <c r="J38" s="53">
        <v>0.91</v>
      </c>
      <c r="K38" s="10">
        <f t="shared" si="0"/>
        <v>0.488414241366635</v>
      </c>
      <c r="L38" s="10">
        <f t="shared" si="1"/>
        <v>0.0588235294117645</v>
      </c>
      <c r="M38" s="10">
        <f t="shared" si="2"/>
        <v>-0.032258064516129</v>
      </c>
      <c r="N38" s="10">
        <f t="shared" si="3"/>
        <v>-0.0454545454545454</v>
      </c>
      <c r="O38" s="10">
        <f t="shared" si="4"/>
        <v>0.12</v>
      </c>
      <c r="P38" s="10">
        <f t="shared" si="5"/>
        <v>-0.0132978723404256</v>
      </c>
      <c r="Q38" s="10">
        <f>(I38/VLOOKUP(B38-7,$B:$I,8,0))-1</f>
        <v>0.0540540540540539</v>
      </c>
      <c r="R38" s="10">
        <f t="shared" si="7"/>
        <v>-0.0319148936170212</v>
      </c>
    </row>
    <row r="39" ht="15.75" customHeight="1" spans="1:18">
      <c r="A39" s="23"/>
      <c r="B39" s="46">
        <v>43502</v>
      </c>
      <c r="C39" s="52">
        <v>404349</v>
      </c>
      <c r="D39" s="53">
        <v>0.18</v>
      </c>
      <c r="E39" s="52">
        <v>40</v>
      </c>
      <c r="F39" s="52">
        <v>21</v>
      </c>
      <c r="G39" s="52">
        <v>28</v>
      </c>
      <c r="H39" s="52">
        <v>350</v>
      </c>
      <c r="I39" s="52">
        <v>34</v>
      </c>
      <c r="J39" s="53">
        <v>0.93</v>
      </c>
      <c r="K39" s="10">
        <f t="shared" si="0"/>
        <v>0.0357963496637848</v>
      </c>
      <c r="L39" s="10">
        <f t="shared" si="1"/>
        <v>0</v>
      </c>
      <c r="M39" s="10">
        <f t="shared" si="2"/>
        <v>0.0810810810810811</v>
      </c>
      <c r="N39" s="10">
        <f t="shared" si="3"/>
        <v>0.166666666666667</v>
      </c>
      <c r="O39" s="10">
        <f t="shared" si="4"/>
        <v>0.0769230769230769</v>
      </c>
      <c r="P39" s="10">
        <f t="shared" si="5"/>
        <v>-0.0437158469945356</v>
      </c>
      <c r="Q39" s="10">
        <f t="shared" si="6"/>
        <v>-0.081081081081081</v>
      </c>
      <c r="R39" s="10">
        <f t="shared" si="7"/>
        <v>0</v>
      </c>
    </row>
    <row r="40" ht="15.75" customHeight="1" spans="1:18">
      <c r="A40" s="23"/>
      <c r="B40" s="46">
        <v>43503</v>
      </c>
      <c r="C40" s="52">
        <v>406748</v>
      </c>
      <c r="D40" s="53">
        <v>0.17</v>
      </c>
      <c r="E40" s="52">
        <v>30</v>
      </c>
      <c r="F40" s="52">
        <v>20</v>
      </c>
      <c r="G40" s="52">
        <v>29</v>
      </c>
      <c r="H40" s="52">
        <v>359</v>
      </c>
      <c r="I40" s="52">
        <v>34</v>
      </c>
      <c r="J40" s="53">
        <v>0.94</v>
      </c>
      <c r="K40" s="10">
        <f t="shared" si="0"/>
        <v>0.0337143757528935</v>
      </c>
      <c r="L40" s="10">
        <f t="shared" si="1"/>
        <v>-0.0555555555555555</v>
      </c>
      <c r="M40" s="10">
        <f t="shared" si="2"/>
        <v>-0.210526315789474</v>
      </c>
      <c r="N40" s="10">
        <f t="shared" si="3"/>
        <v>0.111111111111111</v>
      </c>
      <c r="O40" s="10">
        <f t="shared" si="4"/>
        <v>0.16</v>
      </c>
      <c r="P40" s="10">
        <f t="shared" si="5"/>
        <v>0.0141242937853108</v>
      </c>
      <c r="Q40" s="10">
        <f t="shared" si="6"/>
        <v>0.0303030303030303</v>
      </c>
      <c r="R40" s="10">
        <f t="shared" si="7"/>
        <v>0</v>
      </c>
    </row>
    <row r="41" ht="15.75" customHeight="1" spans="1:18">
      <c r="A41" s="23"/>
      <c r="B41" s="46">
        <v>43504</v>
      </c>
      <c r="C41" s="52">
        <v>398421</v>
      </c>
      <c r="D41" s="53">
        <v>0.19</v>
      </c>
      <c r="E41" s="52">
        <v>37</v>
      </c>
      <c r="F41" s="52">
        <v>22</v>
      </c>
      <c r="G41" s="52">
        <v>26</v>
      </c>
      <c r="H41" s="52">
        <v>378</v>
      </c>
      <c r="I41" s="52">
        <v>37</v>
      </c>
      <c r="J41" s="53">
        <v>0.92</v>
      </c>
      <c r="K41" s="10">
        <f t="shared" si="0"/>
        <v>0.0118294507101988</v>
      </c>
      <c r="L41" s="10">
        <f t="shared" si="1"/>
        <v>0.0555555555555556</v>
      </c>
      <c r="M41" s="10">
        <f t="shared" si="2"/>
        <v>0.088235294117647</v>
      </c>
      <c r="N41" s="10">
        <f t="shared" si="3"/>
        <v>0.294117647058824</v>
      </c>
      <c r="O41" s="10">
        <f t="shared" si="4"/>
        <v>-0.0714285714285714</v>
      </c>
      <c r="P41" s="10">
        <f t="shared" si="5"/>
        <v>-0.0406091370558376</v>
      </c>
      <c r="Q41" s="10">
        <f t="shared" si="6"/>
        <v>-0.0263157894736842</v>
      </c>
      <c r="R41" s="10">
        <f t="shared" si="7"/>
        <v>-0.0212765957446808</v>
      </c>
    </row>
    <row r="42" ht="15.75" customHeight="1" spans="1:18">
      <c r="A42" s="23"/>
      <c r="B42" s="46">
        <v>43505</v>
      </c>
      <c r="C42" s="52">
        <v>382738</v>
      </c>
      <c r="D42" s="53">
        <v>0.18</v>
      </c>
      <c r="E42" s="52">
        <v>34</v>
      </c>
      <c r="F42" s="52">
        <v>22</v>
      </c>
      <c r="G42" s="52">
        <v>26</v>
      </c>
      <c r="H42" s="52">
        <v>353</v>
      </c>
      <c r="I42" s="52">
        <v>31</v>
      </c>
      <c r="J42" s="53">
        <v>0.95</v>
      </c>
      <c r="K42" s="10">
        <f t="shared" si="0"/>
        <v>-0.0218184141588397</v>
      </c>
      <c r="L42" s="10">
        <f t="shared" si="1"/>
        <v>0</v>
      </c>
      <c r="M42" s="10">
        <f t="shared" si="2"/>
        <v>0.0303030303030303</v>
      </c>
      <c r="N42" s="10">
        <f t="shared" si="3"/>
        <v>0.1</v>
      </c>
      <c r="O42" s="10">
        <f t="shared" si="4"/>
        <v>-0.0370370370370371</v>
      </c>
      <c r="P42" s="10">
        <f t="shared" si="5"/>
        <v>0.00857142857142867</v>
      </c>
      <c r="Q42" s="10">
        <f t="shared" si="6"/>
        <v>-0.0882352941176471</v>
      </c>
      <c r="R42" s="10">
        <f t="shared" si="7"/>
        <v>0</v>
      </c>
    </row>
    <row r="43" ht="15.75" customHeight="1" spans="1:18">
      <c r="A43" s="23"/>
      <c r="B43" s="46">
        <v>43506</v>
      </c>
      <c r="C43" s="52">
        <v>391506</v>
      </c>
      <c r="D43" s="53">
        <v>0.18</v>
      </c>
      <c r="E43" s="52">
        <v>38</v>
      </c>
      <c r="F43" s="52">
        <v>19</v>
      </c>
      <c r="G43" s="52">
        <v>26</v>
      </c>
      <c r="H43" s="52">
        <v>387</v>
      </c>
      <c r="I43" s="52">
        <v>15</v>
      </c>
      <c r="J43" s="53">
        <v>0.95</v>
      </c>
      <c r="K43" s="10">
        <f t="shared" si="0"/>
        <v>-0.0277732250614616</v>
      </c>
      <c r="L43" s="10">
        <f t="shared" si="1"/>
        <v>0</v>
      </c>
      <c r="M43" s="10">
        <f t="shared" si="2"/>
        <v>0.266666666666667</v>
      </c>
      <c r="N43" s="10">
        <f t="shared" si="3"/>
        <v>-0.05</v>
      </c>
      <c r="O43" s="10">
        <f t="shared" si="4"/>
        <v>-0.133333333333333</v>
      </c>
      <c r="P43" s="10">
        <f t="shared" si="5"/>
        <v>0.0840336134453781</v>
      </c>
      <c r="Q43" s="10">
        <f t="shared" si="6"/>
        <v>-0.605263157894737</v>
      </c>
      <c r="R43" s="10">
        <f t="shared" si="7"/>
        <v>0.0439560439560438</v>
      </c>
    </row>
    <row r="44" ht="15.75" customHeight="1" spans="1:18">
      <c r="A44" s="23"/>
      <c r="B44" s="46">
        <v>43507</v>
      </c>
      <c r="C44" s="52">
        <v>393294</v>
      </c>
      <c r="D44" s="53">
        <v>0.17</v>
      </c>
      <c r="E44" s="52">
        <v>33</v>
      </c>
      <c r="F44" s="52">
        <v>20</v>
      </c>
      <c r="G44" s="52">
        <v>25</v>
      </c>
      <c r="H44" s="52">
        <v>375</v>
      </c>
      <c r="I44" s="52">
        <v>34</v>
      </c>
      <c r="J44" s="53">
        <v>0.94</v>
      </c>
      <c r="K44" s="10">
        <f t="shared" si="0"/>
        <v>-0.0340506633788358</v>
      </c>
      <c r="L44" s="10">
        <f t="shared" si="1"/>
        <v>0</v>
      </c>
      <c r="M44" s="10">
        <f t="shared" si="2"/>
        <v>-0.153846153846154</v>
      </c>
      <c r="N44" s="10">
        <f t="shared" si="3"/>
        <v>0.176470588235294</v>
      </c>
      <c r="O44" s="10">
        <f t="shared" si="4"/>
        <v>-0.0384615384615384</v>
      </c>
      <c r="P44" s="10">
        <f t="shared" si="5"/>
        <v>0.0135135135135136</v>
      </c>
      <c r="Q44" s="10">
        <f t="shared" si="6"/>
        <v>-0.081081081081081</v>
      </c>
      <c r="R44" s="10">
        <f t="shared" si="7"/>
        <v>0.010752688172043</v>
      </c>
    </row>
    <row r="45" ht="15.75" customHeight="1" spans="1:18">
      <c r="A45" s="23"/>
      <c r="B45" s="46">
        <v>43508</v>
      </c>
      <c r="C45" s="50">
        <v>389714</v>
      </c>
      <c r="D45" s="51">
        <v>0.17</v>
      </c>
      <c r="E45" s="50">
        <v>39</v>
      </c>
      <c r="F45" s="50">
        <v>17</v>
      </c>
      <c r="G45" s="50">
        <v>25</v>
      </c>
      <c r="H45" s="50">
        <v>354</v>
      </c>
      <c r="I45" s="50">
        <v>30</v>
      </c>
      <c r="J45" s="51">
        <v>0.92</v>
      </c>
      <c r="K45" s="10">
        <f t="shared" si="0"/>
        <v>-0.0471120978429369</v>
      </c>
      <c r="L45" s="10">
        <f t="shared" si="1"/>
        <v>-0.0555555555555555</v>
      </c>
      <c r="M45" s="10">
        <f t="shared" si="2"/>
        <v>0.3</v>
      </c>
      <c r="N45" s="10">
        <f t="shared" si="3"/>
        <v>-0.19047619047619</v>
      </c>
      <c r="O45" s="10">
        <f t="shared" si="4"/>
        <v>-0.107142857142857</v>
      </c>
      <c r="P45" s="10">
        <f t="shared" si="5"/>
        <v>-0.045822102425876</v>
      </c>
      <c r="Q45" s="10">
        <f t="shared" si="6"/>
        <v>-0.230769230769231</v>
      </c>
      <c r="R45" s="10">
        <f t="shared" si="7"/>
        <v>0.0109890109890109</v>
      </c>
    </row>
    <row r="46" ht="15.75" customHeight="1" spans="1:18">
      <c r="A46" s="23"/>
      <c r="B46" s="46">
        <v>43509</v>
      </c>
      <c r="C46" s="52">
        <v>401381</v>
      </c>
      <c r="D46" s="53">
        <v>0.17</v>
      </c>
      <c r="E46" s="52">
        <v>32</v>
      </c>
      <c r="F46" s="52">
        <v>17</v>
      </c>
      <c r="G46" s="52">
        <v>30</v>
      </c>
      <c r="H46" s="52">
        <v>357</v>
      </c>
      <c r="I46" s="52">
        <v>35</v>
      </c>
      <c r="J46" s="53">
        <v>0.94</v>
      </c>
      <c r="K46" s="10">
        <f t="shared" si="0"/>
        <v>-0.00734019374352357</v>
      </c>
      <c r="L46" s="10">
        <f t="shared" si="1"/>
        <v>-0.0555555555555555</v>
      </c>
      <c r="M46" s="10">
        <f t="shared" si="2"/>
        <v>-0.2</v>
      </c>
      <c r="N46" s="10">
        <f t="shared" si="3"/>
        <v>-0.19047619047619</v>
      </c>
      <c r="O46" s="10">
        <f t="shared" si="4"/>
        <v>0.0714285714285714</v>
      </c>
      <c r="P46" s="10">
        <f t="shared" si="5"/>
        <v>0.02</v>
      </c>
      <c r="Q46" s="10">
        <f t="shared" si="6"/>
        <v>0.0294117647058822</v>
      </c>
      <c r="R46" s="10">
        <f t="shared" si="7"/>
        <v>0.010752688172043</v>
      </c>
    </row>
    <row r="47" ht="15.75" customHeight="1" spans="1:18">
      <c r="A47" s="23"/>
      <c r="B47" s="46">
        <v>43510</v>
      </c>
      <c r="C47" s="52">
        <v>406712</v>
      </c>
      <c r="D47" s="53">
        <v>0.18</v>
      </c>
      <c r="E47" s="52">
        <v>40</v>
      </c>
      <c r="F47" s="52">
        <v>22</v>
      </c>
      <c r="G47" s="52">
        <v>29</v>
      </c>
      <c r="H47" s="52">
        <v>359</v>
      </c>
      <c r="I47" s="52">
        <v>30</v>
      </c>
      <c r="J47" s="53">
        <v>0.91</v>
      </c>
      <c r="K47" s="10">
        <f t="shared" si="0"/>
        <v>-8.8506888786144e-5</v>
      </c>
      <c r="L47" s="10">
        <f t="shared" si="1"/>
        <v>0.0588235294117645</v>
      </c>
      <c r="M47" s="10">
        <f t="shared" si="2"/>
        <v>0.333333333333333</v>
      </c>
      <c r="N47" s="10">
        <f t="shared" si="3"/>
        <v>0.1</v>
      </c>
      <c r="O47" s="10">
        <f t="shared" si="4"/>
        <v>0</v>
      </c>
      <c r="P47" s="10">
        <f t="shared" si="5"/>
        <v>0</v>
      </c>
      <c r="Q47" s="10">
        <f t="shared" si="6"/>
        <v>-0.117647058823529</v>
      </c>
      <c r="R47" s="10">
        <f t="shared" si="7"/>
        <v>-0.0319148936170212</v>
      </c>
    </row>
    <row r="48" ht="15.75" customHeight="1" spans="1:18">
      <c r="A48" s="23"/>
      <c r="B48" s="46">
        <v>43511</v>
      </c>
      <c r="C48" s="52">
        <v>397282</v>
      </c>
      <c r="D48" s="53">
        <v>0.18</v>
      </c>
      <c r="E48" s="52">
        <v>34</v>
      </c>
      <c r="F48" s="52">
        <v>19</v>
      </c>
      <c r="G48" s="52">
        <v>25</v>
      </c>
      <c r="H48" s="52">
        <v>370</v>
      </c>
      <c r="I48" s="52">
        <v>39</v>
      </c>
      <c r="J48" s="53">
        <v>0.93</v>
      </c>
      <c r="K48" s="10">
        <f t="shared" si="0"/>
        <v>-0.00285878505400072</v>
      </c>
      <c r="L48" s="10">
        <f t="shared" si="1"/>
        <v>-0.0526315789473685</v>
      </c>
      <c r="M48" s="10">
        <f t="shared" si="2"/>
        <v>-0.081081081081081</v>
      </c>
      <c r="N48" s="10">
        <f t="shared" si="3"/>
        <v>-0.136363636363636</v>
      </c>
      <c r="O48" s="10">
        <f t="shared" si="4"/>
        <v>-0.0384615384615384</v>
      </c>
      <c r="P48" s="10">
        <f t="shared" si="5"/>
        <v>-0.0211640211640212</v>
      </c>
      <c r="Q48" s="10">
        <f t="shared" si="6"/>
        <v>0.0540540540540539</v>
      </c>
      <c r="R48" s="10">
        <f t="shared" si="7"/>
        <v>0.0108695652173914</v>
      </c>
    </row>
    <row r="49" ht="15.75" customHeight="1" spans="1:18">
      <c r="A49" s="23"/>
      <c r="B49" s="46">
        <v>43512</v>
      </c>
      <c r="C49" s="52">
        <v>382778</v>
      </c>
      <c r="D49" s="53">
        <v>0.19</v>
      </c>
      <c r="E49" s="52">
        <v>33</v>
      </c>
      <c r="F49" s="52">
        <v>18</v>
      </c>
      <c r="G49" s="52">
        <v>26</v>
      </c>
      <c r="H49" s="52">
        <v>361</v>
      </c>
      <c r="I49" s="52">
        <v>30</v>
      </c>
      <c r="J49" s="53">
        <v>0.91</v>
      </c>
      <c r="K49" s="10">
        <f t="shared" si="0"/>
        <v>0.000104510134870228</v>
      </c>
      <c r="L49" s="10">
        <f t="shared" si="1"/>
        <v>0.0555555555555556</v>
      </c>
      <c r="M49" s="10">
        <f t="shared" si="2"/>
        <v>-0.0294117647058824</v>
      </c>
      <c r="N49" s="10">
        <f t="shared" si="3"/>
        <v>-0.181818181818182</v>
      </c>
      <c r="O49" s="10">
        <f t="shared" si="4"/>
        <v>0</v>
      </c>
      <c r="P49" s="10">
        <f t="shared" si="5"/>
        <v>0.0226628895184136</v>
      </c>
      <c r="Q49" s="10">
        <f t="shared" si="6"/>
        <v>-0.032258064516129</v>
      </c>
      <c r="R49" s="10">
        <f t="shared" si="7"/>
        <v>-0.0421052631578946</v>
      </c>
    </row>
    <row r="50" ht="15.75" customHeight="1" spans="1:18">
      <c r="A50" s="23"/>
      <c r="B50" s="46">
        <v>43513</v>
      </c>
      <c r="C50" s="52">
        <v>393504</v>
      </c>
      <c r="D50" s="53">
        <v>0.19</v>
      </c>
      <c r="E50" s="52">
        <v>31</v>
      </c>
      <c r="F50" s="52">
        <v>18</v>
      </c>
      <c r="G50" s="52">
        <v>30</v>
      </c>
      <c r="H50" s="52">
        <v>374</v>
      </c>
      <c r="I50" s="52">
        <v>39</v>
      </c>
      <c r="J50" s="53">
        <v>0.94</v>
      </c>
      <c r="K50" s="10">
        <f t="shared" si="0"/>
        <v>0.00510337006329409</v>
      </c>
      <c r="L50" s="10">
        <f t="shared" si="1"/>
        <v>0.0555555555555556</v>
      </c>
      <c r="M50" s="10">
        <f t="shared" si="2"/>
        <v>-0.184210526315789</v>
      </c>
      <c r="N50" s="10">
        <f t="shared" si="3"/>
        <v>-0.0526315789473685</v>
      </c>
      <c r="O50" s="10">
        <f t="shared" si="4"/>
        <v>0.153846153846154</v>
      </c>
      <c r="P50" s="10">
        <f t="shared" si="5"/>
        <v>-0.0335917312661499</v>
      </c>
      <c r="Q50" s="10">
        <f t="shared" si="6"/>
        <v>1.6</v>
      </c>
      <c r="R50" s="10">
        <f t="shared" si="7"/>
        <v>-0.0105263157894737</v>
      </c>
    </row>
    <row r="51" ht="15.75" customHeight="1" spans="1:18">
      <c r="A51" s="23"/>
      <c r="B51" s="46">
        <v>43514</v>
      </c>
      <c r="C51" s="52">
        <v>401252</v>
      </c>
      <c r="D51" s="53">
        <v>0.17</v>
      </c>
      <c r="E51" s="52">
        <v>36</v>
      </c>
      <c r="F51" s="52">
        <v>18</v>
      </c>
      <c r="G51" s="52">
        <v>27</v>
      </c>
      <c r="H51" s="52">
        <v>395</v>
      </c>
      <c r="I51" s="52">
        <v>37</v>
      </c>
      <c r="J51" s="53">
        <v>0.95</v>
      </c>
      <c r="K51" s="10">
        <f t="shared" si="0"/>
        <v>0.0202342268125117</v>
      </c>
      <c r="L51" s="10">
        <f t="shared" si="1"/>
        <v>0</v>
      </c>
      <c r="M51" s="10">
        <f t="shared" si="2"/>
        <v>0.0909090909090908</v>
      </c>
      <c r="N51" s="10">
        <f t="shared" si="3"/>
        <v>-0.1</v>
      </c>
      <c r="O51" s="10">
        <f t="shared" si="4"/>
        <v>0.0800000000000001</v>
      </c>
      <c r="P51" s="10">
        <f t="shared" si="5"/>
        <v>0.0533333333333332</v>
      </c>
      <c r="Q51" s="10">
        <f t="shared" si="6"/>
        <v>0.088235294117647</v>
      </c>
      <c r="R51" s="10">
        <f t="shared" si="7"/>
        <v>0.0106382978723405</v>
      </c>
    </row>
    <row r="52" ht="15.75" customHeight="1" spans="1:18">
      <c r="A52" s="23"/>
      <c r="B52" s="46">
        <v>43515</v>
      </c>
      <c r="C52" s="57">
        <v>400903</v>
      </c>
      <c r="D52" s="56">
        <v>0.18</v>
      </c>
      <c r="E52" s="57">
        <v>35</v>
      </c>
      <c r="F52" s="55">
        <v>19</v>
      </c>
      <c r="G52" s="55">
        <v>29</v>
      </c>
      <c r="H52" s="57">
        <v>350</v>
      </c>
      <c r="I52" s="57">
        <v>35</v>
      </c>
      <c r="J52" s="58">
        <v>0.92</v>
      </c>
      <c r="K52" s="10">
        <f t="shared" si="0"/>
        <v>0.028710798175072</v>
      </c>
      <c r="L52" s="10">
        <f t="shared" si="1"/>
        <v>0.0588235294117645</v>
      </c>
      <c r="M52" s="10">
        <f t="shared" si="2"/>
        <v>-0.102564102564103</v>
      </c>
      <c r="N52" s="10">
        <f t="shared" si="3"/>
        <v>0.117647058823529</v>
      </c>
      <c r="O52" s="10">
        <f t="shared" si="4"/>
        <v>0.16</v>
      </c>
      <c r="P52" s="10">
        <f t="shared" si="5"/>
        <v>-0.0112994350282486</v>
      </c>
      <c r="Q52" s="10">
        <f t="shared" si="6"/>
        <v>0.166666666666667</v>
      </c>
      <c r="R52" s="10">
        <f t="shared" si="7"/>
        <v>0</v>
      </c>
    </row>
    <row r="53" ht="15.75" customHeight="1" spans="1:18">
      <c r="A53" s="23"/>
      <c r="B53" s="46">
        <v>43516</v>
      </c>
      <c r="C53" s="52">
        <v>392628</v>
      </c>
      <c r="D53" s="53">
        <v>0.18</v>
      </c>
      <c r="E53" s="52">
        <v>32</v>
      </c>
      <c r="F53" s="52">
        <v>18</v>
      </c>
      <c r="G53" s="52">
        <v>25</v>
      </c>
      <c r="H53" s="52">
        <v>378</v>
      </c>
      <c r="I53" s="52">
        <v>40</v>
      </c>
      <c r="J53" s="53">
        <v>0.91</v>
      </c>
      <c r="K53" s="10">
        <f t="shared" si="0"/>
        <v>-0.0218072106053849</v>
      </c>
      <c r="L53" s="10">
        <f t="shared" si="1"/>
        <v>0.0588235294117645</v>
      </c>
      <c r="M53" s="10">
        <f t="shared" si="2"/>
        <v>0</v>
      </c>
      <c r="N53" s="10">
        <f t="shared" si="3"/>
        <v>0.0588235294117647</v>
      </c>
      <c r="O53" s="10">
        <f t="shared" si="4"/>
        <v>-0.166666666666667</v>
      </c>
      <c r="P53" s="10">
        <f t="shared" si="5"/>
        <v>0.0588235294117647</v>
      </c>
      <c r="Q53" s="10">
        <f t="shared" si="6"/>
        <v>0.142857142857143</v>
      </c>
      <c r="R53" s="10">
        <f t="shared" si="7"/>
        <v>-0.0319148936170212</v>
      </c>
    </row>
    <row r="54" ht="15.75" customHeight="1" spans="1:18">
      <c r="A54" s="23"/>
      <c r="B54" s="46">
        <v>43517</v>
      </c>
      <c r="C54" s="52">
        <v>390285</v>
      </c>
      <c r="D54" s="53">
        <v>0.18</v>
      </c>
      <c r="E54" s="52">
        <v>36</v>
      </c>
      <c r="F54" s="52">
        <v>22</v>
      </c>
      <c r="G54" s="52">
        <v>26</v>
      </c>
      <c r="H54" s="52">
        <v>373</v>
      </c>
      <c r="I54" s="52">
        <v>36</v>
      </c>
      <c r="J54" s="53">
        <v>0.94</v>
      </c>
      <c r="K54" s="10">
        <f t="shared" si="0"/>
        <v>-0.0403897598300518</v>
      </c>
      <c r="L54" s="10">
        <f t="shared" si="1"/>
        <v>0</v>
      </c>
      <c r="M54" s="10">
        <f t="shared" si="2"/>
        <v>-0.1</v>
      </c>
      <c r="N54" s="10">
        <f t="shared" si="3"/>
        <v>0</v>
      </c>
      <c r="O54" s="10">
        <f t="shared" si="4"/>
        <v>-0.103448275862069</v>
      </c>
      <c r="P54" s="10">
        <f t="shared" si="5"/>
        <v>0.0389972144846797</v>
      </c>
      <c r="Q54" s="10">
        <f t="shared" si="6"/>
        <v>0.2</v>
      </c>
      <c r="R54" s="10">
        <f t="shared" si="7"/>
        <v>0.0329670329670328</v>
      </c>
    </row>
    <row r="55" ht="15.75" customHeight="1" spans="1:18">
      <c r="A55" s="23"/>
      <c r="B55" s="46">
        <v>43518</v>
      </c>
      <c r="C55" s="52">
        <v>407017</v>
      </c>
      <c r="D55" s="53">
        <v>0.17</v>
      </c>
      <c r="E55" s="52">
        <v>30</v>
      </c>
      <c r="F55" s="52">
        <v>19</v>
      </c>
      <c r="G55" s="52">
        <v>28</v>
      </c>
      <c r="H55" s="52">
        <v>395</v>
      </c>
      <c r="I55" s="52">
        <v>40</v>
      </c>
      <c r="J55" s="53">
        <v>0.94</v>
      </c>
      <c r="K55" s="10">
        <f t="shared" si="0"/>
        <v>0.0245040047120182</v>
      </c>
      <c r="L55" s="10">
        <f t="shared" si="1"/>
        <v>-0.0555555555555555</v>
      </c>
      <c r="M55" s="10">
        <f t="shared" si="2"/>
        <v>-0.117647058823529</v>
      </c>
      <c r="N55" s="10">
        <f t="shared" si="3"/>
        <v>0</v>
      </c>
      <c r="O55" s="10">
        <f t="shared" si="4"/>
        <v>0.12</v>
      </c>
      <c r="P55" s="10">
        <f t="shared" si="5"/>
        <v>0.0675675675675675</v>
      </c>
      <c r="Q55" s="10">
        <f t="shared" si="6"/>
        <v>0.0256410256410255</v>
      </c>
      <c r="R55" s="10">
        <f t="shared" si="7"/>
        <v>0.010752688172043</v>
      </c>
    </row>
    <row r="56" ht="15.75" customHeight="1" spans="1:18">
      <c r="A56" s="23"/>
      <c r="B56" s="46">
        <v>43519</v>
      </c>
      <c r="C56" s="57">
        <v>391896</v>
      </c>
      <c r="D56" s="58">
        <v>0.18</v>
      </c>
      <c r="E56" s="57">
        <v>35</v>
      </c>
      <c r="F56" s="57">
        <v>20</v>
      </c>
      <c r="G56" s="57">
        <v>28</v>
      </c>
      <c r="H56" s="57">
        <v>360</v>
      </c>
      <c r="I56" s="57">
        <v>39</v>
      </c>
      <c r="J56" s="58">
        <v>0.91</v>
      </c>
      <c r="K56" s="10">
        <f t="shared" si="0"/>
        <v>0.023820595750017</v>
      </c>
      <c r="L56" s="10">
        <f t="shared" si="1"/>
        <v>-0.0526315789473685</v>
      </c>
      <c r="M56" s="10">
        <f t="shared" si="2"/>
        <v>0.0606060606060606</v>
      </c>
      <c r="N56" s="10">
        <f t="shared" si="3"/>
        <v>0.111111111111111</v>
      </c>
      <c r="O56" s="10">
        <f t="shared" si="4"/>
        <v>0.0769230769230769</v>
      </c>
      <c r="P56" s="10">
        <f t="shared" si="5"/>
        <v>-0.00277008310249305</v>
      </c>
      <c r="Q56" s="10">
        <f t="shared" si="6"/>
        <v>0.3</v>
      </c>
      <c r="R56" s="10">
        <f t="shared" si="7"/>
        <v>0</v>
      </c>
    </row>
    <row r="57" ht="15.75" customHeight="1" spans="1:18">
      <c r="A57" s="23"/>
      <c r="B57" s="46">
        <v>43520</v>
      </c>
      <c r="C57" s="52">
        <v>401786</v>
      </c>
      <c r="D57" s="53">
        <v>0.17</v>
      </c>
      <c r="E57" s="52">
        <v>38</v>
      </c>
      <c r="F57" s="52">
        <v>19</v>
      </c>
      <c r="G57" s="52">
        <v>29</v>
      </c>
      <c r="H57" s="52">
        <v>389</v>
      </c>
      <c r="I57" s="52">
        <v>40</v>
      </c>
      <c r="J57" s="53">
        <v>0.91</v>
      </c>
      <c r="K57" s="10">
        <f t="shared" si="0"/>
        <v>0.0210468000325283</v>
      </c>
      <c r="L57" s="10">
        <f t="shared" si="1"/>
        <v>-0.105263157894737</v>
      </c>
      <c r="M57" s="10">
        <f t="shared" si="2"/>
        <v>0.225806451612903</v>
      </c>
      <c r="N57" s="10">
        <f t="shared" si="3"/>
        <v>0.0555555555555556</v>
      </c>
      <c r="O57" s="10">
        <f t="shared" si="4"/>
        <v>-0.0333333333333333</v>
      </c>
      <c r="P57" s="10">
        <f t="shared" si="5"/>
        <v>0.0401069518716577</v>
      </c>
      <c r="Q57" s="10">
        <f t="shared" si="6"/>
        <v>0.0256410256410255</v>
      </c>
      <c r="R57" s="10">
        <f t="shared" si="7"/>
        <v>-0.0319148936170212</v>
      </c>
    </row>
    <row r="58" ht="15.75" customHeight="1" spans="1:18">
      <c r="A58" s="23"/>
      <c r="B58" s="46">
        <v>43521</v>
      </c>
      <c r="C58" s="52">
        <v>404294</v>
      </c>
      <c r="D58" s="53">
        <v>0.19</v>
      </c>
      <c r="E58" s="52">
        <v>34</v>
      </c>
      <c r="F58" s="52">
        <v>22</v>
      </c>
      <c r="G58" s="52">
        <v>26</v>
      </c>
      <c r="H58" s="52">
        <v>397</v>
      </c>
      <c r="I58" s="52">
        <v>30</v>
      </c>
      <c r="J58" s="53">
        <v>0.93</v>
      </c>
      <c r="K58" s="10">
        <f t="shared" si="0"/>
        <v>0.00758127062295011</v>
      </c>
      <c r="L58" s="10">
        <f t="shared" si="1"/>
        <v>0.117647058823529</v>
      </c>
      <c r="M58" s="10">
        <f t="shared" si="2"/>
        <v>-0.0555555555555556</v>
      </c>
      <c r="N58" s="10">
        <f t="shared" si="3"/>
        <v>0.222222222222222</v>
      </c>
      <c r="O58" s="10">
        <f t="shared" si="4"/>
        <v>-0.0370370370370371</v>
      </c>
      <c r="P58" s="10">
        <f t="shared" si="5"/>
        <v>0.00506329113924053</v>
      </c>
      <c r="Q58" s="10">
        <f t="shared" si="6"/>
        <v>-0.189189189189189</v>
      </c>
      <c r="R58" s="10">
        <f t="shared" si="7"/>
        <v>-0.0210526315789473</v>
      </c>
    </row>
    <row r="59" ht="15.75" customHeight="1" spans="1:18">
      <c r="A59" s="23"/>
      <c r="B59" s="46">
        <v>43522</v>
      </c>
      <c r="C59" s="52">
        <v>400671</v>
      </c>
      <c r="D59" s="53">
        <v>0.18</v>
      </c>
      <c r="E59" s="52">
        <v>33</v>
      </c>
      <c r="F59" s="52">
        <v>17</v>
      </c>
      <c r="G59" s="52">
        <v>28</v>
      </c>
      <c r="H59" s="52">
        <v>369</v>
      </c>
      <c r="I59" s="52">
        <v>40</v>
      </c>
      <c r="J59" s="53">
        <v>0.95</v>
      </c>
      <c r="K59" s="10">
        <f t="shared" si="0"/>
        <v>-0.00057869359919982</v>
      </c>
      <c r="L59" s="10">
        <f t="shared" si="1"/>
        <v>0</v>
      </c>
      <c r="M59" s="10">
        <f t="shared" si="2"/>
        <v>-0.0571428571428572</v>
      </c>
      <c r="N59" s="10">
        <f t="shared" si="3"/>
        <v>-0.105263157894737</v>
      </c>
      <c r="O59" s="10">
        <f t="shared" si="4"/>
        <v>-0.0344827586206896</v>
      </c>
      <c r="P59" s="10">
        <f t="shared" si="5"/>
        <v>0.0542857142857143</v>
      </c>
      <c r="Q59" s="10">
        <f t="shared" si="6"/>
        <v>0.142857142857143</v>
      </c>
      <c r="R59" s="10">
        <f t="shared" si="7"/>
        <v>0.0326086956521738</v>
      </c>
    </row>
    <row r="60" ht="15.75" customHeight="1" spans="1:18">
      <c r="A60" s="23"/>
      <c r="B60" s="46">
        <v>43523</v>
      </c>
      <c r="C60" s="52">
        <v>402996</v>
      </c>
      <c r="D60" s="53">
        <v>0.17</v>
      </c>
      <c r="E60" s="52">
        <v>38</v>
      </c>
      <c r="F60" s="52">
        <v>18</v>
      </c>
      <c r="G60" s="52">
        <v>30</v>
      </c>
      <c r="H60" s="52">
        <v>375</v>
      </c>
      <c r="I60" s="52">
        <v>32</v>
      </c>
      <c r="J60" s="53">
        <v>0.95</v>
      </c>
      <c r="K60" s="10">
        <f t="shared" si="0"/>
        <v>0.0264066750206302</v>
      </c>
      <c r="L60" s="10">
        <f t="shared" si="1"/>
        <v>-0.0555555555555555</v>
      </c>
      <c r="M60" s="10">
        <f t="shared" si="2"/>
        <v>0.1875</v>
      </c>
      <c r="N60" s="10">
        <f t="shared" si="3"/>
        <v>0</v>
      </c>
      <c r="O60" s="10">
        <f t="shared" si="4"/>
        <v>0.2</v>
      </c>
      <c r="P60" s="10">
        <f t="shared" si="5"/>
        <v>-0.00793650793650791</v>
      </c>
      <c r="Q60" s="10">
        <f t="shared" si="6"/>
        <v>-0.2</v>
      </c>
      <c r="R60" s="10">
        <f t="shared" si="7"/>
        <v>0.0439560439560438</v>
      </c>
    </row>
    <row r="61" ht="15.75" customHeight="1" spans="1:18">
      <c r="A61" s="23"/>
      <c r="B61" s="46">
        <v>43524</v>
      </c>
      <c r="C61" s="52">
        <v>399552</v>
      </c>
      <c r="D61" s="53">
        <v>0.19</v>
      </c>
      <c r="E61" s="52">
        <v>30</v>
      </c>
      <c r="F61" s="52">
        <v>22</v>
      </c>
      <c r="G61" s="52">
        <v>25</v>
      </c>
      <c r="H61" s="52">
        <v>377</v>
      </c>
      <c r="I61" s="52">
        <v>38</v>
      </c>
      <c r="J61" s="53">
        <v>0.93</v>
      </c>
      <c r="K61" s="10">
        <f t="shared" si="0"/>
        <v>0.0237441869403128</v>
      </c>
      <c r="L61" s="10">
        <f t="shared" si="1"/>
        <v>0.0555555555555556</v>
      </c>
      <c r="M61" s="10">
        <f t="shared" si="2"/>
        <v>-0.166666666666667</v>
      </c>
      <c r="N61" s="10">
        <f t="shared" si="3"/>
        <v>0</v>
      </c>
      <c r="O61" s="10">
        <f t="shared" si="4"/>
        <v>-0.0384615384615384</v>
      </c>
      <c r="P61" s="10">
        <f t="shared" si="5"/>
        <v>0.0107238605898123</v>
      </c>
      <c r="Q61" s="10">
        <f t="shared" si="6"/>
        <v>0.0555555555555556</v>
      </c>
      <c r="R61" s="10">
        <f t="shared" si="7"/>
        <v>-0.0106382978723403</v>
      </c>
    </row>
    <row r="62" ht="15.75" customHeight="1" spans="1:18">
      <c r="A62" s="22"/>
      <c r="B62" s="46">
        <v>43525</v>
      </c>
      <c r="C62" s="52">
        <v>406631</v>
      </c>
      <c r="D62" s="53">
        <v>0.19</v>
      </c>
      <c r="E62" s="52">
        <v>34</v>
      </c>
      <c r="F62" s="52">
        <v>22</v>
      </c>
      <c r="G62" s="52">
        <v>28</v>
      </c>
      <c r="H62" s="52">
        <v>382</v>
      </c>
      <c r="I62" s="52">
        <v>31</v>
      </c>
      <c r="J62" s="53">
        <v>0.94</v>
      </c>
      <c r="K62" s="10">
        <f t="shared" si="0"/>
        <v>-0.000948363336175095</v>
      </c>
      <c r="L62" s="10">
        <f t="shared" si="1"/>
        <v>0.117647058823529</v>
      </c>
      <c r="M62" s="10">
        <f t="shared" si="2"/>
        <v>0.133333333333333</v>
      </c>
      <c r="N62" s="10">
        <f t="shared" si="3"/>
        <v>0.157894736842105</v>
      </c>
      <c r="O62" s="10">
        <f t="shared" si="4"/>
        <v>0</v>
      </c>
      <c r="P62" s="10">
        <f t="shared" si="5"/>
        <v>-0.0329113924050632</v>
      </c>
      <c r="Q62" s="10">
        <f t="shared" si="6"/>
        <v>-0.225</v>
      </c>
      <c r="R62" s="10">
        <f t="shared" si="7"/>
        <v>0</v>
      </c>
    </row>
    <row r="63" ht="15.75" customHeight="1" spans="1:18">
      <c r="A63" s="23"/>
      <c r="B63" s="46">
        <v>43526</v>
      </c>
      <c r="C63" s="59">
        <v>386616</v>
      </c>
      <c r="D63" s="51">
        <v>0.18</v>
      </c>
      <c r="E63" s="55">
        <v>40</v>
      </c>
      <c r="F63" s="50">
        <v>18</v>
      </c>
      <c r="G63" s="55">
        <v>56</v>
      </c>
      <c r="H63" s="55">
        <v>399</v>
      </c>
      <c r="I63" s="50">
        <v>40</v>
      </c>
      <c r="J63" s="51">
        <v>0.95</v>
      </c>
      <c r="K63" s="10">
        <f t="shared" si="0"/>
        <v>-0.013472962214465</v>
      </c>
      <c r="L63" s="10">
        <f t="shared" si="1"/>
        <v>0</v>
      </c>
      <c r="M63" s="10">
        <f t="shared" si="2"/>
        <v>0.142857142857143</v>
      </c>
      <c r="N63" s="10">
        <f t="shared" si="3"/>
        <v>-0.1</v>
      </c>
      <c r="O63" s="10">
        <f t="shared" si="4"/>
        <v>1</v>
      </c>
      <c r="P63" s="10">
        <f t="shared" si="5"/>
        <v>0.108333333333333</v>
      </c>
      <c r="Q63" s="10">
        <f t="shared" si="6"/>
        <v>0.0256410256410255</v>
      </c>
      <c r="R63" s="10">
        <f t="shared" si="7"/>
        <v>0.0439560439560438</v>
      </c>
    </row>
    <row r="64" ht="15.75" customHeight="1" spans="1:18">
      <c r="A64" s="23"/>
      <c r="B64" s="46">
        <v>43527</v>
      </c>
      <c r="C64" s="52">
        <v>395246</v>
      </c>
      <c r="D64" s="53">
        <v>0.18</v>
      </c>
      <c r="E64" s="52">
        <v>32</v>
      </c>
      <c r="F64" s="52">
        <v>21</v>
      </c>
      <c r="G64" s="52">
        <v>29</v>
      </c>
      <c r="H64" s="52">
        <v>355</v>
      </c>
      <c r="I64" s="52">
        <v>35</v>
      </c>
      <c r="J64" s="53">
        <v>0.93</v>
      </c>
      <c r="K64" s="10">
        <f t="shared" si="0"/>
        <v>-0.016277321758349</v>
      </c>
      <c r="L64" s="10">
        <f t="shared" si="1"/>
        <v>0.0588235294117645</v>
      </c>
      <c r="M64" s="10">
        <f t="shared" si="2"/>
        <v>-0.157894736842105</v>
      </c>
      <c r="N64" s="10">
        <f t="shared" si="3"/>
        <v>0.105263157894737</v>
      </c>
      <c r="O64" s="10">
        <f t="shared" si="4"/>
        <v>0</v>
      </c>
      <c r="P64" s="10">
        <f t="shared" si="5"/>
        <v>-0.0874035989717223</v>
      </c>
      <c r="Q64" s="10">
        <f t="shared" si="6"/>
        <v>-0.125</v>
      </c>
      <c r="R64" s="10">
        <f t="shared" si="7"/>
        <v>0.0219780219780219</v>
      </c>
    </row>
    <row r="65" ht="15.75" customHeight="1" spans="1:18">
      <c r="A65" s="23"/>
      <c r="B65" s="46">
        <v>43528</v>
      </c>
      <c r="C65" s="52">
        <v>409961</v>
      </c>
      <c r="D65" s="53">
        <v>0.17</v>
      </c>
      <c r="E65" s="52">
        <v>31</v>
      </c>
      <c r="F65" s="52">
        <v>19</v>
      </c>
      <c r="G65" s="52">
        <v>29</v>
      </c>
      <c r="H65" s="52">
        <v>372</v>
      </c>
      <c r="I65" s="52">
        <v>33</v>
      </c>
      <c r="J65" s="53">
        <v>0.95</v>
      </c>
      <c r="K65" s="10">
        <f t="shared" si="0"/>
        <v>0.0140170272128699</v>
      </c>
      <c r="L65" s="10">
        <f t="shared" si="1"/>
        <v>-0.105263157894737</v>
      </c>
      <c r="M65" s="10">
        <f t="shared" si="2"/>
        <v>-0.0882352941176471</v>
      </c>
      <c r="N65" s="10">
        <f t="shared" si="3"/>
        <v>-0.136363636363636</v>
      </c>
      <c r="O65" s="10">
        <f t="shared" si="4"/>
        <v>0.115384615384615</v>
      </c>
      <c r="P65" s="10">
        <f t="shared" si="5"/>
        <v>-0.0629722921914357</v>
      </c>
      <c r="Q65" s="10">
        <f t="shared" si="6"/>
        <v>0.1</v>
      </c>
      <c r="R65" s="10">
        <f t="shared" si="7"/>
        <v>0.021505376344086</v>
      </c>
    </row>
    <row r="66" ht="15.75" customHeight="1" spans="1:18">
      <c r="A66" s="23"/>
      <c r="B66" s="46">
        <v>43529</v>
      </c>
      <c r="C66" s="52">
        <v>396249</v>
      </c>
      <c r="D66" s="53">
        <v>0.18</v>
      </c>
      <c r="E66" s="52">
        <v>35</v>
      </c>
      <c r="F66" s="52">
        <v>20</v>
      </c>
      <c r="G66" s="52">
        <v>27</v>
      </c>
      <c r="H66" s="52">
        <v>367</v>
      </c>
      <c r="I66" s="52">
        <v>38</v>
      </c>
      <c r="J66" s="53">
        <v>0.95</v>
      </c>
      <c r="K66" s="10">
        <f t="shared" si="0"/>
        <v>-0.0110364862942414</v>
      </c>
      <c r="L66" s="10">
        <f t="shared" si="1"/>
        <v>0</v>
      </c>
      <c r="M66" s="10">
        <f t="shared" si="2"/>
        <v>0.0606060606060606</v>
      </c>
      <c r="N66" s="10">
        <f t="shared" si="3"/>
        <v>0.176470588235294</v>
      </c>
      <c r="O66" s="10">
        <f t="shared" si="4"/>
        <v>-0.0357142857142857</v>
      </c>
      <c r="P66" s="10">
        <f t="shared" si="5"/>
        <v>-0.00542005420054203</v>
      </c>
      <c r="Q66" s="10">
        <f t="shared" si="6"/>
        <v>-0.05</v>
      </c>
      <c r="R66" s="10">
        <f t="shared" si="7"/>
        <v>0</v>
      </c>
    </row>
    <row r="67" ht="15.75" customHeight="1" spans="1:18">
      <c r="A67" s="23"/>
      <c r="B67" s="46">
        <v>43530</v>
      </c>
      <c r="C67" s="52">
        <v>398589</v>
      </c>
      <c r="D67" s="53">
        <v>0.19</v>
      </c>
      <c r="E67" s="52">
        <v>39</v>
      </c>
      <c r="F67" s="52">
        <v>22</v>
      </c>
      <c r="G67" s="52">
        <v>27</v>
      </c>
      <c r="H67" s="52">
        <v>354</v>
      </c>
      <c r="I67" s="52">
        <v>39</v>
      </c>
      <c r="J67" s="53">
        <v>0.95</v>
      </c>
      <c r="K67" s="10">
        <f t="shared" si="0"/>
        <v>-0.0109355924128279</v>
      </c>
      <c r="L67" s="10">
        <f t="shared" si="1"/>
        <v>0.117647058823529</v>
      </c>
      <c r="M67" s="10">
        <f t="shared" si="2"/>
        <v>0.0263157894736843</v>
      </c>
      <c r="N67" s="10">
        <f t="shared" si="3"/>
        <v>0.222222222222222</v>
      </c>
      <c r="O67" s="10">
        <f t="shared" si="4"/>
        <v>-0.1</v>
      </c>
      <c r="P67" s="10">
        <f t="shared" si="5"/>
        <v>-0.056</v>
      </c>
      <c r="Q67" s="10">
        <f t="shared" si="6"/>
        <v>0.21875</v>
      </c>
      <c r="R67" s="10">
        <f t="shared" si="7"/>
        <v>0</v>
      </c>
    </row>
    <row r="68" ht="15.75" customHeight="1" spans="1:18">
      <c r="A68" s="23"/>
      <c r="B68" s="46">
        <v>43531</v>
      </c>
      <c r="C68" s="52">
        <v>398003</v>
      </c>
      <c r="D68" s="53">
        <v>0.19</v>
      </c>
      <c r="E68" s="52">
        <v>31</v>
      </c>
      <c r="F68" s="52">
        <v>18</v>
      </c>
      <c r="G68" s="52">
        <v>29</v>
      </c>
      <c r="H68" s="52">
        <v>350</v>
      </c>
      <c r="I68" s="52">
        <v>37</v>
      </c>
      <c r="J68" s="53">
        <v>0.94</v>
      </c>
      <c r="K68" s="10">
        <f t="shared" si="0"/>
        <v>-0.00387684206311067</v>
      </c>
      <c r="L68" s="10">
        <f t="shared" si="1"/>
        <v>0</v>
      </c>
      <c r="M68" s="10">
        <f t="shared" si="2"/>
        <v>0.0333333333333334</v>
      </c>
      <c r="N68" s="10">
        <f t="shared" si="3"/>
        <v>-0.181818181818182</v>
      </c>
      <c r="O68" s="10">
        <f t="shared" si="4"/>
        <v>0.16</v>
      </c>
      <c r="P68" s="10">
        <f t="shared" si="5"/>
        <v>-0.0716180371352785</v>
      </c>
      <c r="Q68" s="10">
        <f t="shared" si="6"/>
        <v>-0.0263157894736842</v>
      </c>
      <c r="R68" s="10">
        <f t="shared" si="7"/>
        <v>0.010752688172043</v>
      </c>
    </row>
    <row r="69" ht="15.75" customHeight="1" spans="1:18">
      <c r="A69" s="23"/>
      <c r="B69" s="46">
        <v>43532</v>
      </c>
      <c r="C69" s="52">
        <v>396560</v>
      </c>
      <c r="D69" s="53">
        <v>0.18</v>
      </c>
      <c r="E69" s="52">
        <v>30</v>
      </c>
      <c r="F69" s="52">
        <v>19</v>
      </c>
      <c r="G69" s="52">
        <v>26</v>
      </c>
      <c r="H69" s="52">
        <v>381</v>
      </c>
      <c r="I69" s="52">
        <v>30</v>
      </c>
      <c r="J69" s="53">
        <v>0.95</v>
      </c>
      <c r="K69" s="10">
        <f t="shared" si="0"/>
        <v>-0.0247669262796</v>
      </c>
      <c r="L69" s="10">
        <f t="shared" si="1"/>
        <v>-0.0526315789473685</v>
      </c>
      <c r="M69" s="10">
        <f t="shared" si="2"/>
        <v>-0.117647058823529</v>
      </c>
      <c r="N69" s="10">
        <f t="shared" si="3"/>
        <v>-0.136363636363636</v>
      </c>
      <c r="O69" s="10">
        <f t="shared" si="4"/>
        <v>-0.0714285714285714</v>
      </c>
      <c r="P69" s="10">
        <f t="shared" si="5"/>
        <v>-0.00261780104712039</v>
      </c>
      <c r="Q69" s="10">
        <f t="shared" si="6"/>
        <v>-0.032258064516129</v>
      </c>
      <c r="R69" s="10">
        <f t="shared" si="7"/>
        <v>0.0106382978723405</v>
      </c>
    </row>
    <row r="70" ht="15.75" customHeight="1" spans="1:18">
      <c r="A70" s="23"/>
      <c r="B70" s="46">
        <v>43533</v>
      </c>
      <c r="C70" s="55">
        <v>404097</v>
      </c>
      <c r="D70" s="61">
        <v>0.17</v>
      </c>
      <c r="E70" s="55">
        <v>33</v>
      </c>
      <c r="F70" s="62">
        <v>21</v>
      </c>
      <c r="G70" s="55">
        <v>28</v>
      </c>
      <c r="H70" s="55">
        <v>386</v>
      </c>
      <c r="I70" s="62">
        <v>31</v>
      </c>
      <c r="J70" s="56">
        <v>0.95</v>
      </c>
      <c r="K70" s="10">
        <f t="shared" si="0"/>
        <v>0.0452154075361599</v>
      </c>
      <c r="L70" s="10">
        <f t="shared" si="1"/>
        <v>-0.0555555555555555</v>
      </c>
      <c r="M70" s="10">
        <f t="shared" si="2"/>
        <v>-0.175</v>
      </c>
      <c r="N70" s="10">
        <f t="shared" si="3"/>
        <v>0.166666666666667</v>
      </c>
      <c r="O70" s="10">
        <f t="shared" si="4"/>
        <v>-0.5</v>
      </c>
      <c r="P70" s="10">
        <f t="shared" si="5"/>
        <v>-0.0325814536340853</v>
      </c>
      <c r="Q70" s="10">
        <f t="shared" si="6"/>
        <v>-0.225</v>
      </c>
      <c r="R70" s="10">
        <f t="shared" si="7"/>
        <v>0</v>
      </c>
    </row>
    <row r="71" ht="15.75" customHeight="1" spans="1:18">
      <c r="A71" s="23"/>
      <c r="B71" s="46">
        <v>43534</v>
      </c>
      <c r="C71" s="52">
        <v>406619</v>
      </c>
      <c r="D71" s="53">
        <v>0.17</v>
      </c>
      <c r="E71" s="52">
        <v>33</v>
      </c>
      <c r="F71" s="52">
        <v>19</v>
      </c>
      <c r="G71" s="52">
        <v>25</v>
      </c>
      <c r="H71" s="52">
        <v>354</v>
      </c>
      <c r="I71" s="52">
        <v>37</v>
      </c>
      <c r="J71" s="53">
        <v>0.92</v>
      </c>
      <c r="K71" s="10">
        <f t="shared" si="0"/>
        <v>0.0287744847512688</v>
      </c>
      <c r="L71" s="10">
        <f t="shared" si="1"/>
        <v>-0.0555555555555555</v>
      </c>
      <c r="M71" s="10">
        <f t="shared" si="2"/>
        <v>0.03125</v>
      </c>
      <c r="N71" s="10">
        <f t="shared" si="3"/>
        <v>-0.0952380952380952</v>
      </c>
      <c r="O71" s="10">
        <f t="shared" si="4"/>
        <v>-0.137931034482759</v>
      </c>
      <c r="P71" s="10">
        <f t="shared" si="5"/>
        <v>-0.0028169014084507</v>
      </c>
      <c r="Q71" s="10">
        <f t="shared" si="6"/>
        <v>0.0571428571428572</v>
      </c>
      <c r="R71" s="10">
        <f t="shared" si="7"/>
        <v>-0.010752688172043</v>
      </c>
    </row>
    <row r="72" ht="15.75" customHeight="1" spans="1:18">
      <c r="A72" s="23"/>
      <c r="B72" s="46">
        <v>43535</v>
      </c>
      <c r="C72" s="52">
        <v>390758</v>
      </c>
      <c r="D72" s="53">
        <v>0.19</v>
      </c>
      <c r="E72" s="52">
        <v>35</v>
      </c>
      <c r="F72" s="52">
        <v>21</v>
      </c>
      <c r="G72" s="52">
        <v>25</v>
      </c>
      <c r="H72" s="52">
        <v>378</v>
      </c>
      <c r="I72" s="52">
        <v>36</v>
      </c>
      <c r="J72" s="53">
        <v>0.93</v>
      </c>
      <c r="K72" s="10">
        <f t="shared" si="0"/>
        <v>-0.0468410409770685</v>
      </c>
      <c r="L72" s="10">
        <f t="shared" si="1"/>
        <v>0.117647058823529</v>
      </c>
      <c r="M72" s="10">
        <f t="shared" si="2"/>
        <v>0.129032258064516</v>
      </c>
      <c r="N72" s="10">
        <f t="shared" si="3"/>
        <v>0.105263157894737</v>
      </c>
      <c r="O72" s="10">
        <f t="shared" si="4"/>
        <v>-0.137931034482759</v>
      </c>
      <c r="P72" s="10">
        <f t="shared" si="5"/>
        <v>0.0161290322580645</v>
      </c>
      <c r="Q72" s="10">
        <f t="shared" si="6"/>
        <v>0.0909090909090908</v>
      </c>
      <c r="R72" s="10">
        <f t="shared" si="7"/>
        <v>-0.0210526315789473</v>
      </c>
    </row>
    <row r="73" ht="15.75" customHeight="1" spans="1:18">
      <c r="A73" s="23"/>
      <c r="B73" s="46">
        <v>43536</v>
      </c>
      <c r="C73" s="57">
        <v>385418</v>
      </c>
      <c r="D73" s="58">
        <v>0.19</v>
      </c>
      <c r="E73" s="57">
        <v>30</v>
      </c>
      <c r="F73" s="57">
        <v>19</v>
      </c>
      <c r="G73" s="57">
        <v>25</v>
      </c>
      <c r="H73" s="57">
        <v>357</v>
      </c>
      <c r="I73" s="57">
        <v>39</v>
      </c>
      <c r="J73" s="58">
        <v>0.91</v>
      </c>
      <c r="K73" s="10">
        <f t="shared" si="0"/>
        <v>-0.0273338229244743</v>
      </c>
      <c r="L73" s="10">
        <f t="shared" si="1"/>
        <v>0.0555555555555556</v>
      </c>
      <c r="M73" s="10">
        <f t="shared" si="2"/>
        <v>-0.142857142857143</v>
      </c>
      <c r="N73" s="10">
        <f t="shared" si="3"/>
        <v>-0.05</v>
      </c>
      <c r="O73" s="10">
        <f t="shared" si="4"/>
        <v>-0.0740740740740741</v>
      </c>
      <c r="P73" s="10">
        <f t="shared" si="5"/>
        <v>-0.0272479564032697</v>
      </c>
      <c r="Q73" s="10">
        <f t="shared" si="6"/>
        <v>0.0263157894736843</v>
      </c>
      <c r="R73" s="10">
        <f t="shared" si="7"/>
        <v>-0.0421052631578946</v>
      </c>
    </row>
    <row r="74" ht="15.75" customHeight="1" spans="1:18">
      <c r="A74" s="23"/>
      <c r="B74" s="46">
        <v>43537</v>
      </c>
      <c r="C74" s="52">
        <v>395501</v>
      </c>
      <c r="D74" s="53">
        <v>0.18</v>
      </c>
      <c r="E74" s="52">
        <v>31</v>
      </c>
      <c r="F74" s="52">
        <v>21</v>
      </c>
      <c r="G74" s="52">
        <v>29</v>
      </c>
      <c r="H74" s="52">
        <v>378</v>
      </c>
      <c r="I74" s="52">
        <v>35</v>
      </c>
      <c r="J74" s="53">
        <v>0.91</v>
      </c>
      <c r="K74" s="10">
        <f t="shared" si="0"/>
        <v>-0.00774732870199624</v>
      </c>
      <c r="L74" s="10">
        <f t="shared" si="1"/>
        <v>-0.0526315789473685</v>
      </c>
      <c r="M74" s="10">
        <f t="shared" si="2"/>
        <v>-0.205128205128205</v>
      </c>
      <c r="N74" s="10">
        <f t="shared" si="3"/>
        <v>-0.0454545454545454</v>
      </c>
      <c r="O74" s="10">
        <f t="shared" si="4"/>
        <v>0.0740740740740742</v>
      </c>
      <c r="P74" s="10">
        <f t="shared" si="5"/>
        <v>0.0677966101694916</v>
      </c>
      <c r="Q74" s="10">
        <f t="shared" si="6"/>
        <v>-0.102564102564103</v>
      </c>
      <c r="R74" s="10">
        <f t="shared" si="7"/>
        <v>-0.0421052631578946</v>
      </c>
    </row>
    <row r="75" ht="15.75" customHeight="1" spans="1:18">
      <c r="A75" s="23"/>
      <c r="B75" s="46">
        <v>43538</v>
      </c>
      <c r="C75" s="52">
        <v>396795</v>
      </c>
      <c r="D75" s="53">
        <v>0.17</v>
      </c>
      <c r="E75" s="52">
        <v>34</v>
      </c>
      <c r="F75" s="52">
        <v>18</v>
      </c>
      <c r="G75" s="52">
        <v>28</v>
      </c>
      <c r="H75" s="52">
        <v>372</v>
      </c>
      <c r="I75" s="52">
        <v>31</v>
      </c>
      <c r="J75" s="53">
        <v>0.94</v>
      </c>
      <c r="K75" s="10">
        <f t="shared" ref="K75:K138" si="8">(C75/VLOOKUP(B75-7,$B:$C,2,0))-1</f>
        <v>-0.00303515300135926</v>
      </c>
      <c r="L75" s="10">
        <f t="shared" ref="L75:L138" si="9">(D75/VLOOKUP(B75-7,$B:$D,3,0))-1</f>
        <v>-0.105263157894737</v>
      </c>
      <c r="M75" s="10">
        <f t="shared" ref="M75:M138" si="10">(E75/VLOOKUP(B75-7,$B:$E,4,0))-1</f>
        <v>0.096774193548387</v>
      </c>
      <c r="N75" s="10">
        <f t="shared" ref="N75:N138" si="11">(F75/VLOOKUP(B75-7,$B:$F,5,0))-1</f>
        <v>0</v>
      </c>
      <c r="O75" s="10">
        <f t="shared" ref="O75:O138" si="12">(G75/VLOOKUP(B75-7,$B:$G,6,0))-1</f>
        <v>-0.0344827586206896</v>
      </c>
      <c r="P75" s="10">
        <f t="shared" ref="P75:P138" si="13">(H75/VLOOKUP(B75-7,$B:$H,7,0))-1</f>
        <v>0.0628571428571429</v>
      </c>
      <c r="Q75" s="10">
        <f t="shared" ref="Q75:Q138" si="14">(I75/VLOOKUP(B75-7,$B:$I,8,0))-1</f>
        <v>-0.162162162162162</v>
      </c>
      <c r="R75" s="10">
        <f t="shared" ref="R75:R138" si="15">(J75/VLOOKUP(B75-7,$B:$J,9,0))-1</f>
        <v>0</v>
      </c>
    </row>
    <row r="76" ht="15.75" customHeight="1" spans="1:18">
      <c r="A76" s="23"/>
      <c r="B76" s="46">
        <v>43539</v>
      </c>
      <c r="C76" s="52">
        <v>381360</v>
      </c>
      <c r="D76" s="53">
        <v>0.17</v>
      </c>
      <c r="E76" s="52">
        <v>34</v>
      </c>
      <c r="F76" s="52">
        <v>19</v>
      </c>
      <c r="G76" s="52">
        <v>27</v>
      </c>
      <c r="H76" s="52">
        <v>395</v>
      </c>
      <c r="I76" s="52">
        <v>39</v>
      </c>
      <c r="J76" s="53">
        <v>0.95</v>
      </c>
      <c r="K76" s="10">
        <f t="shared" si="8"/>
        <v>-0.0383296348597942</v>
      </c>
      <c r="L76" s="10">
        <f t="shared" si="9"/>
        <v>-0.0555555555555555</v>
      </c>
      <c r="M76" s="10">
        <f t="shared" si="10"/>
        <v>0.133333333333333</v>
      </c>
      <c r="N76" s="10">
        <f t="shared" si="11"/>
        <v>0</v>
      </c>
      <c r="O76" s="10">
        <f t="shared" si="12"/>
        <v>0.0384615384615385</v>
      </c>
      <c r="P76" s="10">
        <f t="shared" si="13"/>
        <v>0.0367454068241471</v>
      </c>
      <c r="Q76" s="10">
        <f t="shared" si="14"/>
        <v>0.3</v>
      </c>
      <c r="R76" s="10">
        <f t="shared" si="15"/>
        <v>0</v>
      </c>
    </row>
    <row r="77" ht="15.75" customHeight="1" spans="1:18">
      <c r="A77" s="23"/>
      <c r="B77" s="46">
        <v>43540</v>
      </c>
      <c r="C77" s="52">
        <v>409886</v>
      </c>
      <c r="D77" s="53">
        <v>0.17</v>
      </c>
      <c r="E77" s="52">
        <v>40</v>
      </c>
      <c r="F77" s="52">
        <v>19</v>
      </c>
      <c r="G77" s="52">
        <v>30</v>
      </c>
      <c r="H77" s="52">
        <v>356</v>
      </c>
      <c r="I77" s="52">
        <v>31</v>
      </c>
      <c r="J77" s="53">
        <v>0.93</v>
      </c>
      <c r="K77" s="10">
        <f t="shared" si="8"/>
        <v>0.0143257683180029</v>
      </c>
      <c r="L77" s="10">
        <f t="shared" si="9"/>
        <v>0</v>
      </c>
      <c r="M77" s="10">
        <f t="shared" si="10"/>
        <v>0.212121212121212</v>
      </c>
      <c r="N77" s="10">
        <f t="shared" si="11"/>
        <v>-0.0952380952380952</v>
      </c>
      <c r="O77" s="10">
        <f t="shared" si="12"/>
        <v>0.0714285714285714</v>
      </c>
      <c r="P77" s="10">
        <f t="shared" si="13"/>
        <v>-0.0777202072538861</v>
      </c>
      <c r="Q77" s="10">
        <f t="shared" si="14"/>
        <v>0</v>
      </c>
      <c r="R77" s="10">
        <f t="shared" si="15"/>
        <v>-0.0210526315789473</v>
      </c>
    </row>
    <row r="78" ht="15.75" customHeight="1" spans="1:18">
      <c r="A78" s="23"/>
      <c r="B78" s="46">
        <v>43541</v>
      </c>
      <c r="C78" s="52">
        <v>395416</v>
      </c>
      <c r="D78" s="53">
        <v>0.18</v>
      </c>
      <c r="E78" s="52">
        <v>36</v>
      </c>
      <c r="F78" s="52">
        <v>22</v>
      </c>
      <c r="G78" s="52">
        <v>29</v>
      </c>
      <c r="H78" s="52">
        <v>382</v>
      </c>
      <c r="I78" s="52">
        <v>34</v>
      </c>
      <c r="J78" s="53">
        <v>0.93</v>
      </c>
      <c r="K78" s="10">
        <f t="shared" si="8"/>
        <v>-0.0275515900634254</v>
      </c>
      <c r="L78" s="10">
        <f t="shared" si="9"/>
        <v>0.0588235294117645</v>
      </c>
      <c r="M78" s="10">
        <f t="shared" si="10"/>
        <v>0.0909090909090908</v>
      </c>
      <c r="N78" s="10">
        <f t="shared" si="11"/>
        <v>0.157894736842105</v>
      </c>
      <c r="O78" s="10">
        <f t="shared" si="12"/>
        <v>0.16</v>
      </c>
      <c r="P78" s="10">
        <f t="shared" si="13"/>
        <v>0.07909604519774</v>
      </c>
      <c r="Q78" s="10">
        <f t="shared" si="14"/>
        <v>-0.081081081081081</v>
      </c>
      <c r="R78" s="10">
        <f t="shared" si="15"/>
        <v>0.0108695652173914</v>
      </c>
    </row>
    <row r="79" ht="15.75" customHeight="1" spans="1:18">
      <c r="A79" s="23"/>
      <c r="B79" s="46">
        <v>43542</v>
      </c>
      <c r="C79" s="52">
        <v>395027</v>
      </c>
      <c r="D79" s="53">
        <v>0.19</v>
      </c>
      <c r="E79" s="52">
        <v>30</v>
      </c>
      <c r="F79" s="52">
        <v>21</v>
      </c>
      <c r="G79" s="52">
        <v>29</v>
      </c>
      <c r="H79" s="52">
        <v>375</v>
      </c>
      <c r="I79" s="52">
        <v>37</v>
      </c>
      <c r="J79" s="53">
        <v>0.95</v>
      </c>
      <c r="K79" s="10">
        <f t="shared" si="8"/>
        <v>0.0109249202831421</v>
      </c>
      <c r="L79" s="10">
        <f t="shared" si="9"/>
        <v>0</v>
      </c>
      <c r="M79" s="10">
        <f t="shared" si="10"/>
        <v>-0.142857142857143</v>
      </c>
      <c r="N79" s="10">
        <f t="shared" si="11"/>
        <v>0</v>
      </c>
      <c r="O79" s="10">
        <f t="shared" si="12"/>
        <v>0.16</v>
      </c>
      <c r="P79" s="10">
        <f t="shared" si="13"/>
        <v>-0.00793650793650791</v>
      </c>
      <c r="Q79" s="10">
        <f t="shared" si="14"/>
        <v>0.0277777777777777</v>
      </c>
      <c r="R79" s="10">
        <f t="shared" si="15"/>
        <v>0.021505376344086</v>
      </c>
    </row>
    <row r="80" ht="15.75" customHeight="1" spans="1:18">
      <c r="A80" s="23"/>
      <c r="B80" s="46">
        <v>43543</v>
      </c>
      <c r="C80" s="55">
        <v>380462</v>
      </c>
      <c r="D80" s="58">
        <v>0.19</v>
      </c>
      <c r="E80" s="55">
        <v>37</v>
      </c>
      <c r="F80" s="55">
        <v>20</v>
      </c>
      <c r="G80" s="57">
        <v>25</v>
      </c>
      <c r="H80" s="55">
        <v>400</v>
      </c>
      <c r="I80" s="55">
        <v>33</v>
      </c>
      <c r="J80" s="56">
        <v>0.65</v>
      </c>
      <c r="K80" s="10">
        <f t="shared" si="8"/>
        <v>-0.01285876632643</v>
      </c>
      <c r="L80" s="10">
        <f t="shared" si="9"/>
        <v>0</v>
      </c>
      <c r="M80" s="10">
        <f t="shared" si="10"/>
        <v>0.233333333333333</v>
      </c>
      <c r="N80" s="10">
        <f t="shared" si="11"/>
        <v>0.0526315789473684</v>
      </c>
      <c r="O80" s="10">
        <f t="shared" si="12"/>
        <v>0</v>
      </c>
      <c r="P80" s="10">
        <f t="shared" si="13"/>
        <v>0.120448179271709</v>
      </c>
      <c r="Q80" s="10">
        <f t="shared" si="14"/>
        <v>-0.153846153846154</v>
      </c>
      <c r="R80" s="10">
        <f t="shared" si="15"/>
        <v>-0.285714285714286</v>
      </c>
    </row>
    <row r="81" ht="15.75" customHeight="1" spans="1:18">
      <c r="A81" s="23"/>
      <c r="B81" s="46">
        <v>43544</v>
      </c>
      <c r="C81" s="52">
        <v>391681</v>
      </c>
      <c r="D81" s="53">
        <v>0.18</v>
      </c>
      <c r="E81" s="52">
        <v>38</v>
      </c>
      <c r="F81" s="52">
        <v>21</v>
      </c>
      <c r="G81" s="52">
        <v>29</v>
      </c>
      <c r="H81" s="52">
        <v>383</v>
      </c>
      <c r="I81" s="52">
        <v>36</v>
      </c>
      <c r="J81" s="53">
        <v>0.93</v>
      </c>
      <c r="K81" s="10">
        <f t="shared" si="8"/>
        <v>-0.00965863550281798</v>
      </c>
      <c r="L81" s="10">
        <f t="shared" si="9"/>
        <v>0</v>
      </c>
      <c r="M81" s="10">
        <f t="shared" si="10"/>
        <v>0.225806451612903</v>
      </c>
      <c r="N81" s="10">
        <f t="shared" si="11"/>
        <v>0</v>
      </c>
      <c r="O81" s="10">
        <f t="shared" si="12"/>
        <v>0</v>
      </c>
      <c r="P81" s="10">
        <f t="shared" si="13"/>
        <v>0.0132275132275133</v>
      </c>
      <c r="Q81" s="10">
        <f t="shared" si="14"/>
        <v>0.0285714285714285</v>
      </c>
      <c r="R81" s="10">
        <f t="shared" si="15"/>
        <v>0.0219780219780219</v>
      </c>
    </row>
    <row r="82" ht="15.75" customHeight="1" spans="1:18">
      <c r="A82" s="23"/>
      <c r="B82" s="46">
        <v>43545</v>
      </c>
      <c r="C82" s="52">
        <v>382856</v>
      </c>
      <c r="D82" s="53">
        <v>0.19</v>
      </c>
      <c r="E82" s="52">
        <v>36</v>
      </c>
      <c r="F82" s="52">
        <v>18</v>
      </c>
      <c r="G82" s="52">
        <v>28</v>
      </c>
      <c r="H82" s="52">
        <v>379</v>
      </c>
      <c r="I82" s="52">
        <v>39</v>
      </c>
      <c r="J82" s="53">
        <v>0.95</v>
      </c>
      <c r="K82" s="10">
        <f t="shared" si="8"/>
        <v>-0.0351289708791693</v>
      </c>
      <c r="L82" s="10">
        <f t="shared" si="9"/>
        <v>0.117647058823529</v>
      </c>
      <c r="M82" s="10">
        <f t="shared" si="10"/>
        <v>0.0588235294117647</v>
      </c>
      <c r="N82" s="10">
        <f t="shared" si="11"/>
        <v>0</v>
      </c>
      <c r="O82" s="10">
        <f t="shared" si="12"/>
        <v>0</v>
      </c>
      <c r="P82" s="10">
        <f t="shared" si="13"/>
        <v>0.0188172043010753</v>
      </c>
      <c r="Q82" s="10">
        <f t="shared" si="14"/>
        <v>0.258064516129032</v>
      </c>
      <c r="R82" s="10">
        <f t="shared" si="15"/>
        <v>0.0106382978723405</v>
      </c>
    </row>
    <row r="83" ht="15.75" customHeight="1" spans="1:18">
      <c r="A83" s="23"/>
      <c r="B83" s="46">
        <v>43546</v>
      </c>
      <c r="C83" s="52">
        <v>395181</v>
      </c>
      <c r="D83" s="53">
        <v>0.17</v>
      </c>
      <c r="E83" s="52">
        <v>40</v>
      </c>
      <c r="F83" s="52">
        <v>17</v>
      </c>
      <c r="G83" s="52">
        <v>27</v>
      </c>
      <c r="H83" s="52">
        <v>379</v>
      </c>
      <c r="I83" s="52">
        <v>32</v>
      </c>
      <c r="J83" s="53">
        <v>0.95</v>
      </c>
      <c r="K83" s="10">
        <f t="shared" si="8"/>
        <v>0.036241346758968</v>
      </c>
      <c r="L83" s="10">
        <f t="shared" si="9"/>
        <v>0</v>
      </c>
      <c r="M83" s="10">
        <f t="shared" si="10"/>
        <v>0.176470588235294</v>
      </c>
      <c r="N83" s="10">
        <f t="shared" si="11"/>
        <v>-0.105263157894737</v>
      </c>
      <c r="O83" s="10">
        <f t="shared" si="12"/>
        <v>0</v>
      </c>
      <c r="P83" s="10">
        <f t="shared" si="13"/>
        <v>-0.040506329113924</v>
      </c>
      <c r="Q83" s="10">
        <f t="shared" si="14"/>
        <v>-0.17948717948718</v>
      </c>
      <c r="R83" s="10">
        <f t="shared" si="15"/>
        <v>0</v>
      </c>
    </row>
    <row r="84" ht="15.75" customHeight="1" spans="1:18">
      <c r="A84" s="23"/>
      <c r="B84" s="46">
        <v>43547</v>
      </c>
      <c r="C84" s="52">
        <v>397192</v>
      </c>
      <c r="D84" s="53">
        <v>0.17</v>
      </c>
      <c r="E84" s="52">
        <v>38</v>
      </c>
      <c r="F84" s="52">
        <v>20</v>
      </c>
      <c r="G84" s="52">
        <v>30</v>
      </c>
      <c r="H84" s="52">
        <v>386</v>
      </c>
      <c r="I84" s="52">
        <v>34</v>
      </c>
      <c r="J84" s="53">
        <v>0.92</v>
      </c>
      <c r="K84" s="10">
        <f t="shared" si="8"/>
        <v>-0.0309695866655607</v>
      </c>
      <c r="L84" s="10">
        <f t="shared" si="9"/>
        <v>0</v>
      </c>
      <c r="M84" s="10">
        <f t="shared" si="10"/>
        <v>-0.05</v>
      </c>
      <c r="N84" s="10">
        <f t="shared" si="11"/>
        <v>0.0526315789473684</v>
      </c>
      <c r="O84" s="10">
        <f t="shared" si="12"/>
        <v>0</v>
      </c>
      <c r="P84" s="10">
        <f t="shared" si="13"/>
        <v>0.0842696629213484</v>
      </c>
      <c r="Q84" s="10">
        <f t="shared" si="14"/>
        <v>0.096774193548387</v>
      </c>
      <c r="R84" s="10">
        <f t="shared" si="15"/>
        <v>-0.010752688172043</v>
      </c>
    </row>
    <row r="85" ht="15.75" customHeight="1" spans="1:18">
      <c r="A85" s="23"/>
      <c r="B85" s="46">
        <v>43548</v>
      </c>
      <c r="C85" s="52">
        <v>401966</v>
      </c>
      <c r="D85" s="53">
        <v>0.17</v>
      </c>
      <c r="E85" s="52">
        <v>38</v>
      </c>
      <c r="F85" s="52">
        <v>20</v>
      </c>
      <c r="G85" s="52">
        <v>26</v>
      </c>
      <c r="H85" s="52">
        <v>350</v>
      </c>
      <c r="I85" s="52">
        <v>40</v>
      </c>
      <c r="J85" s="53">
        <v>0.91</v>
      </c>
      <c r="K85" s="10">
        <f t="shared" si="8"/>
        <v>0.0165648329860197</v>
      </c>
      <c r="L85" s="10">
        <f t="shared" si="9"/>
        <v>-0.0555555555555555</v>
      </c>
      <c r="M85" s="10">
        <f t="shared" si="10"/>
        <v>0.0555555555555556</v>
      </c>
      <c r="N85" s="10">
        <f t="shared" si="11"/>
        <v>-0.0909090909090909</v>
      </c>
      <c r="O85" s="10">
        <f t="shared" si="12"/>
        <v>-0.103448275862069</v>
      </c>
      <c r="P85" s="10">
        <f t="shared" si="13"/>
        <v>-0.0837696335078534</v>
      </c>
      <c r="Q85" s="10">
        <f t="shared" si="14"/>
        <v>0.176470588235294</v>
      </c>
      <c r="R85" s="10">
        <f t="shared" si="15"/>
        <v>-0.021505376344086</v>
      </c>
    </row>
    <row r="86" ht="15.75" customHeight="1" spans="1:18">
      <c r="A86" s="23"/>
      <c r="B86" s="46">
        <v>43549</v>
      </c>
      <c r="C86" s="52">
        <v>382312</v>
      </c>
      <c r="D86" s="53">
        <v>0.19</v>
      </c>
      <c r="E86" s="52">
        <v>31</v>
      </c>
      <c r="F86" s="52">
        <v>22</v>
      </c>
      <c r="G86" s="52">
        <v>27</v>
      </c>
      <c r="H86" s="52">
        <v>390</v>
      </c>
      <c r="I86" s="52">
        <v>32</v>
      </c>
      <c r="J86" s="53">
        <v>0.92</v>
      </c>
      <c r="K86" s="10">
        <f t="shared" si="8"/>
        <v>-0.0321876732476514</v>
      </c>
      <c r="L86" s="10">
        <f t="shared" si="9"/>
        <v>0</v>
      </c>
      <c r="M86" s="10">
        <f t="shared" si="10"/>
        <v>0.0333333333333334</v>
      </c>
      <c r="N86" s="10">
        <f t="shared" si="11"/>
        <v>0.0476190476190477</v>
      </c>
      <c r="O86" s="10">
        <f t="shared" si="12"/>
        <v>-0.0689655172413793</v>
      </c>
      <c r="P86" s="10">
        <f t="shared" si="13"/>
        <v>0.04</v>
      </c>
      <c r="Q86" s="10">
        <f t="shared" si="14"/>
        <v>-0.135135135135135</v>
      </c>
      <c r="R86" s="10">
        <f t="shared" si="15"/>
        <v>-0.0315789473684209</v>
      </c>
    </row>
    <row r="87" ht="15.75" customHeight="1" spans="1:18">
      <c r="A87" s="23"/>
      <c r="B87" s="46">
        <v>43550</v>
      </c>
      <c r="C87" s="55">
        <v>395869</v>
      </c>
      <c r="D87" s="58">
        <v>0.17</v>
      </c>
      <c r="E87" s="57">
        <v>39</v>
      </c>
      <c r="F87" s="55">
        <v>18</v>
      </c>
      <c r="G87" s="55">
        <v>25</v>
      </c>
      <c r="H87" s="55">
        <v>366</v>
      </c>
      <c r="I87" s="55">
        <v>36</v>
      </c>
      <c r="J87" s="56">
        <v>0.94</v>
      </c>
      <c r="K87" s="10">
        <f t="shared" si="8"/>
        <v>0.0404955028360257</v>
      </c>
      <c r="L87" s="10">
        <f t="shared" si="9"/>
        <v>-0.105263157894737</v>
      </c>
      <c r="M87" s="10">
        <f t="shared" si="10"/>
        <v>0.0540540540540539</v>
      </c>
      <c r="N87" s="10">
        <f t="shared" si="11"/>
        <v>-0.1</v>
      </c>
      <c r="O87" s="10">
        <f t="shared" si="12"/>
        <v>0</v>
      </c>
      <c r="P87" s="10">
        <f t="shared" si="13"/>
        <v>-0.085</v>
      </c>
      <c r="Q87" s="10">
        <f t="shared" si="14"/>
        <v>0.0909090909090908</v>
      </c>
      <c r="R87" s="10">
        <f t="shared" si="15"/>
        <v>0.446153846153846</v>
      </c>
    </row>
    <row r="88" ht="15.75" customHeight="1" spans="1:18">
      <c r="A88" s="23"/>
      <c r="B88" s="46">
        <v>43551</v>
      </c>
      <c r="C88" s="52">
        <v>408200</v>
      </c>
      <c r="D88" s="53">
        <v>0.19</v>
      </c>
      <c r="E88" s="52">
        <v>35</v>
      </c>
      <c r="F88" s="52">
        <v>17</v>
      </c>
      <c r="G88" s="52">
        <v>28</v>
      </c>
      <c r="H88" s="52">
        <v>384</v>
      </c>
      <c r="I88" s="52">
        <v>35</v>
      </c>
      <c r="J88" s="53">
        <v>0.93</v>
      </c>
      <c r="K88" s="10">
        <f t="shared" si="8"/>
        <v>0.0421746268008916</v>
      </c>
      <c r="L88" s="10">
        <f t="shared" si="9"/>
        <v>0.0555555555555556</v>
      </c>
      <c r="M88" s="10">
        <f t="shared" si="10"/>
        <v>-0.0789473684210527</v>
      </c>
      <c r="N88" s="10">
        <f t="shared" si="11"/>
        <v>-0.19047619047619</v>
      </c>
      <c r="O88" s="10">
        <f t="shared" si="12"/>
        <v>-0.0344827586206896</v>
      </c>
      <c r="P88" s="10">
        <f t="shared" si="13"/>
        <v>0.00261096605744116</v>
      </c>
      <c r="Q88" s="10">
        <f t="shared" si="14"/>
        <v>-0.0277777777777778</v>
      </c>
      <c r="R88" s="10">
        <f t="shared" si="15"/>
        <v>0</v>
      </c>
    </row>
    <row r="89" ht="15.75" customHeight="1" spans="1:18">
      <c r="A89" s="23"/>
      <c r="B89" s="46">
        <v>43552</v>
      </c>
      <c r="C89" s="57">
        <v>404886</v>
      </c>
      <c r="D89" s="58">
        <v>0.17</v>
      </c>
      <c r="E89" s="57">
        <v>35</v>
      </c>
      <c r="F89" s="57">
        <v>18</v>
      </c>
      <c r="G89" s="57">
        <v>30</v>
      </c>
      <c r="H89" s="57">
        <v>395</v>
      </c>
      <c r="I89" s="57">
        <v>34</v>
      </c>
      <c r="J89" s="58">
        <v>0.93</v>
      </c>
      <c r="K89" s="10">
        <f t="shared" si="8"/>
        <v>0.0575412165409448</v>
      </c>
      <c r="L89" s="10">
        <f t="shared" si="9"/>
        <v>-0.105263157894737</v>
      </c>
      <c r="M89" s="10">
        <f t="shared" si="10"/>
        <v>-0.0277777777777778</v>
      </c>
      <c r="N89" s="10">
        <f t="shared" si="11"/>
        <v>0</v>
      </c>
      <c r="O89" s="10">
        <f t="shared" si="12"/>
        <v>0.0714285714285714</v>
      </c>
      <c r="P89" s="10">
        <f t="shared" si="13"/>
        <v>0.0422163588390501</v>
      </c>
      <c r="Q89" s="10">
        <f t="shared" si="14"/>
        <v>-0.128205128205128</v>
      </c>
      <c r="R89" s="10">
        <f t="shared" si="15"/>
        <v>-0.0210526315789473</v>
      </c>
    </row>
    <row r="90" ht="15.75" customHeight="1" spans="1:18">
      <c r="A90" s="23"/>
      <c r="B90" s="46">
        <v>43553</v>
      </c>
      <c r="C90" s="52">
        <v>389891</v>
      </c>
      <c r="D90" s="53">
        <v>0.19</v>
      </c>
      <c r="E90" s="52">
        <v>38</v>
      </c>
      <c r="F90" s="52">
        <v>17</v>
      </c>
      <c r="G90" s="52">
        <v>25</v>
      </c>
      <c r="H90" s="52">
        <v>388</v>
      </c>
      <c r="I90" s="52">
        <v>36</v>
      </c>
      <c r="J90" s="53">
        <v>0.95</v>
      </c>
      <c r="K90" s="10">
        <f t="shared" si="8"/>
        <v>-0.0133862711010904</v>
      </c>
      <c r="L90" s="10">
        <f t="shared" si="9"/>
        <v>0.117647058823529</v>
      </c>
      <c r="M90" s="10">
        <f t="shared" si="10"/>
        <v>-0.05</v>
      </c>
      <c r="N90" s="10">
        <f t="shared" si="11"/>
        <v>0</v>
      </c>
      <c r="O90" s="10">
        <f t="shared" si="12"/>
        <v>-0.0740740740740741</v>
      </c>
      <c r="P90" s="10">
        <f t="shared" si="13"/>
        <v>0.0237467018469657</v>
      </c>
      <c r="Q90" s="10">
        <f t="shared" si="14"/>
        <v>0.125</v>
      </c>
      <c r="R90" s="10">
        <f t="shared" si="15"/>
        <v>0</v>
      </c>
    </row>
    <row r="91" ht="15.75" customHeight="1" spans="1:18">
      <c r="A91" s="23"/>
      <c r="B91" s="46">
        <v>43554</v>
      </c>
      <c r="C91" s="52">
        <v>380769</v>
      </c>
      <c r="D91" s="53">
        <v>0.18</v>
      </c>
      <c r="E91" s="52">
        <v>39</v>
      </c>
      <c r="F91" s="52">
        <v>18</v>
      </c>
      <c r="G91" s="52">
        <v>28</v>
      </c>
      <c r="H91" s="52">
        <v>354</v>
      </c>
      <c r="I91" s="52">
        <v>30</v>
      </c>
      <c r="J91" s="53">
        <v>0.92</v>
      </c>
      <c r="K91" s="10">
        <f t="shared" si="8"/>
        <v>-0.0413477612842152</v>
      </c>
      <c r="L91" s="10">
        <f t="shared" si="9"/>
        <v>0.0588235294117645</v>
      </c>
      <c r="M91" s="10">
        <f t="shared" si="10"/>
        <v>0.0263157894736843</v>
      </c>
      <c r="N91" s="10">
        <f t="shared" si="11"/>
        <v>-0.1</v>
      </c>
      <c r="O91" s="10">
        <f t="shared" si="12"/>
        <v>-0.0666666666666667</v>
      </c>
      <c r="P91" s="10">
        <f t="shared" si="13"/>
        <v>-0.082901554404145</v>
      </c>
      <c r="Q91" s="10">
        <f t="shared" si="14"/>
        <v>-0.117647058823529</v>
      </c>
      <c r="R91" s="10">
        <f t="shared" si="15"/>
        <v>0</v>
      </c>
    </row>
    <row r="92" ht="15.75" customHeight="1" spans="1:18">
      <c r="A92" s="23"/>
      <c r="B92" s="46">
        <v>43555</v>
      </c>
      <c r="C92" s="52">
        <v>398067</v>
      </c>
      <c r="D92" s="53">
        <v>0.19</v>
      </c>
      <c r="E92" s="52">
        <v>36</v>
      </c>
      <c r="F92" s="52">
        <v>17</v>
      </c>
      <c r="G92" s="52">
        <v>29</v>
      </c>
      <c r="H92" s="52">
        <v>363</v>
      </c>
      <c r="I92" s="52">
        <v>37</v>
      </c>
      <c r="J92" s="53">
        <v>0.95</v>
      </c>
      <c r="K92" s="10">
        <f t="shared" si="8"/>
        <v>-0.00969982535836367</v>
      </c>
      <c r="L92" s="10">
        <f t="shared" si="9"/>
        <v>0.117647058823529</v>
      </c>
      <c r="M92" s="10">
        <f t="shared" si="10"/>
        <v>-0.0526315789473685</v>
      </c>
      <c r="N92" s="10">
        <f t="shared" si="11"/>
        <v>-0.15</v>
      </c>
      <c r="O92" s="10">
        <f t="shared" si="12"/>
        <v>0.115384615384615</v>
      </c>
      <c r="P92" s="10">
        <f t="shared" si="13"/>
        <v>0.0371428571428571</v>
      </c>
      <c r="Q92" s="10">
        <f t="shared" si="14"/>
        <v>-0.075</v>
      </c>
      <c r="R92" s="10">
        <f t="shared" si="15"/>
        <v>0.0439560439560438</v>
      </c>
    </row>
    <row r="93" ht="15.75" customHeight="1" spans="1:18">
      <c r="A93" s="23"/>
      <c r="B93" s="46">
        <v>43556</v>
      </c>
      <c r="C93" s="52">
        <v>409072</v>
      </c>
      <c r="D93" s="53">
        <v>0.17</v>
      </c>
      <c r="E93" s="52">
        <v>36</v>
      </c>
      <c r="F93" s="52">
        <v>21</v>
      </c>
      <c r="G93" s="52">
        <v>29</v>
      </c>
      <c r="H93" s="52">
        <v>354</v>
      </c>
      <c r="I93" s="52">
        <v>35</v>
      </c>
      <c r="J93" s="53">
        <v>0.91</v>
      </c>
      <c r="K93" s="10">
        <f t="shared" si="8"/>
        <v>0.0699951871769655</v>
      </c>
      <c r="L93" s="10">
        <f t="shared" si="9"/>
        <v>-0.105263157894737</v>
      </c>
      <c r="M93" s="10">
        <f t="shared" si="10"/>
        <v>0.161290322580645</v>
      </c>
      <c r="N93" s="10">
        <f t="shared" si="11"/>
        <v>-0.0454545454545454</v>
      </c>
      <c r="O93" s="10">
        <f t="shared" si="12"/>
        <v>0.0740740740740742</v>
      </c>
      <c r="P93" s="10">
        <f t="shared" si="13"/>
        <v>-0.0923076923076923</v>
      </c>
      <c r="Q93" s="10">
        <f t="shared" si="14"/>
        <v>0.09375</v>
      </c>
      <c r="R93" s="10">
        <f t="shared" si="15"/>
        <v>-0.0108695652173914</v>
      </c>
    </row>
    <row r="94" ht="15.75" customHeight="1" spans="1:18">
      <c r="A94" s="23"/>
      <c r="B94" s="46">
        <v>43557</v>
      </c>
      <c r="C94" s="52">
        <v>385907</v>
      </c>
      <c r="D94" s="53">
        <v>0.19</v>
      </c>
      <c r="E94" s="52">
        <v>35</v>
      </c>
      <c r="F94" s="52">
        <v>22</v>
      </c>
      <c r="G94" s="52">
        <v>25</v>
      </c>
      <c r="H94" s="52">
        <v>383</v>
      </c>
      <c r="I94" s="52">
        <v>33</v>
      </c>
      <c r="J94" s="53">
        <v>0.95</v>
      </c>
      <c r="K94" s="10">
        <f t="shared" si="8"/>
        <v>-0.0251648904056645</v>
      </c>
      <c r="L94" s="10">
        <f t="shared" si="9"/>
        <v>0.117647058823529</v>
      </c>
      <c r="M94" s="10">
        <f t="shared" si="10"/>
        <v>-0.102564102564103</v>
      </c>
      <c r="N94" s="10">
        <f t="shared" si="11"/>
        <v>0.222222222222222</v>
      </c>
      <c r="O94" s="10">
        <f t="shared" si="12"/>
        <v>0</v>
      </c>
      <c r="P94" s="10">
        <f t="shared" si="13"/>
        <v>0.0464480874316939</v>
      </c>
      <c r="Q94" s="10">
        <f t="shared" si="14"/>
        <v>-0.0833333333333334</v>
      </c>
      <c r="R94" s="10">
        <f t="shared" si="15"/>
        <v>0.0106382978723405</v>
      </c>
    </row>
    <row r="95" ht="15.75" customHeight="1" spans="1:18">
      <c r="A95" s="23"/>
      <c r="B95" s="46">
        <v>43558</v>
      </c>
      <c r="C95" s="52">
        <v>410264</v>
      </c>
      <c r="D95" s="53">
        <v>0.17</v>
      </c>
      <c r="E95" s="52">
        <v>37</v>
      </c>
      <c r="F95" s="52">
        <v>21</v>
      </c>
      <c r="G95" s="52">
        <v>28</v>
      </c>
      <c r="H95" s="52">
        <v>361</v>
      </c>
      <c r="I95" s="52">
        <v>33</v>
      </c>
      <c r="J95" s="53">
        <v>0.91</v>
      </c>
      <c r="K95" s="10">
        <f t="shared" si="8"/>
        <v>0.00505634492895646</v>
      </c>
      <c r="L95" s="10">
        <f t="shared" si="9"/>
        <v>-0.105263157894737</v>
      </c>
      <c r="M95" s="10">
        <f t="shared" si="10"/>
        <v>0.0571428571428572</v>
      </c>
      <c r="N95" s="10">
        <f t="shared" si="11"/>
        <v>0.235294117647059</v>
      </c>
      <c r="O95" s="10">
        <f t="shared" si="12"/>
        <v>0</v>
      </c>
      <c r="P95" s="10">
        <f t="shared" si="13"/>
        <v>-0.0598958333333334</v>
      </c>
      <c r="Q95" s="10">
        <f t="shared" si="14"/>
        <v>-0.0571428571428572</v>
      </c>
      <c r="R95" s="10">
        <f t="shared" si="15"/>
        <v>-0.021505376344086</v>
      </c>
    </row>
    <row r="96" ht="15.75" customHeight="1" spans="1:18">
      <c r="A96" s="23"/>
      <c r="B96" s="46">
        <v>43559</v>
      </c>
      <c r="C96" s="57">
        <v>406272</v>
      </c>
      <c r="D96" s="56">
        <v>0.1</v>
      </c>
      <c r="E96" s="57">
        <v>35</v>
      </c>
      <c r="F96" s="55">
        <v>21</v>
      </c>
      <c r="G96" s="57">
        <v>29</v>
      </c>
      <c r="H96" s="57">
        <v>388</v>
      </c>
      <c r="I96" s="57">
        <v>40</v>
      </c>
      <c r="J96" s="56">
        <v>0.92</v>
      </c>
      <c r="K96" s="10">
        <f t="shared" si="8"/>
        <v>0.00342318578562861</v>
      </c>
      <c r="L96" s="10">
        <f t="shared" si="9"/>
        <v>-0.411764705882353</v>
      </c>
      <c r="M96" s="10">
        <f t="shared" si="10"/>
        <v>0</v>
      </c>
      <c r="N96" s="10">
        <f t="shared" si="11"/>
        <v>0.166666666666667</v>
      </c>
      <c r="O96" s="10">
        <f t="shared" si="12"/>
        <v>-0.0333333333333333</v>
      </c>
      <c r="P96" s="10">
        <f t="shared" si="13"/>
        <v>-0.0177215189873418</v>
      </c>
      <c r="Q96" s="10">
        <f t="shared" si="14"/>
        <v>0.176470588235294</v>
      </c>
      <c r="R96" s="10">
        <f t="shared" si="15"/>
        <v>-0.010752688172043</v>
      </c>
    </row>
    <row r="97" ht="15.75" customHeight="1" spans="1:18">
      <c r="A97" s="23"/>
      <c r="B97" s="46">
        <v>43560</v>
      </c>
      <c r="C97" s="63">
        <v>388271</v>
      </c>
      <c r="D97" s="64">
        <v>0.18</v>
      </c>
      <c r="E97" s="63">
        <v>34</v>
      </c>
      <c r="F97" s="63">
        <v>17</v>
      </c>
      <c r="G97" s="63">
        <v>28</v>
      </c>
      <c r="H97" s="63">
        <v>361</v>
      </c>
      <c r="I97" s="63">
        <v>36</v>
      </c>
      <c r="J97" s="64">
        <v>0.95</v>
      </c>
      <c r="K97" s="10">
        <f t="shared" si="8"/>
        <v>-0.00415500742515218</v>
      </c>
      <c r="L97" s="10">
        <f t="shared" si="9"/>
        <v>-0.0526315789473685</v>
      </c>
      <c r="M97" s="10">
        <f t="shared" si="10"/>
        <v>-0.105263157894737</v>
      </c>
      <c r="N97" s="10">
        <f t="shared" si="11"/>
        <v>0</v>
      </c>
      <c r="O97" s="10">
        <f t="shared" si="12"/>
        <v>0.12</v>
      </c>
      <c r="P97" s="10">
        <f t="shared" si="13"/>
        <v>-0.0695876288659794</v>
      </c>
      <c r="Q97" s="10">
        <f t="shared" si="14"/>
        <v>0</v>
      </c>
      <c r="R97" s="10">
        <f t="shared" si="15"/>
        <v>0</v>
      </c>
    </row>
    <row r="98" ht="15.75" customHeight="1" spans="1:18">
      <c r="A98" s="23"/>
      <c r="B98" s="46">
        <v>43561</v>
      </c>
      <c r="C98" s="52">
        <v>403590</v>
      </c>
      <c r="D98" s="53">
        <v>0.17</v>
      </c>
      <c r="E98" s="52">
        <v>30</v>
      </c>
      <c r="F98" s="52">
        <v>18</v>
      </c>
      <c r="G98" s="52">
        <v>25</v>
      </c>
      <c r="H98" s="52">
        <v>363</v>
      </c>
      <c r="I98" s="52">
        <v>30</v>
      </c>
      <c r="J98" s="53">
        <v>0.91</v>
      </c>
      <c r="K98" s="10">
        <f t="shared" si="8"/>
        <v>0.059933975717561</v>
      </c>
      <c r="L98" s="10">
        <f t="shared" si="9"/>
        <v>-0.0555555555555555</v>
      </c>
      <c r="M98" s="10">
        <f t="shared" si="10"/>
        <v>-0.230769230769231</v>
      </c>
      <c r="N98" s="10">
        <f t="shared" si="11"/>
        <v>0</v>
      </c>
      <c r="O98" s="10">
        <f t="shared" si="12"/>
        <v>-0.107142857142857</v>
      </c>
      <c r="P98" s="10">
        <f t="shared" si="13"/>
        <v>0.0254237288135593</v>
      </c>
      <c r="Q98" s="10">
        <f t="shared" si="14"/>
        <v>0</v>
      </c>
      <c r="R98" s="10">
        <f t="shared" si="15"/>
        <v>-0.0108695652173914</v>
      </c>
    </row>
    <row r="99" ht="15.75" customHeight="1" spans="1:18">
      <c r="A99" s="23"/>
      <c r="B99" s="46">
        <v>43562</v>
      </c>
      <c r="C99" s="52">
        <v>403770</v>
      </c>
      <c r="D99" s="53">
        <v>0.18</v>
      </c>
      <c r="E99" s="52">
        <v>37</v>
      </c>
      <c r="F99" s="52">
        <v>22</v>
      </c>
      <c r="G99" s="52">
        <v>27</v>
      </c>
      <c r="H99" s="52">
        <v>391</v>
      </c>
      <c r="I99" s="52">
        <v>31</v>
      </c>
      <c r="J99" s="53">
        <v>0.95</v>
      </c>
      <c r="K99" s="10">
        <f t="shared" si="8"/>
        <v>0.0143267339417736</v>
      </c>
      <c r="L99" s="10">
        <f t="shared" si="9"/>
        <v>-0.0526315789473685</v>
      </c>
      <c r="M99" s="10">
        <f t="shared" si="10"/>
        <v>0.0277777777777777</v>
      </c>
      <c r="N99" s="10">
        <f t="shared" si="11"/>
        <v>0.294117647058824</v>
      </c>
      <c r="O99" s="10">
        <f t="shared" si="12"/>
        <v>-0.0689655172413793</v>
      </c>
      <c r="P99" s="10">
        <f t="shared" si="13"/>
        <v>0.0771349862258952</v>
      </c>
      <c r="Q99" s="10">
        <f t="shared" si="14"/>
        <v>-0.162162162162162</v>
      </c>
      <c r="R99" s="10">
        <f t="shared" si="15"/>
        <v>0</v>
      </c>
    </row>
    <row r="100" ht="15.75" customHeight="1" spans="1:18">
      <c r="A100" s="23"/>
      <c r="B100" s="46">
        <v>43563</v>
      </c>
      <c r="C100" s="52">
        <v>390761</v>
      </c>
      <c r="D100" s="53">
        <v>0.19</v>
      </c>
      <c r="E100" s="52">
        <v>32</v>
      </c>
      <c r="F100" s="52">
        <v>21</v>
      </c>
      <c r="G100" s="52">
        <v>27</v>
      </c>
      <c r="H100" s="52">
        <v>387</v>
      </c>
      <c r="I100" s="52">
        <v>34</v>
      </c>
      <c r="J100" s="53">
        <v>0.92</v>
      </c>
      <c r="K100" s="10">
        <f t="shared" si="8"/>
        <v>-0.0447622912347948</v>
      </c>
      <c r="L100" s="10">
        <f t="shared" si="9"/>
        <v>0.117647058823529</v>
      </c>
      <c r="M100" s="10">
        <f t="shared" si="10"/>
        <v>-0.111111111111111</v>
      </c>
      <c r="N100" s="10">
        <f t="shared" si="11"/>
        <v>0</v>
      </c>
      <c r="O100" s="10">
        <f t="shared" si="12"/>
        <v>-0.0689655172413793</v>
      </c>
      <c r="P100" s="10">
        <f t="shared" si="13"/>
        <v>0.0932203389830508</v>
      </c>
      <c r="Q100" s="10">
        <f t="shared" si="14"/>
        <v>-0.0285714285714286</v>
      </c>
      <c r="R100" s="10">
        <f t="shared" si="15"/>
        <v>0.0109890109890109</v>
      </c>
    </row>
    <row r="101" ht="15.75" customHeight="1" spans="1:18">
      <c r="A101" s="23"/>
      <c r="B101" s="46">
        <v>43564</v>
      </c>
      <c r="C101" s="52">
        <v>395003</v>
      </c>
      <c r="D101" s="53">
        <v>0.19</v>
      </c>
      <c r="E101" s="52">
        <v>34</v>
      </c>
      <c r="F101" s="52">
        <v>22</v>
      </c>
      <c r="G101" s="52">
        <v>25</v>
      </c>
      <c r="H101" s="52">
        <v>400</v>
      </c>
      <c r="I101" s="52">
        <v>34</v>
      </c>
      <c r="J101" s="53">
        <v>0.95</v>
      </c>
      <c r="K101" s="10">
        <f t="shared" si="8"/>
        <v>0.0235704457291523</v>
      </c>
      <c r="L101" s="10">
        <f t="shared" si="9"/>
        <v>0</v>
      </c>
      <c r="M101" s="10">
        <f t="shared" si="10"/>
        <v>-0.0285714285714286</v>
      </c>
      <c r="N101" s="10">
        <f t="shared" si="11"/>
        <v>0</v>
      </c>
      <c r="O101" s="10">
        <f t="shared" si="12"/>
        <v>0</v>
      </c>
      <c r="P101" s="10">
        <f t="shared" si="13"/>
        <v>0.0443864229765014</v>
      </c>
      <c r="Q101" s="10">
        <f t="shared" si="14"/>
        <v>0.0303030303030303</v>
      </c>
      <c r="R101" s="10">
        <f t="shared" si="15"/>
        <v>0</v>
      </c>
    </row>
    <row r="102" ht="15.75" customHeight="1" spans="1:18">
      <c r="A102" s="23"/>
      <c r="B102" s="46">
        <v>43565</v>
      </c>
      <c r="C102" s="52">
        <v>395190</v>
      </c>
      <c r="D102" s="53">
        <v>0.19</v>
      </c>
      <c r="E102" s="52">
        <v>32</v>
      </c>
      <c r="F102" s="52">
        <v>20</v>
      </c>
      <c r="G102" s="52">
        <v>25</v>
      </c>
      <c r="H102" s="52">
        <v>384</v>
      </c>
      <c r="I102" s="52">
        <v>30</v>
      </c>
      <c r="J102" s="53">
        <v>0.95</v>
      </c>
      <c r="K102" s="10">
        <f t="shared" si="8"/>
        <v>-0.0367421952693875</v>
      </c>
      <c r="L102" s="10">
        <f t="shared" si="9"/>
        <v>0.117647058823529</v>
      </c>
      <c r="M102" s="10">
        <f t="shared" si="10"/>
        <v>-0.135135135135135</v>
      </c>
      <c r="N102" s="10">
        <f t="shared" si="11"/>
        <v>-0.0476190476190477</v>
      </c>
      <c r="O102" s="10">
        <f t="shared" si="12"/>
        <v>-0.107142857142857</v>
      </c>
      <c r="P102" s="10">
        <f t="shared" si="13"/>
        <v>0.0637119113573408</v>
      </c>
      <c r="Q102" s="10">
        <f t="shared" si="14"/>
        <v>-0.0909090909090909</v>
      </c>
      <c r="R102" s="10">
        <f t="shared" si="15"/>
        <v>0.0439560439560438</v>
      </c>
    </row>
    <row r="103" ht="15.75" customHeight="1" spans="1:19">
      <c r="A103" s="23"/>
      <c r="B103" s="46">
        <v>43566</v>
      </c>
      <c r="C103" s="62">
        <v>394581</v>
      </c>
      <c r="D103" s="56">
        <v>0.18</v>
      </c>
      <c r="E103" s="55">
        <v>35</v>
      </c>
      <c r="F103" s="55">
        <v>19</v>
      </c>
      <c r="G103" s="55">
        <v>25</v>
      </c>
      <c r="H103" s="55">
        <v>387</v>
      </c>
      <c r="I103" s="62">
        <v>36</v>
      </c>
      <c r="J103" s="61">
        <v>0.91</v>
      </c>
      <c r="K103" s="10">
        <f t="shared" si="8"/>
        <v>-0.0287762878071833</v>
      </c>
      <c r="L103" s="10">
        <f t="shared" si="9"/>
        <v>0.8</v>
      </c>
      <c r="M103" s="10">
        <f t="shared" si="10"/>
        <v>0</v>
      </c>
      <c r="N103" s="10">
        <f t="shared" si="11"/>
        <v>-0.0952380952380952</v>
      </c>
      <c r="O103" s="10">
        <f t="shared" si="12"/>
        <v>-0.137931034482759</v>
      </c>
      <c r="P103" s="10">
        <f t="shared" si="13"/>
        <v>-0.00257731958762886</v>
      </c>
      <c r="Q103" s="10">
        <f t="shared" si="14"/>
        <v>-0.1</v>
      </c>
      <c r="R103" s="10">
        <f t="shared" si="15"/>
        <v>-0.0108695652173914</v>
      </c>
      <c r="S103" s="65"/>
    </row>
    <row r="104" ht="15.75" customHeight="1" spans="1:18">
      <c r="A104" s="23"/>
      <c r="B104" s="46">
        <v>43567</v>
      </c>
      <c r="C104" s="63">
        <v>406144</v>
      </c>
      <c r="D104" s="56">
        <v>0.17</v>
      </c>
      <c r="E104" s="63">
        <v>32</v>
      </c>
      <c r="F104" s="63">
        <v>17</v>
      </c>
      <c r="G104" s="63">
        <v>28</v>
      </c>
      <c r="H104" s="63">
        <v>360</v>
      </c>
      <c r="I104" s="55">
        <v>32</v>
      </c>
      <c r="J104" s="64">
        <v>0.95</v>
      </c>
      <c r="K104" s="10">
        <f t="shared" si="8"/>
        <v>0.0460322815765277</v>
      </c>
      <c r="L104" s="10">
        <f t="shared" si="9"/>
        <v>-0.0555555555555555</v>
      </c>
      <c r="M104" s="10">
        <f t="shared" si="10"/>
        <v>-0.0588235294117647</v>
      </c>
      <c r="N104" s="10">
        <f t="shared" si="11"/>
        <v>0</v>
      </c>
      <c r="O104" s="10">
        <f t="shared" si="12"/>
        <v>0</v>
      </c>
      <c r="P104" s="10">
        <f t="shared" si="13"/>
        <v>-0.00277008310249305</v>
      </c>
      <c r="Q104" s="10">
        <f t="shared" si="14"/>
        <v>-0.111111111111111</v>
      </c>
      <c r="R104" s="10">
        <f t="shared" si="15"/>
        <v>0</v>
      </c>
    </row>
    <row r="105" ht="15.75" customHeight="1" spans="1:18">
      <c r="A105" s="23"/>
      <c r="B105" s="46">
        <v>43568</v>
      </c>
      <c r="C105" s="52">
        <v>381621</v>
      </c>
      <c r="D105" s="53">
        <v>0.17</v>
      </c>
      <c r="E105" s="52">
        <v>31</v>
      </c>
      <c r="F105" s="52">
        <v>21</v>
      </c>
      <c r="G105" s="52">
        <v>25</v>
      </c>
      <c r="H105" s="52">
        <v>366</v>
      </c>
      <c r="I105" s="52">
        <v>32</v>
      </c>
      <c r="J105" s="53">
        <v>0.91</v>
      </c>
      <c r="K105" s="10">
        <f t="shared" si="8"/>
        <v>-0.0544339552516168</v>
      </c>
      <c r="L105" s="10">
        <f t="shared" si="9"/>
        <v>0</v>
      </c>
      <c r="M105" s="10">
        <f t="shared" si="10"/>
        <v>0.0333333333333334</v>
      </c>
      <c r="N105" s="10">
        <f t="shared" si="11"/>
        <v>0.166666666666667</v>
      </c>
      <c r="O105" s="10">
        <f t="shared" si="12"/>
        <v>0</v>
      </c>
      <c r="P105" s="10">
        <f t="shared" si="13"/>
        <v>0.00826446280991733</v>
      </c>
      <c r="Q105" s="10">
        <f t="shared" si="14"/>
        <v>0.0666666666666667</v>
      </c>
      <c r="R105" s="10">
        <f t="shared" si="15"/>
        <v>0</v>
      </c>
    </row>
    <row r="106" ht="15.75" customHeight="1" spans="1:18">
      <c r="A106" s="23"/>
      <c r="B106" s="46">
        <v>43569</v>
      </c>
      <c r="C106" s="52">
        <v>396665</v>
      </c>
      <c r="D106" s="53">
        <v>0.17</v>
      </c>
      <c r="E106" s="52">
        <v>38</v>
      </c>
      <c r="F106" s="52">
        <v>22</v>
      </c>
      <c r="G106" s="52">
        <v>29</v>
      </c>
      <c r="H106" s="52">
        <v>395</v>
      </c>
      <c r="I106" s="52">
        <v>35</v>
      </c>
      <c r="J106" s="53">
        <v>0.95</v>
      </c>
      <c r="K106" s="10">
        <f t="shared" si="8"/>
        <v>-0.0175966515590559</v>
      </c>
      <c r="L106" s="10">
        <f t="shared" si="9"/>
        <v>-0.0555555555555555</v>
      </c>
      <c r="M106" s="10">
        <f t="shared" si="10"/>
        <v>0.027027027027027</v>
      </c>
      <c r="N106" s="10">
        <f t="shared" si="11"/>
        <v>0</v>
      </c>
      <c r="O106" s="10">
        <f t="shared" si="12"/>
        <v>0.0740740740740742</v>
      </c>
      <c r="P106" s="10">
        <f t="shared" si="13"/>
        <v>0.0102301790281329</v>
      </c>
      <c r="Q106" s="10">
        <f t="shared" si="14"/>
        <v>0.129032258064516</v>
      </c>
      <c r="R106" s="10">
        <f t="shared" si="15"/>
        <v>0</v>
      </c>
    </row>
    <row r="107" ht="15.75" customHeight="1" spans="1:18">
      <c r="A107" s="23"/>
      <c r="B107" s="46">
        <v>43570</v>
      </c>
      <c r="C107" s="52">
        <v>406139</v>
      </c>
      <c r="D107" s="53">
        <v>0.17</v>
      </c>
      <c r="E107" s="52">
        <v>31</v>
      </c>
      <c r="F107" s="52">
        <v>17</v>
      </c>
      <c r="G107" s="52">
        <v>26</v>
      </c>
      <c r="H107" s="52">
        <v>360</v>
      </c>
      <c r="I107" s="52">
        <v>35</v>
      </c>
      <c r="J107" s="53">
        <v>0.94</v>
      </c>
      <c r="K107" s="10">
        <f t="shared" si="8"/>
        <v>0.0393539785188388</v>
      </c>
      <c r="L107" s="10">
        <f t="shared" si="9"/>
        <v>-0.105263157894737</v>
      </c>
      <c r="M107" s="10">
        <f t="shared" si="10"/>
        <v>-0.03125</v>
      </c>
      <c r="N107" s="10">
        <f t="shared" si="11"/>
        <v>-0.19047619047619</v>
      </c>
      <c r="O107" s="10">
        <f t="shared" si="12"/>
        <v>-0.0370370370370371</v>
      </c>
      <c r="P107" s="10">
        <f t="shared" si="13"/>
        <v>-0.0697674418604651</v>
      </c>
      <c r="Q107" s="10">
        <f t="shared" si="14"/>
        <v>0.0294117647058822</v>
      </c>
      <c r="R107" s="10">
        <f t="shared" si="15"/>
        <v>0.0217391304347825</v>
      </c>
    </row>
    <row r="108" ht="15.75" customHeight="1" spans="1:18">
      <c r="A108" s="23"/>
      <c r="B108" s="46">
        <v>43571</v>
      </c>
      <c r="C108" s="52">
        <v>400491</v>
      </c>
      <c r="D108" s="53">
        <v>0.18</v>
      </c>
      <c r="E108" s="52">
        <v>33</v>
      </c>
      <c r="F108" s="52">
        <v>22</v>
      </c>
      <c r="G108" s="52">
        <v>25</v>
      </c>
      <c r="H108" s="52">
        <v>394</v>
      </c>
      <c r="I108" s="52">
        <v>30</v>
      </c>
      <c r="J108" s="53">
        <v>0.92</v>
      </c>
      <c r="K108" s="10">
        <f t="shared" si="8"/>
        <v>0.0138935653653263</v>
      </c>
      <c r="L108" s="10">
        <f t="shared" si="9"/>
        <v>-0.0526315789473685</v>
      </c>
      <c r="M108" s="10">
        <f t="shared" si="10"/>
        <v>-0.0294117647058824</v>
      </c>
      <c r="N108" s="10">
        <f t="shared" si="11"/>
        <v>0</v>
      </c>
      <c r="O108" s="10">
        <f t="shared" si="12"/>
        <v>0</v>
      </c>
      <c r="P108" s="10">
        <f t="shared" si="13"/>
        <v>-0.015</v>
      </c>
      <c r="Q108" s="10">
        <f t="shared" si="14"/>
        <v>-0.117647058823529</v>
      </c>
      <c r="R108" s="10">
        <f t="shared" si="15"/>
        <v>-0.0315789473684209</v>
      </c>
    </row>
    <row r="109" ht="15.75" customHeight="1" spans="1:18">
      <c r="A109" s="23"/>
      <c r="B109" s="46">
        <v>43572</v>
      </c>
      <c r="C109" s="52">
        <v>400313</v>
      </c>
      <c r="D109" s="53">
        <v>0.18</v>
      </c>
      <c r="E109" s="52">
        <v>31</v>
      </c>
      <c r="F109" s="52">
        <v>17</v>
      </c>
      <c r="G109" s="52">
        <v>30</v>
      </c>
      <c r="H109" s="52">
        <v>387</v>
      </c>
      <c r="I109" s="52">
        <v>35</v>
      </c>
      <c r="J109" s="53">
        <v>0.92</v>
      </c>
      <c r="K109" s="10">
        <f t="shared" si="8"/>
        <v>0.01296338470103</v>
      </c>
      <c r="L109" s="10">
        <f t="shared" si="9"/>
        <v>-0.0526315789473685</v>
      </c>
      <c r="M109" s="10">
        <f t="shared" si="10"/>
        <v>-0.03125</v>
      </c>
      <c r="N109" s="10">
        <f t="shared" si="11"/>
        <v>-0.15</v>
      </c>
      <c r="O109" s="10">
        <f t="shared" si="12"/>
        <v>0.2</v>
      </c>
      <c r="P109" s="10">
        <f t="shared" si="13"/>
        <v>0.0078125</v>
      </c>
      <c r="Q109" s="10">
        <f t="shared" si="14"/>
        <v>0.166666666666667</v>
      </c>
      <c r="R109" s="10">
        <f t="shared" si="15"/>
        <v>-0.0315789473684209</v>
      </c>
    </row>
    <row r="110" ht="15.75" customHeight="1" spans="1:18">
      <c r="A110" s="23"/>
      <c r="B110" s="46">
        <v>43573</v>
      </c>
      <c r="C110" s="50">
        <v>389107</v>
      </c>
      <c r="D110" s="51">
        <v>0.29</v>
      </c>
      <c r="E110" s="50">
        <v>32</v>
      </c>
      <c r="F110" s="50">
        <v>18</v>
      </c>
      <c r="G110" s="50">
        <v>28</v>
      </c>
      <c r="H110" s="50">
        <v>364</v>
      </c>
      <c r="I110" s="50">
        <v>40</v>
      </c>
      <c r="J110" s="51">
        <v>0.91</v>
      </c>
      <c r="K110" s="10">
        <f t="shared" si="8"/>
        <v>-0.0138729437048414</v>
      </c>
      <c r="L110" s="10">
        <f t="shared" si="9"/>
        <v>0.611111111111111</v>
      </c>
      <c r="M110" s="10">
        <f t="shared" si="10"/>
        <v>-0.0857142857142857</v>
      </c>
      <c r="N110" s="10">
        <f t="shared" si="11"/>
        <v>-0.0526315789473685</v>
      </c>
      <c r="O110" s="10">
        <f t="shared" si="12"/>
        <v>0.12</v>
      </c>
      <c r="P110" s="10">
        <f t="shared" si="13"/>
        <v>-0.0594315245478036</v>
      </c>
      <c r="Q110" s="10">
        <f t="shared" si="14"/>
        <v>0.111111111111111</v>
      </c>
      <c r="R110" s="10">
        <f t="shared" si="15"/>
        <v>0</v>
      </c>
    </row>
    <row r="111" ht="15.75" customHeight="1" spans="1:18">
      <c r="A111" s="23"/>
      <c r="B111" s="46">
        <v>43574</v>
      </c>
      <c r="C111" s="52">
        <v>384879</v>
      </c>
      <c r="D111" s="53">
        <v>0.18</v>
      </c>
      <c r="E111" s="52">
        <v>39</v>
      </c>
      <c r="F111" s="52">
        <v>17</v>
      </c>
      <c r="G111" s="52">
        <v>27</v>
      </c>
      <c r="H111" s="52">
        <v>351</v>
      </c>
      <c r="I111" s="52">
        <v>36</v>
      </c>
      <c r="J111" s="53">
        <v>0.95</v>
      </c>
      <c r="K111" s="10">
        <f t="shared" si="8"/>
        <v>-0.052358276867318</v>
      </c>
      <c r="L111" s="10">
        <f t="shared" si="9"/>
        <v>0.0588235294117645</v>
      </c>
      <c r="M111" s="10">
        <f t="shared" si="10"/>
        <v>0.21875</v>
      </c>
      <c r="N111" s="10">
        <f t="shared" si="11"/>
        <v>0</v>
      </c>
      <c r="O111" s="10">
        <f t="shared" si="12"/>
        <v>-0.0357142857142857</v>
      </c>
      <c r="P111" s="10">
        <f t="shared" si="13"/>
        <v>-0.025</v>
      </c>
      <c r="Q111" s="10">
        <f t="shared" si="14"/>
        <v>0.125</v>
      </c>
      <c r="R111" s="10">
        <f t="shared" si="15"/>
        <v>0</v>
      </c>
    </row>
    <row r="112" ht="15.75" customHeight="1" spans="1:18">
      <c r="A112" s="23"/>
      <c r="B112" s="46">
        <v>43575</v>
      </c>
      <c r="C112" s="52">
        <v>384256</v>
      </c>
      <c r="D112" s="53">
        <v>0.18</v>
      </c>
      <c r="E112" s="52">
        <v>35</v>
      </c>
      <c r="F112" s="52">
        <v>17</v>
      </c>
      <c r="G112" s="52">
        <v>29</v>
      </c>
      <c r="H112" s="52">
        <v>395</v>
      </c>
      <c r="I112" s="52">
        <v>34</v>
      </c>
      <c r="J112" s="53">
        <v>0.94</v>
      </c>
      <c r="K112" s="10">
        <f t="shared" si="8"/>
        <v>0.00690475628961718</v>
      </c>
      <c r="L112" s="10">
        <f t="shared" si="9"/>
        <v>0.0588235294117645</v>
      </c>
      <c r="M112" s="10">
        <f t="shared" si="10"/>
        <v>0.129032258064516</v>
      </c>
      <c r="N112" s="10">
        <f t="shared" si="11"/>
        <v>-0.19047619047619</v>
      </c>
      <c r="O112" s="10">
        <f t="shared" si="12"/>
        <v>0.16</v>
      </c>
      <c r="P112" s="10">
        <f t="shared" si="13"/>
        <v>0.0792349726775956</v>
      </c>
      <c r="Q112" s="10">
        <f t="shared" si="14"/>
        <v>0.0625</v>
      </c>
      <c r="R112" s="10">
        <f t="shared" si="15"/>
        <v>0.0329670329670328</v>
      </c>
    </row>
    <row r="113" ht="15.75" customHeight="1" spans="1:18">
      <c r="A113" s="23"/>
      <c r="B113" s="46">
        <v>43576</v>
      </c>
      <c r="C113" s="52">
        <v>405625</v>
      </c>
      <c r="D113" s="53">
        <v>0.17</v>
      </c>
      <c r="E113" s="52">
        <v>34</v>
      </c>
      <c r="F113" s="52">
        <v>18</v>
      </c>
      <c r="G113" s="52">
        <v>25</v>
      </c>
      <c r="H113" s="52">
        <v>380</v>
      </c>
      <c r="I113" s="52">
        <v>34</v>
      </c>
      <c r="J113" s="53">
        <v>0.94</v>
      </c>
      <c r="K113" s="10">
        <f t="shared" si="8"/>
        <v>0.0225883302030681</v>
      </c>
      <c r="L113" s="10">
        <f t="shared" si="9"/>
        <v>0</v>
      </c>
      <c r="M113" s="10">
        <f t="shared" si="10"/>
        <v>-0.105263157894737</v>
      </c>
      <c r="N113" s="10">
        <f t="shared" si="11"/>
        <v>-0.181818181818182</v>
      </c>
      <c r="O113" s="10">
        <f t="shared" si="12"/>
        <v>-0.137931034482759</v>
      </c>
      <c r="P113" s="10">
        <f t="shared" si="13"/>
        <v>-0.0379746835443038</v>
      </c>
      <c r="Q113" s="10">
        <f t="shared" si="14"/>
        <v>-0.0285714285714286</v>
      </c>
      <c r="R113" s="10">
        <f t="shared" si="15"/>
        <v>-0.0105263157894737</v>
      </c>
    </row>
    <row r="114" ht="15.75" customHeight="1" spans="1:18">
      <c r="A114" s="23"/>
      <c r="B114" s="46">
        <v>43577</v>
      </c>
      <c r="C114" s="52">
        <v>385119</v>
      </c>
      <c r="D114" s="53">
        <v>0.19</v>
      </c>
      <c r="E114" s="52">
        <v>31</v>
      </c>
      <c r="F114" s="52">
        <v>17</v>
      </c>
      <c r="G114" s="52">
        <v>26</v>
      </c>
      <c r="H114" s="52">
        <v>383</v>
      </c>
      <c r="I114" s="52">
        <v>33</v>
      </c>
      <c r="J114" s="53">
        <v>0.95</v>
      </c>
      <c r="K114" s="10">
        <f t="shared" si="8"/>
        <v>-0.0517556797057165</v>
      </c>
      <c r="L114" s="10">
        <f t="shared" si="9"/>
        <v>0.117647058823529</v>
      </c>
      <c r="M114" s="10">
        <f t="shared" si="10"/>
        <v>0</v>
      </c>
      <c r="N114" s="10">
        <f t="shared" si="11"/>
        <v>0</v>
      </c>
      <c r="O114" s="10">
        <f t="shared" si="12"/>
        <v>0</v>
      </c>
      <c r="P114" s="10">
        <f t="shared" si="13"/>
        <v>0.0638888888888889</v>
      </c>
      <c r="Q114" s="10">
        <f t="shared" si="14"/>
        <v>-0.0571428571428572</v>
      </c>
      <c r="R114" s="10">
        <f t="shared" si="15"/>
        <v>0.0106382978723405</v>
      </c>
    </row>
    <row r="115" ht="15.75" customHeight="1" spans="1:18">
      <c r="A115" s="23"/>
      <c r="B115" s="46">
        <v>43578</v>
      </c>
      <c r="C115" s="52">
        <v>392946</v>
      </c>
      <c r="D115" s="53">
        <v>0.18</v>
      </c>
      <c r="E115" s="52">
        <v>38</v>
      </c>
      <c r="F115" s="52">
        <v>21</v>
      </c>
      <c r="G115" s="52">
        <v>27</v>
      </c>
      <c r="H115" s="52">
        <v>390</v>
      </c>
      <c r="I115" s="52">
        <v>37</v>
      </c>
      <c r="J115" s="53">
        <v>0.93</v>
      </c>
      <c r="K115" s="10">
        <f t="shared" si="8"/>
        <v>-0.0188393746675956</v>
      </c>
      <c r="L115" s="10">
        <f t="shared" si="9"/>
        <v>0</v>
      </c>
      <c r="M115" s="10">
        <f t="shared" si="10"/>
        <v>0.151515151515152</v>
      </c>
      <c r="N115" s="10">
        <f t="shared" si="11"/>
        <v>-0.0454545454545454</v>
      </c>
      <c r="O115" s="10">
        <f t="shared" si="12"/>
        <v>0.0800000000000001</v>
      </c>
      <c r="P115" s="10">
        <f t="shared" si="13"/>
        <v>-0.0101522842639594</v>
      </c>
      <c r="Q115" s="10">
        <f t="shared" si="14"/>
        <v>0.233333333333333</v>
      </c>
      <c r="R115" s="10">
        <f t="shared" si="15"/>
        <v>0.0108695652173914</v>
      </c>
    </row>
    <row r="116" ht="15.75" customHeight="1" spans="1:18">
      <c r="A116" s="23"/>
      <c r="B116" s="46">
        <v>43579</v>
      </c>
      <c r="C116" s="52">
        <v>394455</v>
      </c>
      <c r="D116" s="53">
        <v>0.17</v>
      </c>
      <c r="E116" s="52">
        <v>37</v>
      </c>
      <c r="F116" s="52">
        <v>18</v>
      </c>
      <c r="G116" s="52">
        <v>25</v>
      </c>
      <c r="H116" s="52">
        <v>383</v>
      </c>
      <c r="I116" s="52">
        <v>39</v>
      </c>
      <c r="J116" s="53">
        <v>0.94</v>
      </c>
      <c r="K116" s="10">
        <f t="shared" si="8"/>
        <v>-0.0146335492477137</v>
      </c>
      <c r="L116" s="10">
        <f t="shared" si="9"/>
        <v>-0.0555555555555555</v>
      </c>
      <c r="M116" s="10">
        <f t="shared" si="10"/>
        <v>0.193548387096774</v>
      </c>
      <c r="N116" s="10">
        <f t="shared" si="11"/>
        <v>0.0588235294117647</v>
      </c>
      <c r="O116" s="10">
        <f t="shared" si="12"/>
        <v>-0.166666666666667</v>
      </c>
      <c r="P116" s="10">
        <f t="shared" si="13"/>
        <v>-0.0103359173126615</v>
      </c>
      <c r="Q116" s="10">
        <f t="shared" si="14"/>
        <v>0.114285714285714</v>
      </c>
      <c r="R116" s="10">
        <f t="shared" si="15"/>
        <v>0.0217391304347825</v>
      </c>
    </row>
    <row r="117" ht="15.75" customHeight="1" spans="1:18">
      <c r="A117" s="23"/>
      <c r="B117" s="46">
        <v>43580</v>
      </c>
      <c r="C117" s="57">
        <v>393483</v>
      </c>
      <c r="D117" s="56">
        <v>0.17</v>
      </c>
      <c r="E117" s="57">
        <v>30</v>
      </c>
      <c r="F117" s="57">
        <v>17</v>
      </c>
      <c r="G117" s="57">
        <v>28</v>
      </c>
      <c r="H117" s="55">
        <v>383</v>
      </c>
      <c r="I117" s="55">
        <v>38</v>
      </c>
      <c r="J117" s="58">
        <v>0.91</v>
      </c>
      <c r="K117" s="10">
        <f t="shared" si="8"/>
        <v>0.0112462638811432</v>
      </c>
      <c r="L117" s="10">
        <f t="shared" si="9"/>
        <v>-0.413793103448276</v>
      </c>
      <c r="M117" s="10">
        <f t="shared" si="10"/>
        <v>-0.0625</v>
      </c>
      <c r="N117" s="10">
        <f t="shared" si="11"/>
        <v>-0.0555555555555556</v>
      </c>
      <c r="O117" s="10">
        <f t="shared" si="12"/>
        <v>0</v>
      </c>
      <c r="P117" s="10">
        <f t="shared" si="13"/>
        <v>0.0521978021978022</v>
      </c>
      <c r="Q117" s="10">
        <f t="shared" si="14"/>
        <v>-0.05</v>
      </c>
      <c r="R117" s="10">
        <f t="shared" si="15"/>
        <v>0</v>
      </c>
    </row>
    <row r="118" ht="15.75" customHeight="1" spans="1:18">
      <c r="A118" s="23"/>
      <c r="B118" s="46">
        <v>43581</v>
      </c>
      <c r="C118" s="52">
        <v>387973</v>
      </c>
      <c r="D118" s="53">
        <v>0.17</v>
      </c>
      <c r="E118" s="52">
        <v>38</v>
      </c>
      <c r="F118" s="52">
        <v>19</v>
      </c>
      <c r="G118" s="52">
        <v>30</v>
      </c>
      <c r="H118" s="52">
        <v>367</v>
      </c>
      <c r="I118" s="52">
        <v>30</v>
      </c>
      <c r="J118" s="53">
        <v>0.94</v>
      </c>
      <c r="K118" s="10">
        <f t="shared" si="8"/>
        <v>0.00803889014469483</v>
      </c>
      <c r="L118" s="10">
        <f t="shared" si="9"/>
        <v>-0.0555555555555555</v>
      </c>
      <c r="M118" s="10">
        <f t="shared" si="10"/>
        <v>-0.0256410256410257</v>
      </c>
      <c r="N118" s="10">
        <f t="shared" si="11"/>
        <v>0.117647058823529</v>
      </c>
      <c r="O118" s="10">
        <f t="shared" si="12"/>
        <v>0.111111111111111</v>
      </c>
      <c r="P118" s="10">
        <f t="shared" si="13"/>
        <v>0.0455840455840455</v>
      </c>
      <c r="Q118" s="10">
        <f t="shared" si="14"/>
        <v>-0.166666666666667</v>
      </c>
      <c r="R118" s="10">
        <f t="shared" si="15"/>
        <v>-0.0105263157894737</v>
      </c>
    </row>
    <row r="119" ht="15.75" customHeight="1" spans="1:18">
      <c r="A119" s="23"/>
      <c r="B119" s="46">
        <v>43582</v>
      </c>
      <c r="C119" s="52">
        <v>388059</v>
      </c>
      <c r="D119" s="53">
        <v>0.19</v>
      </c>
      <c r="E119" s="52">
        <v>31</v>
      </c>
      <c r="F119" s="52">
        <v>20</v>
      </c>
      <c r="G119" s="52">
        <v>29</v>
      </c>
      <c r="H119" s="52">
        <v>366</v>
      </c>
      <c r="I119" s="52">
        <v>36</v>
      </c>
      <c r="J119" s="53">
        <v>0.94</v>
      </c>
      <c r="K119" s="10">
        <f t="shared" si="8"/>
        <v>0.00989704780146572</v>
      </c>
      <c r="L119" s="10">
        <f t="shared" si="9"/>
        <v>0.0555555555555556</v>
      </c>
      <c r="M119" s="10">
        <f t="shared" si="10"/>
        <v>-0.114285714285714</v>
      </c>
      <c r="N119" s="10">
        <f t="shared" si="11"/>
        <v>0.176470588235294</v>
      </c>
      <c r="O119" s="10">
        <f t="shared" si="12"/>
        <v>0</v>
      </c>
      <c r="P119" s="10">
        <f t="shared" si="13"/>
        <v>-0.0734177215189873</v>
      </c>
      <c r="Q119" s="10">
        <f t="shared" si="14"/>
        <v>0.0588235294117647</v>
      </c>
      <c r="R119" s="10">
        <f t="shared" si="15"/>
        <v>0</v>
      </c>
    </row>
    <row r="120" ht="15.75" customHeight="1" spans="1:18">
      <c r="A120" s="23"/>
      <c r="B120" s="46">
        <v>43583</v>
      </c>
      <c r="C120" s="52">
        <v>394554</v>
      </c>
      <c r="D120" s="53">
        <v>0.18</v>
      </c>
      <c r="E120" s="52">
        <v>30</v>
      </c>
      <c r="F120" s="52">
        <v>20</v>
      </c>
      <c r="G120" s="52">
        <v>29</v>
      </c>
      <c r="H120" s="52">
        <v>389</v>
      </c>
      <c r="I120" s="52">
        <v>31</v>
      </c>
      <c r="J120" s="53">
        <v>0.93</v>
      </c>
      <c r="K120" s="10">
        <f t="shared" si="8"/>
        <v>-0.0272936825885979</v>
      </c>
      <c r="L120" s="10">
        <f t="shared" si="9"/>
        <v>0.0588235294117645</v>
      </c>
      <c r="M120" s="10">
        <f t="shared" si="10"/>
        <v>-0.117647058823529</v>
      </c>
      <c r="N120" s="10">
        <f t="shared" si="11"/>
        <v>0.111111111111111</v>
      </c>
      <c r="O120" s="10">
        <f t="shared" si="12"/>
        <v>0.16</v>
      </c>
      <c r="P120" s="10">
        <f t="shared" si="13"/>
        <v>0.0236842105263158</v>
      </c>
      <c r="Q120" s="10">
        <f t="shared" si="14"/>
        <v>-0.0882352941176471</v>
      </c>
      <c r="R120" s="10">
        <f t="shared" si="15"/>
        <v>-0.0106382978723403</v>
      </c>
    </row>
    <row r="121" ht="15.75" customHeight="1" spans="1:18">
      <c r="A121" s="23"/>
      <c r="B121" s="46">
        <v>43584</v>
      </c>
      <c r="C121" s="52">
        <v>395744</v>
      </c>
      <c r="D121" s="53">
        <v>0.18</v>
      </c>
      <c r="E121" s="52">
        <v>38</v>
      </c>
      <c r="F121" s="52">
        <v>20</v>
      </c>
      <c r="G121" s="52">
        <v>27</v>
      </c>
      <c r="H121" s="52">
        <v>366</v>
      </c>
      <c r="I121" s="52">
        <v>31</v>
      </c>
      <c r="J121" s="53">
        <v>0.91</v>
      </c>
      <c r="K121" s="10">
        <f t="shared" si="8"/>
        <v>0.0275888751269089</v>
      </c>
      <c r="L121" s="10">
        <f t="shared" si="9"/>
        <v>-0.0526315789473685</v>
      </c>
      <c r="M121" s="10">
        <f t="shared" si="10"/>
        <v>0.225806451612903</v>
      </c>
      <c r="N121" s="10">
        <f t="shared" si="11"/>
        <v>0.176470588235294</v>
      </c>
      <c r="O121" s="10">
        <f t="shared" si="12"/>
        <v>0.0384615384615385</v>
      </c>
      <c r="P121" s="10">
        <f t="shared" si="13"/>
        <v>-0.0443864229765013</v>
      </c>
      <c r="Q121" s="10">
        <f t="shared" si="14"/>
        <v>-0.0606060606060606</v>
      </c>
      <c r="R121" s="10">
        <f t="shared" si="15"/>
        <v>-0.0421052631578946</v>
      </c>
    </row>
    <row r="122" ht="15.75" customHeight="1" spans="1:18">
      <c r="A122" s="23"/>
      <c r="B122" s="46">
        <v>43585</v>
      </c>
      <c r="C122" s="52">
        <v>405172</v>
      </c>
      <c r="D122" s="53">
        <v>0.17</v>
      </c>
      <c r="E122" s="52">
        <v>33</v>
      </c>
      <c r="F122" s="52">
        <v>19</v>
      </c>
      <c r="G122" s="52">
        <v>27</v>
      </c>
      <c r="H122" s="52">
        <v>380</v>
      </c>
      <c r="I122" s="52">
        <v>34</v>
      </c>
      <c r="J122" s="53">
        <v>0.94</v>
      </c>
      <c r="K122" s="10">
        <f t="shared" si="8"/>
        <v>0.0311136899217703</v>
      </c>
      <c r="L122" s="10">
        <f t="shared" si="9"/>
        <v>-0.0555555555555555</v>
      </c>
      <c r="M122" s="10">
        <f t="shared" si="10"/>
        <v>-0.131578947368421</v>
      </c>
      <c r="N122" s="10">
        <f t="shared" si="11"/>
        <v>-0.0952380952380952</v>
      </c>
      <c r="O122" s="10">
        <f t="shared" si="12"/>
        <v>0</v>
      </c>
      <c r="P122" s="10">
        <f t="shared" si="13"/>
        <v>-0.0256410256410257</v>
      </c>
      <c r="Q122" s="10">
        <f t="shared" si="14"/>
        <v>-0.081081081081081</v>
      </c>
      <c r="R122" s="10">
        <f t="shared" si="15"/>
        <v>0.010752688172043</v>
      </c>
    </row>
    <row r="123" ht="15.75" customHeight="1" spans="1:18">
      <c r="A123" s="23"/>
      <c r="B123" s="46">
        <v>43586</v>
      </c>
      <c r="C123" s="52">
        <v>410255</v>
      </c>
      <c r="D123" s="53">
        <v>0.18</v>
      </c>
      <c r="E123" s="52">
        <v>40</v>
      </c>
      <c r="F123" s="52">
        <v>18</v>
      </c>
      <c r="G123" s="52">
        <v>27</v>
      </c>
      <c r="H123" s="52">
        <v>378</v>
      </c>
      <c r="I123" s="52">
        <v>35</v>
      </c>
      <c r="J123" s="53">
        <v>0.94</v>
      </c>
      <c r="K123" s="10">
        <f t="shared" si="8"/>
        <v>0.0400552661266811</v>
      </c>
      <c r="L123" s="10">
        <f t="shared" si="9"/>
        <v>0.0588235294117645</v>
      </c>
      <c r="M123" s="10">
        <f t="shared" si="10"/>
        <v>0.0810810810810811</v>
      </c>
      <c r="N123" s="10">
        <f t="shared" si="11"/>
        <v>0</v>
      </c>
      <c r="O123" s="10">
        <f t="shared" si="12"/>
        <v>0.0800000000000001</v>
      </c>
      <c r="P123" s="10">
        <f t="shared" si="13"/>
        <v>-0.0130548302872062</v>
      </c>
      <c r="Q123" s="10">
        <f t="shared" si="14"/>
        <v>-0.102564102564103</v>
      </c>
      <c r="R123" s="10">
        <f t="shared" si="15"/>
        <v>0</v>
      </c>
    </row>
    <row r="124" ht="15.75" customHeight="1" spans="1:18">
      <c r="A124" s="23"/>
      <c r="B124" s="46">
        <v>43587</v>
      </c>
      <c r="C124" s="52">
        <v>390331</v>
      </c>
      <c r="D124" s="53">
        <v>0.19</v>
      </c>
      <c r="E124" s="52">
        <v>31</v>
      </c>
      <c r="F124" s="52">
        <v>18</v>
      </c>
      <c r="G124" s="52">
        <v>30</v>
      </c>
      <c r="H124" s="52">
        <v>378</v>
      </c>
      <c r="I124" s="52">
        <v>36</v>
      </c>
      <c r="J124" s="53">
        <v>0.95</v>
      </c>
      <c r="K124" s="10">
        <f t="shared" si="8"/>
        <v>-0.00801051125461583</v>
      </c>
      <c r="L124" s="10">
        <f t="shared" si="9"/>
        <v>0.117647058823529</v>
      </c>
      <c r="M124" s="10">
        <f t="shared" si="10"/>
        <v>0.0333333333333334</v>
      </c>
      <c r="N124" s="10">
        <f t="shared" si="11"/>
        <v>0.0588235294117647</v>
      </c>
      <c r="O124" s="10">
        <f t="shared" si="12"/>
        <v>0.0714285714285714</v>
      </c>
      <c r="P124" s="10">
        <f t="shared" si="13"/>
        <v>-0.0130548302872062</v>
      </c>
      <c r="Q124" s="10">
        <f t="shared" si="14"/>
        <v>-0.0526315789473685</v>
      </c>
      <c r="R124" s="10">
        <f t="shared" si="15"/>
        <v>0.0439560439560438</v>
      </c>
    </row>
    <row r="125" ht="15.75" customHeight="1" spans="1:18">
      <c r="A125" s="23"/>
      <c r="B125" s="46">
        <v>43588</v>
      </c>
      <c r="C125" s="52">
        <v>400375</v>
      </c>
      <c r="D125" s="53">
        <v>0.18</v>
      </c>
      <c r="E125" s="52">
        <v>37</v>
      </c>
      <c r="F125" s="52">
        <v>18</v>
      </c>
      <c r="G125" s="52">
        <v>27</v>
      </c>
      <c r="H125" s="52">
        <v>365</v>
      </c>
      <c r="I125" s="52">
        <v>37</v>
      </c>
      <c r="J125" s="53">
        <v>0.93</v>
      </c>
      <c r="K125" s="10">
        <f t="shared" si="8"/>
        <v>0.0319661419737971</v>
      </c>
      <c r="L125" s="10">
        <f t="shared" si="9"/>
        <v>0.0588235294117645</v>
      </c>
      <c r="M125" s="10">
        <f t="shared" si="10"/>
        <v>-0.0263157894736842</v>
      </c>
      <c r="N125" s="10">
        <f t="shared" si="11"/>
        <v>-0.0526315789473685</v>
      </c>
      <c r="O125" s="10">
        <f t="shared" si="12"/>
        <v>-0.1</v>
      </c>
      <c r="P125" s="10">
        <f t="shared" si="13"/>
        <v>-0.00544959128065392</v>
      </c>
      <c r="Q125" s="10">
        <f t="shared" si="14"/>
        <v>0.233333333333333</v>
      </c>
      <c r="R125" s="10">
        <f t="shared" si="15"/>
        <v>-0.0106382978723403</v>
      </c>
    </row>
    <row r="126" ht="15.75" customHeight="1" spans="1:18">
      <c r="A126" s="23"/>
      <c r="B126" s="46">
        <v>43589</v>
      </c>
      <c r="C126" s="52">
        <v>400472</v>
      </c>
      <c r="D126" s="53">
        <v>0.19</v>
      </c>
      <c r="E126" s="52">
        <v>39</v>
      </c>
      <c r="F126" s="52">
        <v>19</v>
      </c>
      <c r="G126" s="52">
        <v>30</v>
      </c>
      <c r="H126" s="52">
        <v>370</v>
      </c>
      <c r="I126" s="52">
        <v>40</v>
      </c>
      <c r="J126" s="53">
        <v>0.94</v>
      </c>
      <c r="K126" s="10">
        <f t="shared" si="8"/>
        <v>0.0319874039772303</v>
      </c>
      <c r="L126" s="10">
        <f t="shared" si="9"/>
        <v>0</v>
      </c>
      <c r="M126" s="10">
        <f t="shared" si="10"/>
        <v>0.258064516129032</v>
      </c>
      <c r="N126" s="10">
        <f t="shared" si="11"/>
        <v>-0.05</v>
      </c>
      <c r="O126" s="10">
        <f t="shared" si="12"/>
        <v>0.0344827586206897</v>
      </c>
      <c r="P126" s="10">
        <f t="shared" si="13"/>
        <v>0.0109289617486339</v>
      </c>
      <c r="Q126" s="10">
        <f t="shared" si="14"/>
        <v>0.111111111111111</v>
      </c>
      <c r="R126" s="10">
        <f t="shared" si="15"/>
        <v>0</v>
      </c>
    </row>
    <row r="127" ht="15.75" customHeight="1" spans="1:18">
      <c r="A127" s="23"/>
      <c r="B127" s="46">
        <v>43590</v>
      </c>
      <c r="C127" s="52">
        <v>387617</v>
      </c>
      <c r="D127" s="53">
        <v>0.18</v>
      </c>
      <c r="E127" s="52">
        <v>34</v>
      </c>
      <c r="F127" s="52">
        <v>21</v>
      </c>
      <c r="G127" s="52">
        <v>28</v>
      </c>
      <c r="H127" s="52">
        <v>397</v>
      </c>
      <c r="I127" s="52">
        <v>36</v>
      </c>
      <c r="J127" s="53">
        <v>0.93</v>
      </c>
      <c r="K127" s="10">
        <f t="shared" si="8"/>
        <v>-0.0175818772588796</v>
      </c>
      <c r="L127" s="10">
        <f t="shared" si="9"/>
        <v>0</v>
      </c>
      <c r="M127" s="10">
        <f t="shared" si="10"/>
        <v>0.133333333333333</v>
      </c>
      <c r="N127" s="10">
        <f t="shared" si="11"/>
        <v>0.05</v>
      </c>
      <c r="O127" s="10">
        <f t="shared" si="12"/>
        <v>-0.0344827586206896</v>
      </c>
      <c r="P127" s="10">
        <f t="shared" si="13"/>
        <v>0.0205655526992288</v>
      </c>
      <c r="Q127" s="10">
        <f t="shared" si="14"/>
        <v>0.161290322580645</v>
      </c>
      <c r="R127" s="10">
        <f t="shared" si="15"/>
        <v>0</v>
      </c>
    </row>
    <row r="128" ht="15.75" customHeight="1" spans="1:18">
      <c r="A128" s="23"/>
      <c r="B128" s="46">
        <v>43591</v>
      </c>
      <c r="C128" s="52">
        <v>388170</v>
      </c>
      <c r="D128" s="53">
        <v>0.18</v>
      </c>
      <c r="E128" s="52">
        <v>32</v>
      </c>
      <c r="F128" s="52">
        <v>18</v>
      </c>
      <c r="G128" s="52">
        <v>29</v>
      </c>
      <c r="H128" s="52">
        <v>359</v>
      </c>
      <c r="I128" s="52">
        <v>35</v>
      </c>
      <c r="J128" s="53">
        <v>0.93</v>
      </c>
      <c r="K128" s="10">
        <f t="shared" si="8"/>
        <v>-0.0191386350772217</v>
      </c>
      <c r="L128" s="10">
        <f t="shared" si="9"/>
        <v>0</v>
      </c>
      <c r="M128" s="10">
        <f t="shared" si="10"/>
        <v>-0.157894736842105</v>
      </c>
      <c r="N128" s="10">
        <f t="shared" si="11"/>
        <v>-0.1</v>
      </c>
      <c r="O128" s="10">
        <f t="shared" si="12"/>
        <v>0.0740740740740742</v>
      </c>
      <c r="P128" s="10">
        <f t="shared" si="13"/>
        <v>-0.0191256830601093</v>
      </c>
      <c r="Q128" s="10">
        <f t="shared" si="14"/>
        <v>0.129032258064516</v>
      </c>
      <c r="R128" s="10">
        <f t="shared" si="15"/>
        <v>0.0219780219780219</v>
      </c>
    </row>
    <row r="129" ht="15.75" customHeight="1" spans="1:18">
      <c r="A129" s="23"/>
      <c r="B129" s="46">
        <v>43592</v>
      </c>
      <c r="C129" s="52">
        <v>404780</v>
      </c>
      <c r="D129" s="53">
        <v>0.18</v>
      </c>
      <c r="E129" s="52">
        <v>37</v>
      </c>
      <c r="F129" s="52">
        <v>22</v>
      </c>
      <c r="G129" s="52">
        <v>29</v>
      </c>
      <c r="H129" s="52">
        <v>360</v>
      </c>
      <c r="I129" s="52">
        <v>31</v>
      </c>
      <c r="J129" s="53">
        <v>0.95</v>
      </c>
      <c r="K129" s="10">
        <f t="shared" si="8"/>
        <v>-0.000967490349777389</v>
      </c>
      <c r="L129" s="10">
        <f t="shared" si="9"/>
        <v>0.0588235294117645</v>
      </c>
      <c r="M129" s="10">
        <f t="shared" si="10"/>
        <v>0.121212121212121</v>
      </c>
      <c r="N129" s="10">
        <f t="shared" si="11"/>
        <v>0.157894736842105</v>
      </c>
      <c r="O129" s="10">
        <f t="shared" si="12"/>
        <v>0.0740740740740742</v>
      </c>
      <c r="P129" s="10">
        <f t="shared" si="13"/>
        <v>-0.0526315789473685</v>
      </c>
      <c r="Q129" s="10">
        <f t="shared" si="14"/>
        <v>-0.0882352941176471</v>
      </c>
      <c r="R129" s="10">
        <f t="shared" si="15"/>
        <v>0.0106382978723405</v>
      </c>
    </row>
    <row r="130" ht="15.75" customHeight="1" spans="1:18">
      <c r="A130" s="23"/>
      <c r="B130" s="46">
        <v>43593</v>
      </c>
      <c r="C130" s="52">
        <v>384639</v>
      </c>
      <c r="D130" s="53">
        <v>0.17</v>
      </c>
      <c r="E130" s="52">
        <v>35</v>
      </c>
      <c r="F130" s="52">
        <v>20</v>
      </c>
      <c r="G130" s="52">
        <v>29</v>
      </c>
      <c r="H130" s="52">
        <v>390</v>
      </c>
      <c r="I130" s="52">
        <v>38</v>
      </c>
      <c r="J130" s="53">
        <v>0.91</v>
      </c>
      <c r="K130" s="10">
        <f t="shared" si="8"/>
        <v>-0.0624392146348003</v>
      </c>
      <c r="L130" s="10">
        <f t="shared" si="9"/>
        <v>-0.0555555555555555</v>
      </c>
      <c r="M130" s="10">
        <f t="shared" si="10"/>
        <v>-0.125</v>
      </c>
      <c r="N130" s="10">
        <f t="shared" si="11"/>
        <v>0.111111111111111</v>
      </c>
      <c r="O130" s="10">
        <f t="shared" si="12"/>
        <v>0.0740740740740742</v>
      </c>
      <c r="P130" s="10">
        <f t="shared" si="13"/>
        <v>0.0317460317460319</v>
      </c>
      <c r="Q130" s="10">
        <f t="shared" si="14"/>
        <v>0.0857142857142856</v>
      </c>
      <c r="R130" s="10">
        <f t="shared" si="15"/>
        <v>-0.0319148936170212</v>
      </c>
    </row>
    <row r="131" ht="15.75" customHeight="1" spans="1:18">
      <c r="A131" s="23"/>
      <c r="B131" s="46">
        <v>43594</v>
      </c>
      <c r="C131" s="52">
        <v>403290</v>
      </c>
      <c r="D131" s="53">
        <v>0.18</v>
      </c>
      <c r="E131" s="52">
        <v>32</v>
      </c>
      <c r="F131" s="52">
        <v>19</v>
      </c>
      <c r="G131" s="52">
        <v>26</v>
      </c>
      <c r="H131" s="52">
        <v>385</v>
      </c>
      <c r="I131" s="52">
        <v>40</v>
      </c>
      <c r="J131" s="53">
        <v>0.95</v>
      </c>
      <c r="K131" s="10">
        <f t="shared" si="8"/>
        <v>0.0332000276688247</v>
      </c>
      <c r="L131" s="10">
        <f t="shared" si="9"/>
        <v>-0.0526315789473685</v>
      </c>
      <c r="M131" s="10">
        <f t="shared" si="10"/>
        <v>0.032258064516129</v>
      </c>
      <c r="N131" s="10">
        <f t="shared" si="11"/>
        <v>0.0555555555555556</v>
      </c>
      <c r="O131" s="10">
        <f t="shared" si="12"/>
        <v>-0.133333333333333</v>
      </c>
      <c r="P131" s="10">
        <f t="shared" si="13"/>
        <v>0.0185185185185186</v>
      </c>
      <c r="Q131" s="10">
        <f t="shared" si="14"/>
        <v>0.111111111111111</v>
      </c>
      <c r="R131" s="10">
        <f t="shared" si="15"/>
        <v>0</v>
      </c>
    </row>
    <row r="132" ht="15.75" customHeight="1" spans="1:18">
      <c r="A132" s="23"/>
      <c r="B132" s="46">
        <v>43595</v>
      </c>
      <c r="C132" s="52">
        <v>406517</v>
      </c>
      <c r="D132" s="53">
        <v>0.19</v>
      </c>
      <c r="E132" s="52">
        <v>40</v>
      </c>
      <c r="F132" s="52">
        <v>21</v>
      </c>
      <c r="G132" s="52">
        <v>25</v>
      </c>
      <c r="H132" s="52">
        <v>377</v>
      </c>
      <c r="I132" s="52">
        <v>39</v>
      </c>
      <c r="J132" s="53">
        <v>0.92</v>
      </c>
      <c r="K132" s="10">
        <f t="shared" si="8"/>
        <v>0.0153406181704652</v>
      </c>
      <c r="L132" s="10">
        <f t="shared" si="9"/>
        <v>0.0555555555555556</v>
      </c>
      <c r="M132" s="10">
        <f t="shared" si="10"/>
        <v>0.0810810810810811</v>
      </c>
      <c r="N132" s="10">
        <f t="shared" si="11"/>
        <v>0.166666666666667</v>
      </c>
      <c r="O132" s="10">
        <f t="shared" si="12"/>
        <v>-0.0740740740740741</v>
      </c>
      <c r="P132" s="10">
        <f t="shared" si="13"/>
        <v>0.0328767123287672</v>
      </c>
      <c r="Q132" s="10">
        <f t="shared" si="14"/>
        <v>0.0540540540540539</v>
      </c>
      <c r="R132" s="10">
        <f t="shared" si="15"/>
        <v>-0.010752688172043</v>
      </c>
    </row>
    <row r="133" ht="15.75" customHeight="1" spans="1:18">
      <c r="A133" s="23"/>
      <c r="B133" s="46">
        <v>43596</v>
      </c>
      <c r="C133" s="52">
        <v>398563</v>
      </c>
      <c r="D133" s="53">
        <v>0.17</v>
      </c>
      <c r="E133" s="52">
        <v>39</v>
      </c>
      <c r="F133" s="52">
        <v>17</v>
      </c>
      <c r="G133" s="52">
        <v>28</v>
      </c>
      <c r="H133" s="52">
        <v>367</v>
      </c>
      <c r="I133" s="52">
        <v>33</v>
      </c>
      <c r="J133" s="53">
        <v>0.91</v>
      </c>
      <c r="K133" s="10">
        <f t="shared" si="8"/>
        <v>-0.00476687508739693</v>
      </c>
      <c r="L133" s="10">
        <f t="shared" si="9"/>
        <v>-0.105263157894737</v>
      </c>
      <c r="M133" s="10">
        <f t="shared" si="10"/>
        <v>0</v>
      </c>
      <c r="N133" s="10">
        <f t="shared" si="11"/>
        <v>-0.105263157894737</v>
      </c>
      <c r="O133" s="10">
        <f t="shared" si="12"/>
        <v>-0.0666666666666667</v>
      </c>
      <c r="P133" s="10">
        <f t="shared" si="13"/>
        <v>-0.00810810810810814</v>
      </c>
      <c r="Q133" s="10">
        <f t="shared" si="14"/>
        <v>-0.175</v>
      </c>
      <c r="R133" s="10">
        <f t="shared" si="15"/>
        <v>-0.0319148936170212</v>
      </c>
    </row>
    <row r="134" ht="15.75" customHeight="1" spans="1:18">
      <c r="A134" s="23"/>
      <c r="B134" s="46">
        <v>43597</v>
      </c>
      <c r="C134" s="52">
        <v>398790</v>
      </c>
      <c r="D134" s="53">
        <v>0.17</v>
      </c>
      <c r="E134" s="52">
        <v>34</v>
      </c>
      <c r="F134" s="52">
        <v>22</v>
      </c>
      <c r="G134" s="52">
        <v>27</v>
      </c>
      <c r="H134" s="52">
        <v>350</v>
      </c>
      <c r="I134" s="52">
        <v>30</v>
      </c>
      <c r="J134" s="53">
        <v>0.94</v>
      </c>
      <c r="K134" s="10">
        <f t="shared" si="8"/>
        <v>0.0288248451435309</v>
      </c>
      <c r="L134" s="10">
        <f t="shared" si="9"/>
        <v>-0.0555555555555555</v>
      </c>
      <c r="M134" s="10">
        <f t="shared" si="10"/>
        <v>0</v>
      </c>
      <c r="N134" s="10">
        <f t="shared" si="11"/>
        <v>0.0476190476190477</v>
      </c>
      <c r="O134" s="10">
        <f t="shared" si="12"/>
        <v>-0.0357142857142857</v>
      </c>
      <c r="P134" s="10">
        <f t="shared" si="13"/>
        <v>-0.118387909319899</v>
      </c>
      <c r="Q134" s="10">
        <f t="shared" si="14"/>
        <v>-0.166666666666667</v>
      </c>
      <c r="R134" s="10">
        <f t="shared" si="15"/>
        <v>0.010752688172043</v>
      </c>
    </row>
    <row r="135" ht="15.75" customHeight="1" spans="1:18">
      <c r="A135" s="23"/>
      <c r="B135" s="46">
        <v>43598</v>
      </c>
      <c r="C135" s="52">
        <v>385035</v>
      </c>
      <c r="D135" s="53">
        <v>0.17</v>
      </c>
      <c r="E135" s="52">
        <v>37</v>
      </c>
      <c r="F135" s="52">
        <v>19</v>
      </c>
      <c r="G135" s="52">
        <v>25</v>
      </c>
      <c r="H135" s="52">
        <v>395</v>
      </c>
      <c r="I135" s="52">
        <v>33</v>
      </c>
      <c r="J135" s="53">
        <v>0.93</v>
      </c>
      <c r="K135" s="10">
        <f t="shared" si="8"/>
        <v>-0.00807635829662257</v>
      </c>
      <c r="L135" s="10">
        <f t="shared" si="9"/>
        <v>-0.0555555555555555</v>
      </c>
      <c r="M135" s="10">
        <f t="shared" si="10"/>
        <v>0.15625</v>
      </c>
      <c r="N135" s="10">
        <f t="shared" si="11"/>
        <v>0.0555555555555556</v>
      </c>
      <c r="O135" s="10">
        <f t="shared" si="12"/>
        <v>-0.137931034482759</v>
      </c>
      <c r="P135" s="10">
        <f t="shared" si="13"/>
        <v>0.100278551532033</v>
      </c>
      <c r="Q135" s="10">
        <f t="shared" si="14"/>
        <v>-0.0571428571428572</v>
      </c>
      <c r="R135" s="10">
        <f t="shared" si="15"/>
        <v>0</v>
      </c>
    </row>
    <row r="136" ht="15.75" customHeight="1" spans="1:18">
      <c r="A136" s="23"/>
      <c r="B136" s="46">
        <v>43599</v>
      </c>
      <c r="C136" s="52">
        <v>387454</v>
      </c>
      <c r="D136" s="53">
        <v>0.17</v>
      </c>
      <c r="E136" s="52">
        <v>35</v>
      </c>
      <c r="F136" s="52">
        <v>20</v>
      </c>
      <c r="G136" s="52">
        <v>27</v>
      </c>
      <c r="H136" s="52">
        <v>389</v>
      </c>
      <c r="I136" s="52">
        <v>35</v>
      </c>
      <c r="J136" s="53">
        <v>0.91</v>
      </c>
      <c r="K136" s="10">
        <f t="shared" si="8"/>
        <v>-0.0428034981965512</v>
      </c>
      <c r="L136" s="10">
        <f t="shared" si="9"/>
        <v>-0.0555555555555555</v>
      </c>
      <c r="M136" s="10">
        <f t="shared" si="10"/>
        <v>-0.0540540540540541</v>
      </c>
      <c r="N136" s="10">
        <f t="shared" si="11"/>
        <v>-0.0909090909090909</v>
      </c>
      <c r="O136" s="10">
        <f t="shared" si="12"/>
        <v>-0.0689655172413793</v>
      </c>
      <c r="P136" s="10">
        <f t="shared" si="13"/>
        <v>0.0805555555555555</v>
      </c>
      <c r="Q136" s="10">
        <f t="shared" si="14"/>
        <v>0.129032258064516</v>
      </c>
      <c r="R136" s="10">
        <f t="shared" si="15"/>
        <v>-0.0421052631578946</v>
      </c>
    </row>
    <row r="137" ht="15.75" customHeight="1" spans="1:18">
      <c r="A137" s="23"/>
      <c r="B137" s="46">
        <v>43600</v>
      </c>
      <c r="C137" s="52">
        <v>381343</v>
      </c>
      <c r="D137" s="53">
        <v>0.17</v>
      </c>
      <c r="E137" s="52">
        <v>37</v>
      </c>
      <c r="F137" s="52">
        <v>20</v>
      </c>
      <c r="G137" s="52">
        <v>29</v>
      </c>
      <c r="H137" s="52">
        <v>399</v>
      </c>
      <c r="I137" s="52">
        <v>36</v>
      </c>
      <c r="J137" s="53">
        <v>0.95</v>
      </c>
      <c r="K137" s="10">
        <f t="shared" si="8"/>
        <v>-0.00856907385886507</v>
      </c>
      <c r="L137" s="10">
        <f t="shared" si="9"/>
        <v>0</v>
      </c>
      <c r="M137" s="10">
        <f t="shared" si="10"/>
        <v>0.0571428571428572</v>
      </c>
      <c r="N137" s="10">
        <f t="shared" si="11"/>
        <v>0</v>
      </c>
      <c r="O137" s="10">
        <f t="shared" si="12"/>
        <v>0</v>
      </c>
      <c r="P137" s="10">
        <f t="shared" si="13"/>
        <v>0.023076923076923</v>
      </c>
      <c r="Q137" s="10">
        <f t="shared" si="14"/>
        <v>-0.0526315789473685</v>
      </c>
      <c r="R137" s="10">
        <f t="shared" si="15"/>
        <v>0.0439560439560438</v>
      </c>
    </row>
    <row r="138" ht="15.75" customHeight="1" spans="1:18">
      <c r="A138" s="23"/>
      <c r="B138" s="46">
        <v>43601</v>
      </c>
      <c r="C138" s="52">
        <v>382648</v>
      </c>
      <c r="D138" s="53">
        <v>0.17</v>
      </c>
      <c r="E138" s="52">
        <v>37</v>
      </c>
      <c r="F138" s="52">
        <v>22</v>
      </c>
      <c r="G138" s="52">
        <v>26</v>
      </c>
      <c r="H138" s="52">
        <v>390</v>
      </c>
      <c r="I138" s="52">
        <v>39</v>
      </c>
      <c r="J138" s="53">
        <v>0.93</v>
      </c>
      <c r="K138" s="10">
        <f t="shared" si="8"/>
        <v>-0.0511840115053683</v>
      </c>
      <c r="L138" s="10">
        <f t="shared" si="9"/>
        <v>-0.0555555555555555</v>
      </c>
      <c r="M138" s="10">
        <f t="shared" si="10"/>
        <v>0.15625</v>
      </c>
      <c r="N138" s="10">
        <f t="shared" si="11"/>
        <v>0.157894736842105</v>
      </c>
      <c r="O138" s="10">
        <f t="shared" si="12"/>
        <v>0</v>
      </c>
      <c r="P138" s="10">
        <f t="shared" si="13"/>
        <v>0.0129870129870129</v>
      </c>
      <c r="Q138" s="10">
        <f t="shared" si="14"/>
        <v>-0.025</v>
      </c>
      <c r="R138" s="10">
        <f t="shared" si="15"/>
        <v>-0.0210526315789473</v>
      </c>
    </row>
    <row r="139" ht="15.75" customHeight="1" spans="1:18">
      <c r="A139" s="23"/>
      <c r="B139" s="46">
        <v>43602</v>
      </c>
      <c r="C139" s="52">
        <v>391140</v>
      </c>
      <c r="D139" s="53">
        <v>0.18</v>
      </c>
      <c r="E139" s="52">
        <v>32</v>
      </c>
      <c r="F139" s="52">
        <v>17</v>
      </c>
      <c r="G139" s="52">
        <v>25</v>
      </c>
      <c r="H139" s="52">
        <v>378</v>
      </c>
      <c r="I139" s="52">
        <v>35</v>
      </c>
      <c r="J139" s="53">
        <v>0.91</v>
      </c>
      <c r="K139" s="10">
        <f t="shared" ref="K139:K202" si="16">(C139/VLOOKUP(B139-7,$B:$C,2,0))-1</f>
        <v>-0.0378262163697951</v>
      </c>
      <c r="L139" s="10">
        <f t="shared" ref="L139:L202" si="17">(D139/VLOOKUP(B139-7,$B:$D,3,0))-1</f>
        <v>-0.0526315789473685</v>
      </c>
      <c r="M139" s="10">
        <f t="shared" ref="M139:M202" si="18">(E139/VLOOKUP(B139-7,$B:$E,4,0))-1</f>
        <v>-0.2</v>
      </c>
      <c r="N139" s="10">
        <f t="shared" ref="N139:N202" si="19">(F139/VLOOKUP(B139-7,$B:$F,5,0))-1</f>
        <v>-0.19047619047619</v>
      </c>
      <c r="O139" s="10">
        <f t="shared" ref="O139:O202" si="20">(G139/VLOOKUP(B139-7,$B:$G,6,0))-1</f>
        <v>0</v>
      </c>
      <c r="P139" s="10">
        <f t="shared" ref="P139:P202" si="21">(H139/VLOOKUP(B139-7,$B:$H,7,0))-1</f>
        <v>0.00265251989389914</v>
      </c>
      <c r="Q139" s="10">
        <f t="shared" ref="Q139:Q202" si="22">(I139/VLOOKUP(B139-7,$B:$I,8,0))-1</f>
        <v>-0.102564102564103</v>
      </c>
      <c r="R139" s="10">
        <f t="shared" ref="R139:R202" si="23">(J139/VLOOKUP(B139-7,$B:$J,9,0))-1</f>
        <v>-0.0108695652173914</v>
      </c>
    </row>
    <row r="140" ht="15.75" customHeight="1" spans="1:18">
      <c r="A140" s="23"/>
      <c r="B140" s="46">
        <v>43603</v>
      </c>
      <c r="C140" s="52">
        <v>389840</v>
      </c>
      <c r="D140" s="53">
        <v>0.17</v>
      </c>
      <c r="E140" s="52">
        <v>35</v>
      </c>
      <c r="F140" s="52">
        <v>22</v>
      </c>
      <c r="G140" s="52">
        <v>26</v>
      </c>
      <c r="H140" s="52">
        <v>377</v>
      </c>
      <c r="I140" s="52">
        <v>35</v>
      </c>
      <c r="J140" s="53">
        <v>0.93</v>
      </c>
      <c r="K140" s="10">
        <f t="shared" si="16"/>
        <v>-0.0218861259073221</v>
      </c>
      <c r="L140" s="10">
        <f t="shared" si="17"/>
        <v>0</v>
      </c>
      <c r="M140" s="10">
        <f t="shared" si="18"/>
        <v>-0.102564102564103</v>
      </c>
      <c r="N140" s="10">
        <f t="shared" si="19"/>
        <v>0.294117647058824</v>
      </c>
      <c r="O140" s="10">
        <f t="shared" si="20"/>
        <v>-0.0714285714285714</v>
      </c>
      <c r="P140" s="10">
        <f t="shared" si="21"/>
        <v>0.0272479564032697</v>
      </c>
      <c r="Q140" s="10">
        <f t="shared" si="22"/>
        <v>0.0606060606060606</v>
      </c>
      <c r="R140" s="10">
        <f t="shared" si="23"/>
        <v>0.0219780219780219</v>
      </c>
    </row>
    <row r="141" ht="15.75" customHeight="1" spans="1:18">
      <c r="A141" s="23"/>
      <c r="B141" s="46">
        <v>43604</v>
      </c>
      <c r="C141" s="52">
        <v>397741</v>
      </c>
      <c r="D141" s="53">
        <v>0.19</v>
      </c>
      <c r="E141" s="52">
        <v>31</v>
      </c>
      <c r="F141" s="52">
        <v>20</v>
      </c>
      <c r="G141" s="52">
        <v>25</v>
      </c>
      <c r="H141" s="52">
        <v>398</v>
      </c>
      <c r="I141" s="52">
        <v>34</v>
      </c>
      <c r="J141" s="53">
        <v>0.92</v>
      </c>
      <c r="K141" s="10">
        <f t="shared" si="16"/>
        <v>-0.00263045713282684</v>
      </c>
      <c r="L141" s="10">
        <f t="shared" si="17"/>
        <v>0.117647058823529</v>
      </c>
      <c r="M141" s="10">
        <f t="shared" si="18"/>
        <v>-0.0882352941176471</v>
      </c>
      <c r="N141" s="10">
        <f t="shared" si="19"/>
        <v>-0.0909090909090909</v>
      </c>
      <c r="O141" s="10">
        <f t="shared" si="20"/>
        <v>-0.0740740740740741</v>
      </c>
      <c r="P141" s="10">
        <f t="shared" si="21"/>
        <v>0.137142857142857</v>
      </c>
      <c r="Q141" s="10">
        <f t="shared" si="22"/>
        <v>0.133333333333333</v>
      </c>
      <c r="R141" s="10">
        <f t="shared" si="23"/>
        <v>-0.0212765957446808</v>
      </c>
    </row>
    <row r="142" ht="15.75" customHeight="1" spans="1:18">
      <c r="A142" s="23"/>
      <c r="B142" s="46">
        <v>43605</v>
      </c>
      <c r="C142" s="52">
        <v>409012</v>
      </c>
      <c r="D142" s="53">
        <v>0.19</v>
      </c>
      <c r="E142" s="52">
        <v>32</v>
      </c>
      <c r="F142" s="52">
        <v>22</v>
      </c>
      <c r="G142" s="52">
        <v>25</v>
      </c>
      <c r="H142" s="52">
        <v>379</v>
      </c>
      <c r="I142" s="52">
        <v>35</v>
      </c>
      <c r="J142" s="53">
        <v>0.93</v>
      </c>
      <c r="K142" s="10">
        <f t="shared" si="16"/>
        <v>0.0622722609632891</v>
      </c>
      <c r="L142" s="10">
        <f t="shared" si="17"/>
        <v>0.117647058823529</v>
      </c>
      <c r="M142" s="10">
        <f t="shared" si="18"/>
        <v>-0.135135135135135</v>
      </c>
      <c r="N142" s="10">
        <f t="shared" si="19"/>
        <v>0.157894736842105</v>
      </c>
      <c r="O142" s="10">
        <f t="shared" si="20"/>
        <v>0</v>
      </c>
      <c r="P142" s="10">
        <f t="shared" si="21"/>
        <v>-0.040506329113924</v>
      </c>
      <c r="Q142" s="10">
        <f t="shared" si="22"/>
        <v>0.0606060606060606</v>
      </c>
      <c r="R142" s="10">
        <f t="shared" si="23"/>
        <v>0</v>
      </c>
    </row>
    <row r="143" ht="15.75" customHeight="1" spans="1:18">
      <c r="A143" s="23"/>
      <c r="B143" s="46">
        <v>43606</v>
      </c>
      <c r="C143" s="52">
        <v>397624</v>
      </c>
      <c r="D143" s="53">
        <v>0.18</v>
      </c>
      <c r="E143" s="52">
        <v>35</v>
      </c>
      <c r="F143" s="52">
        <v>21</v>
      </c>
      <c r="G143" s="52">
        <v>25</v>
      </c>
      <c r="H143" s="52">
        <v>380</v>
      </c>
      <c r="I143" s="52">
        <v>37</v>
      </c>
      <c r="J143" s="53">
        <v>0.94</v>
      </c>
      <c r="K143" s="10">
        <f t="shared" si="16"/>
        <v>0.0262482772148436</v>
      </c>
      <c r="L143" s="10">
        <f t="shared" si="17"/>
        <v>0.0588235294117645</v>
      </c>
      <c r="M143" s="10">
        <f t="shared" si="18"/>
        <v>0</v>
      </c>
      <c r="N143" s="10">
        <f t="shared" si="19"/>
        <v>0.05</v>
      </c>
      <c r="O143" s="10">
        <f t="shared" si="20"/>
        <v>-0.0740740740740741</v>
      </c>
      <c r="P143" s="10">
        <f t="shared" si="21"/>
        <v>-0.0231362467866324</v>
      </c>
      <c r="Q143" s="10">
        <f t="shared" si="22"/>
        <v>0.0571428571428572</v>
      </c>
      <c r="R143" s="10">
        <f t="shared" si="23"/>
        <v>0.0329670329670328</v>
      </c>
    </row>
    <row r="144" ht="15.75" customHeight="1" spans="1:18">
      <c r="A144" s="23"/>
      <c r="B144" s="46">
        <v>43607</v>
      </c>
      <c r="C144" s="52">
        <v>387088</v>
      </c>
      <c r="D144" s="53">
        <v>0.18</v>
      </c>
      <c r="E144" s="52">
        <v>35</v>
      </c>
      <c r="F144" s="52">
        <v>17</v>
      </c>
      <c r="G144" s="52">
        <v>25</v>
      </c>
      <c r="H144" s="52">
        <v>398</v>
      </c>
      <c r="I144" s="52">
        <v>37</v>
      </c>
      <c r="J144" s="53">
        <v>0.94</v>
      </c>
      <c r="K144" s="10">
        <f t="shared" si="16"/>
        <v>0.0150651775435762</v>
      </c>
      <c r="L144" s="10">
        <f t="shared" si="17"/>
        <v>0.0588235294117645</v>
      </c>
      <c r="M144" s="10">
        <f t="shared" si="18"/>
        <v>-0.0540540540540541</v>
      </c>
      <c r="N144" s="10">
        <f t="shared" si="19"/>
        <v>-0.15</v>
      </c>
      <c r="O144" s="10">
        <f t="shared" si="20"/>
        <v>-0.137931034482759</v>
      </c>
      <c r="P144" s="10">
        <f t="shared" si="21"/>
        <v>-0.00250626566416046</v>
      </c>
      <c r="Q144" s="10">
        <f t="shared" si="22"/>
        <v>0.0277777777777777</v>
      </c>
      <c r="R144" s="10">
        <f t="shared" si="23"/>
        <v>-0.0105263157894737</v>
      </c>
    </row>
    <row r="145" ht="15.75" customHeight="1" spans="1:18">
      <c r="A145" s="23"/>
      <c r="B145" s="46">
        <v>43608</v>
      </c>
      <c r="C145" s="52">
        <v>388159</v>
      </c>
      <c r="D145" s="53">
        <v>0.17</v>
      </c>
      <c r="E145" s="52">
        <v>38</v>
      </c>
      <c r="F145" s="52">
        <v>22</v>
      </c>
      <c r="G145" s="52">
        <v>26</v>
      </c>
      <c r="H145" s="52">
        <v>391</v>
      </c>
      <c r="I145" s="52">
        <v>33</v>
      </c>
      <c r="J145" s="53">
        <v>0.93</v>
      </c>
      <c r="K145" s="10">
        <f t="shared" si="16"/>
        <v>0.014402270494031</v>
      </c>
      <c r="L145" s="10">
        <f t="shared" si="17"/>
        <v>0</v>
      </c>
      <c r="M145" s="10">
        <f t="shared" si="18"/>
        <v>0.027027027027027</v>
      </c>
      <c r="N145" s="10">
        <f t="shared" si="19"/>
        <v>0</v>
      </c>
      <c r="O145" s="10">
        <f t="shared" si="20"/>
        <v>0</v>
      </c>
      <c r="P145" s="10">
        <f t="shared" si="21"/>
        <v>0.00256410256410255</v>
      </c>
      <c r="Q145" s="10">
        <f t="shared" si="22"/>
        <v>-0.153846153846154</v>
      </c>
      <c r="R145" s="10">
        <f t="shared" si="23"/>
        <v>0</v>
      </c>
    </row>
    <row r="146" ht="15.75" customHeight="1" spans="1:18">
      <c r="A146" s="23"/>
      <c r="B146" s="46">
        <v>43609</v>
      </c>
      <c r="C146" s="52">
        <v>403534</v>
      </c>
      <c r="D146" s="53">
        <v>0.17</v>
      </c>
      <c r="E146" s="52">
        <v>34</v>
      </c>
      <c r="F146" s="52">
        <v>22</v>
      </c>
      <c r="G146" s="52">
        <v>26</v>
      </c>
      <c r="H146" s="52">
        <v>386</v>
      </c>
      <c r="I146" s="52">
        <v>35</v>
      </c>
      <c r="J146" s="53">
        <v>0.92</v>
      </c>
      <c r="K146" s="10">
        <f t="shared" si="16"/>
        <v>0.0316868640384518</v>
      </c>
      <c r="L146" s="10">
        <f t="shared" si="17"/>
        <v>-0.0555555555555555</v>
      </c>
      <c r="M146" s="10">
        <f t="shared" si="18"/>
        <v>0.0625</v>
      </c>
      <c r="N146" s="10">
        <f t="shared" si="19"/>
        <v>0.294117647058824</v>
      </c>
      <c r="O146" s="10">
        <f t="shared" si="20"/>
        <v>0.04</v>
      </c>
      <c r="P146" s="10">
        <f t="shared" si="21"/>
        <v>0.0211640211640212</v>
      </c>
      <c r="Q146" s="10">
        <f t="shared" si="22"/>
        <v>0</v>
      </c>
      <c r="R146" s="10">
        <f t="shared" si="23"/>
        <v>0.0109890109890109</v>
      </c>
    </row>
    <row r="147" ht="15.75" customHeight="1" spans="1:18">
      <c r="A147" s="23"/>
      <c r="B147" s="46">
        <v>43610</v>
      </c>
      <c r="C147" s="52">
        <v>398544</v>
      </c>
      <c r="D147" s="53">
        <v>0.19</v>
      </c>
      <c r="E147" s="52">
        <v>31</v>
      </c>
      <c r="F147" s="52">
        <v>19</v>
      </c>
      <c r="G147" s="52">
        <v>30</v>
      </c>
      <c r="H147" s="52">
        <v>396</v>
      </c>
      <c r="I147" s="52">
        <v>37</v>
      </c>
      <c r="J147" s="53">
        <v>0.95</v>
      </c>
      <c r="K147" s="10">
        <f t="shared" si="16"/>
        <v>0.0223271085573569</v>
      </c>
      <c r="L147" s="10">
        <f t="shared" si="17"/>
        <v>0.117647058823529</v>
      </c>
      <c r="M147" s="10">
        <f t="shared" si="18"/>
        <v>-0.114285714285714</v>
      </c>
      <c r="N147" s="10">
        <f t="shared" si="19"/>
        <v>-0.136363636363636</v>
      </c>
      <c r="O147" s="10">
        <f t="shared" si="20"/>
        <v>0.153846153846154</v>
      </c>
      <c r="P147" s="10">
        <f t="shared" si="21"/>
        <v>0.0503978779840848</v>
      </c>
      <c r="Q147" s="10">
        <f t="shared" si="22"/>
        <v>0.0571428571428572</v>
      </c>
      <c r="R147" s="10">
        <f t="shared" si="23"/>
        <v>0.021505376344086</v>
      </c>
    </row>
    <row r="148" ht="15.75" customHeight="1" spans="1:18">
      <c r="A148" s="23"/>
      <c r="B148" s="46">
        <v>43611</v>
      </c>
      <c r="C148" s="52">
        <v>401029</v>
      </c>
      <c r="D148" s="53">
        <v>0.18</v>
      </c>
      <c r="E148" s="52">
        <v>35</v>
      </c>
      <c r="F148" s="52">
        <v>18</v>
      </c>
      <c r="G148" s="52">
        <v>30</v>
      </c>
      <c r="H148" s="52">
        <v>354</v>
      </c>
      <c r="I148" s="52">
        <v>33</v>
      </c>
      <c r="J148" s="53">
        <v>0.91</v>
      </c>
      <c r="K148" s="10">
        <f t="shared" si="16"/>
        <v>0.00826668610980508</v>
      </c>
      <c r="L148" s="10">
        <f t="shared" si="17"/>
        <v>-0.0526315789473685</v>
      </c>
      <c r="M148" s="10">
        <f t="shared" si="18"/>
        <v>0.129032258064516</v>
      </c>
      <c r="N148" s="10">
        <f t="shared" si="19"/>
        <v>-0.1</v>
      </c>
      <c r="O148" s="10">
        <f t="shared" si="20"/>
        <v>0.2</v>
      </c>
      <c r="P148" s="10">
        <f t="shared" si="21"/>
        <v>-0.110552763819096</v>
      </c>
      <c r="Q148" s="10">
        <f t="shared" si="22"/>
        <v>-0.0294117647058824</v>
      </c>
      <c r="R148" s="10">
        <f t="shared" si="23"/>
        <v>-0.0108695652173914</v>
      </c>
    </row>
    <row r="149" ht="15.75" customHeight="1" spans="1:18">
      <c r="A149" s="23"/>
      <c r="B149" s="46">
        <v>43612</v>
      </c>
      <c r="C149" s="52">
        <v>384455</v>
      </c>
      <c r="D149" s="53">
        <v>0.17</v>
      </c>
      <c r="E149" s="52">
        <v>40</v>
      </c>
      <c r="F149" s="52">
        <v>18</v>
      </c>
      <c r="G149" s="52">
        <v>29</v>
      </c>
      <c r="H149" s="52">
        <v>396</v>
      </c>
      <c r="I149" s="52">
        <v>31</v>
      </c>
      <c r="J149" s="53">
        <v>0.91</v>
      </c>
      <c r="K149" s="10">
        <f t="shared" si="16"/>
        <v>-0.0600398032331569</v>
      </c>
      <c r="L149" s="10">
        <f t="shared" si="17"/>
        <v>-0.105263157894737</v>
      </c>
      <c r="M149" s="10">
        <f t="shared" si="18"/>
        <v>0.25</v>
      </c>
      <c r="N149" s="10">
        <f t="shared" si="19"/>
        <v>-0.181818181818182</v>
      </c>
      <c r="O149" s="10">
        <f t="shared" si="20"/>
        <v>0.16</v>
      </c>
      <c r="P149" s="10">
        <f t="shared" si="21"/>
        <v>0.0448548812664908</v>
      </c>
      <c r="Q149" s="10">
        <f t="shared" si="22"/>
        <v>-0.114285714285714</v>
      </c>
      <c r="R149" s="10">
        <f t="shared" si="23"/>
        <v>-0.021505376344086</v>
      </c>
    </row>
    <row r="150" ht="15.75" customHeight="1" spans="1:18">
      <c r="A150" s="23"/>
      <c r="B150" s="46">
        <v>43613</v>
      </c>
      <c r="C150" s="52">
        <v>402546</v>
      </c>
      <c r="D150" s="53">
        <v>0.18</v>
      </c>
      <c r="E150" s="52">
        <v>39</v>
      </c>
      <c r="F150" s="52">
        <v>19</v>
      </c>
      <c r="G150" s="52">
        <v>25</v>
      </c>
      <c r="H150" s="52">
        <v>395</v>
      </c>
      <c r="I150" s="52">
        <v>35</v>
      </c>
      <c r="J150" s="53">
        <v>0.92</v>
      </c>
      <c r="K150" s="10">
        <f t="shared" si="16"/>
        <v>0.0123785284590467</v>
      </c>
      <c r="L150" s="10">
        <f t="shared" si="17"/>
        <v>0</v>
      </c>
      <c r="M150" s="10">
        <f t="shared" si="18"/>
        <v>0.114285714285714</v>
      </c>
      <c r="N150" s="10">
        <f t="shared" si="19"/>
        <v>-0.0952380952380952</v>
      </c>
      <c r="O150" s="10">
        <f t="shared" si="20"/>
        <v>0</v>
      </c>
      <c r="P150" s="10">
        <f t="shared" si="21"/>
        <v>0.0394736842105263</v>
      </c>
      <c r="Q150" s="10">
        <f t="shared" si="22"/>
        <v>-0.0540540540540541</v>
      </c>
      <c r="R150" s="10">
        <f t="shared" si="23"/>
        <v>-0.0212765957446808</v>
      </c>
    </row>
    <row r="151" ht="15.75" customHeight="1" spans="1:18">
      <c r="A151" s="23"/>
      <c r="B151" s="46">
        <v>43614</v>
      </c>
      <c r="C151" s="52">
        <v>405545</v>
      </c>
      <c r="D151" s="53">
        <v>0.18</v>
      </c>
      <c r="E151" s="52">
        <v>39</v>
      </c>
      <c r="F151" s="52">
        <v>18</v>
      </c>
      <c r="G151" s="52">
        <v>28</v>
      </c>
      <c r="H151" s="52">
        <v>352</v>
      </c>
      <c r="I151" s="52">
        <v>32</v>
      </c>
      <c r="J151" s="53">
        <v>0.93</v>
      </c>
      <c r="K151" s="10">
        <f t="shared" si="16"/>
        <v>0.04768166411772</v>
      </c>
      <c r="L151" s="10">
        <f t="shared" si="17"/>
        <v>0</v>
      </c>
      <c r="M151" s="10">
        <f t="shared" si="18"/>
        <v>0.114285714285714</v>
      </c>
      <c r="N151" s="10">
        <f t="shared" si="19"/>
        <v>0.0588235294117647</v>
      </c>
      <c r="O151" s="10">
        <f t="shared" si="20"/>
        <v>0.12</v>
      </c>
      <c r="P151" s="10">
        <f t="shared" si="21"/>
        <v>-0.115577889447236</v>
      </c>
      <c r="Q151" s="10">
        <f t="shared" si="22"/>
        <v>-0.135135135135135</v>
      </c>
      <c r="R151" s="10">
        <f t="shared" si="23"/>
        <v>-0.0106382978723403</v>
      </c>
    </row>
    <row r="152" ht="15.75" customHeight="1" spans="1:18">
      <c r="A152" s="23"/>
      <c r="B152" s="46">
        <v>43615</v>
      </c>
      <c r="C152" s="52">
        <v>389665</v>
      </c>
      <c r="D152" s="53">
        <v>0.19</v>
      </c>
      <c r="E152" s="52">
        <v>30</v>
      </c>
      <c r="F152" s="52">
        <v>18</v>
      </c>
      <c r="G152" s="52">
        <v>27</v>
      </c>
      <c r="H152" s="52">
        <v>379</v>
      </c>
      <c r="I152" s="52">
        <v>38</v>
      </c>
      <c r="J152" s="53">
        <v>0.91</v>
      </c>
      <c r="K152" s="10">
        <f t="shared" si="16"/>
        <v>0.0038798533590616</v>
      </c>
      <c r="L152" s="10">
        <f t="shared" si="17"/>
        <v>0.117647058823529</v>
      </c>
      <c r="M152" s="10">
        <f t="shared" si="18"/>
        <v>-0.210526315789474</v>
      </c>
      <c r="N152" s="10">
        <f t="shared" si="19"/>
        <v>-0.181818181818182</v>
      </c>
      <c r="O152" s="10">
        <f t="shared" si="20"/>
        <v>0.0384615384615385</v>
      </c>
      <c r="P152" s="10">
        <f t="shared" si="21"/>
        <v>-0.030690537084399</v>
      </c>
      <c r="Q152" s="10">
        <f t="shared" si="22"/>
        <v>0.151515151515152</v>
      </c>
      <c r="R152" s="10">
        <f t="shared" si="23"/>
        <v>-0.021505376344086</v>
      </c>
    </row>
    <row r="153" ht="15.75" customHeight="1" spans="1:18">
      <c r="A153" s="23"/>
      <c r="B153" s="46">
        <v>43616</v>
      </c>
      <c r="C153" s="52">
        <v>384789</v>
      </c>
      <c r="D153" s="53">
        <v>0.18</v>
      </c>
      <c r="E153" s="52">
        <v>34</v>
      </c>
      <c r="F153" s="52">
        <v>19</v>
      </c>
      <c r="G153" s="52">
        <v>30</v>
      </c>
      <c r="H153" s="52">
        <v>381</v>
      </c>
      <c r="I153" s="52">
        <v>31</v>
      </c>
      <c r="J153" s="53">
        <v>0.95</v>
      </c>
      <c r="K153" s="10">
        <f t="shared" si="16"/>
        <v>-0.0464520957341884</v>
      </c>
      <c r="L153" s="10">
        <f t="shared" si="17"/>
        <v>0.0588235294117645</v>
      </c>
      <c r="M153" s="10">
        <f t="shared" si="18"/>
        <v>0</v>
      </c>
      <c r="N153" s="10">
        <f t="shared" si="19"/>
        <v>-0.136363636363636</v>
      </c>
      <c r="O153" s="10">
        <f t="shared" si="20"/>
        <v>0.153846153846154</v>
      </c>
      <c r="P153" s="10">
        <f t="shared" si="21"/>
        <v>-0.0129533678756477</v>
      </c>
      <c r="Q153" s="10">
        <f t="shared" si="22"/>
        <v>-0.114285714285714</v>
      </c>
      <c r="R153" s="10">
        <f t="shared" si="23"/>
        <v>0.0326086956521738</v>
      </c>
    </row>
    <row r="154" ht="15.75" customHeight="1" spans="1:18">
      <c r="A154" s="23"/>
      <c r="B154" s="46">
        <v>43617</v>
      </c>
      <c r="C154" s="52">
        <v>406453</v>
      </c>
      <c r="D154" s="53">
        <v>0.17</v>
      </c>
      <c r="E154" s="52">
        <v>34</v>
      </c>
      <c r="F154" s="52">
        <v>21</v>
      </c>
      <c r="G154" s="52">
        <v>26</v>
      </c>
      <c r="H154" s="52">
        <v>358</v>
      </c>
      <c r="I154" s="52">
        <v>36</v>
      </c>
      <c r="J154" s="53">
        <v>0.93</v>
      </c>
      <c r="K154" s="10">
        <f t="shared" si="16"/>
        <v>0.0198447348347988</v>
      </c>
      <c r="L154" s="10">
        <f t="shared" si="17"/>
        <v>-0.105263157894737</v>
      </c>
      <c r="M154" s="10">
        <f t="shared" si="18"/>
        <v>0.096774193548387</v>
      </c>
      <c r="N154" s="10">
        <f t="shared" si="19"/>
        <v>0.105263157894737</v>
      </c>
      <c r="O154" s="10">
        <f t="shared" si="20"/>
        <v>-0.133333333333333</v>
      </c>
      <c r="P154" s="10">
        <f t="shared" si="21"/>
        <v>-0.0959595959595959</v>
      </c>
      <c r="Q154" s="10">
        <f t="shared" si="22"/>
        <v>-0.027027027027027</v>
      </c>
      <c r="R154" s="10">
        <f t="shared" si="23"/>
        <v>-0.0210526315789473</v>
      </c>
    </row>
    <row r="155" ht="15.75" customHeight="1" spans="1:18">
      <c r="A155" s="23"/>
      <c r="B155" s="46">
        <v>43618</v>
      </c>
      <c r="C155" s="52">
        <v>405943</v>
      </c>
      <c r="D155" s="53">
        <v>0.18</v>
      </c>
      <c r="E155" s="52">
        <v>31</v>
      </c>
      <c r="F155" s="52">
        <v>19</v>
      </c>
      <c r="G155" s="52">
        <v>29</v>
      </c>
      <c r="H155" s="52">
        <v>366</v>
      </c>
      <c r="I155" s="52">
        <v>37</v>
      </c>
      <c r="J155" s="53">
        <v>0.93</v>
      </c>
      <c r="K155" s="10">
        <f t="shared" si="16"/>
        <v>0.0122534779280301</v>
      </c>
      <c r="L155" s="10">
        <f t="shared" si="17"/>
        <v>0</v>
      </c>
      <c r="M155" s="10">
        <f t="shared" si="18"/>
        <v>-0.114285714285714</v>
      </c>
      <c r="N155" s="10">
        <f t="shared" si="19"/>
        <v>0.0555555555555556</v>
      </c>
      <c r="O155" s="10">
        <f t="shared" si="20"/>
        <v>-0.0333333333333333</v>
      </c>
      <c r="P155" s="10">
        <f t="shared" si="21"/>
        <v>0.0338983050847457</v>
      </c>
      <c r="Q155" s="10">
        <f t="shared" si="22"/>
        <v>0.121212121212121</v>
      </c>
      <c r="R155" s="10">
        <f t="shared" si="23"/>
        <v>0.0219780219780219</v>
      </c>
    </row>
    <row r="156" ht="15.75" customHeight="1" spans="1:18">
      <c r="A156" s="23"/>
      <c r="B156" s="46">
        <v>43619</v>
      </c>
      <c r="C156" s="52">
        <v>400538</v>
      </c>
      <c r="D156" s="53">
        <v>0.18</v>
      </c>
      <c r="E156" s="52">
        <v>30</v>
      </c>
      <c r="F156" s="52">
        <v>19</v>
      </c>
      <c r="G156" s="52">
        <v>29</v>
      </c>
      <c r="H156" s="52">
        <v>389</v>
      </c>
      <c r="I156" s="52">
        <v>36</v>
      </c>
      <c r="J156" s="53">
        <v>0.95</v>
      </c>
      <c r="K156" s="10">
        <f t="shared" si="16"/>
        <v>0.041833244462941</v>
      </c>
      <c r="L156" s="10">
        <f t="shared" si="17"/>
        <v>0.0588235294117645</v>
      </c>
      <c r="M156" s="10">
        <f t="shared" si="18"/>
        <v>-0.25</v>
      </c>
      <c r="N156" s="10">
        <f t="shared" si="19"/>
        <v>0.0555555555555556</v>
      </c>
      <c r="O156" s="10">
        <f t="shared" si="20"/>
        <v>0</v>
      </c>
      <c r="P156" s="10">
        <f t="shared" si="21"/>
        <v>-0.0176767676767676</v>
      </c>
      <c r="Q156" s="10">
        <f t="shared" si="22"/>
        <v>0.161290322580645</v>
      </c>
      <c r="R156" s="10">
        <f t="shared" si="23"/>
        <v>0.0439560439560438</v>
      </c>
    </row>
    <row r="157" ht="15.75" customHeight="1" spans="1:18">
      <c r="A157" s="23"/>
      <c r="B157" s="46">
        <v>43620</v>
      </c>
      <c r="C157" s="52">
        <v>395075</v>
      </c>
      <c r="D157" s="53">
        <v>0.17</v>
      </c>
      <c r="E157" s="52">
        <v>30</v>
      </c>
      <c r="F157" s="52">
        <v>17</v>
      </c>
      <c r="G157" s="52">
        <v>25</v>
      </c>
      <c r="H157" s="52">
        <v>389</v>
      </c>
      <c r="I157" s="52">
        <v>33</v>
      </c>
      <c r="J157" s="53">
        <v>0.95</v>
      </c>
      <c r="K157" s="10">
        <f t="shared" si="16"/>
        <v>-0.018559369612417</v>
      </c>
      <c r="L157" s="10">
        <f t="shared" si="17"/>
        <v>-0.0555555555555555</v>
      </c>
      <c r="M157" s="10">
        <f t="shared" si="18"/>
        <v>-0.230769230769231</v>
      </c>
      <c r="N157" s="10">
        <f t="shared" si="19"/>
        <v>-0.105263157894737</v>
      </c>
      <c r="O157" s="10">
        <f t="shared" si="20"/>
        <v>0</v>
      </c>
      <c r="P157" s="10">
        <f t="shared" si="21"/>
        <v>-0.0151898734177215</v>
      </c>
      <c r="Q157" s="10">
        <f t="shared" si="22"/>
        <v>-0.0571428571428572</v>
      </c>
      <c r="R157" s="10">
        <f t="shared" si="23"/>
        <v>0.0326086956521738</v>
      </c>
    </row>
    <row r="158" ht="15.75" customHeight="1" spans="1:18">
      <c r="A158" s="23"/>
      <c r="B158" s="46">
        <v>43621</v>
      </c>
      <c r="C158" s="52">
        <v>389074</v>
      </c>
      <c r="D158" s="53">
        <v>0.18</v>
      </c>
      <c r="E158" s="52">
        <v>30</v>
      </c>
      <c r="F158" s="52">
        <v>21</v>
      </c>
      <c r="G158" s="52">
        <v>30</v>
      </c>
      <c r="H158" s="52">
        <v>375</v>
      </c>
      <c r="I158" s="52">
        <v>36</v>
      </c>
      <c r="J158" s="53">
        <v>0.94</v>
      </c>
      <c r="K158" s="10">
        <f t="shared" si="16"/>
        <v>-0.0406144817467852</v>
      </c>
      <c r="L158" s="10">
        <f t="shared" si="17"/>
        <v>0</v>
      </c>
      <c r="M158" s="10">
        <f t="shared" si="18"/>
        <v>-0.230769230769231</v>
      </c>
      <c r="N158" s="10">
        <f t="shared" si="19"/>
        <v>0.166666666666667</v>
      </c>
      <c r="O158" s="10">
        <f t="shared" si="20"/>
        <v>0.0714285714285714</v>
      </c>
      <c r="P158" s="10">
        <f t="shared" si="21"/>
        <v>0.0653409090909092</v>
      </c>
      <c r="Q158" s="10">
        <f t="shared" si="22"/>
        <v>0.125</v>
      </c>
      <c r="R158" s="10">
        <f t="shared" si="23"/>
        <v>0.010752688172043</v>
      </c>
    </row>
    <row r="159" ht="15.75" customHeight="1" spans="1:18">
      <c r="A159" s="23"/>
      <c r="B159" s="46">
        <v>43622</v>
      </c>
      <c r="C159" s="52">
        <v>402050</v>
      </c>
      <c r="D159" s="53">
        <v>0.17</v>
      </c>
      <c r="E159" s="52">
        <v>40</v>
      </c>
      <c r="F159" s="52">
        <v>18</v>
      </c>
      <c r="G159" s="52">
        <v>30</v>
      </c>
      <c r="H159" s="52">
        <v>379</v>
      </c>
      <c r="I159" s="52">
        <v>38</v>
      </c>
      <c r="J159" s="53">
        <v>0.95</v>
      </c>
      <c r="K159" s="10">
        <f t="shared" si="16"/>
        <v>0.0317837116497504</v>
      </c>
      <c r="L159" s="10">
        <f t="shared" si="17"/>
        <v>-0.105263157894737</v>
      </c>
      <c r="M159" s="10">
        <f t="shared" si="18"/>
        <v>0.333333333333333</v>
      </c>
      <c r="N159" s="10">
        <f t="shared" si="19"/>
        <v>0</v>
      </c>
      <c r="O159" s="10">
        <f t="shared" si="20"/>
        <v>0.111111111111111</v>
      </c>
      <c r="P159" s="10">
        <f t="shared" si="21"/>
        <v>0</v>
      </c>
      <c r="Q159" s="10">
        <f t="shared" si="22"/>
        <v>0</v>
      </c>
      <c r="R159" s="10">
        <f t="shared" si="23"/>
        <v>0.0439560439560438</v>
      </c>
    </row>
    <row r="160" ht="15.75" customHeight="1" spans="1:18">
      <c r="A160" s="23"/>
      <c r="B160" s="46">
        <v>43623</v>
      </c>
      <c r="C160" s="52">
        <v>390178</v>
      </c>
      <c r="D160" s="53">
        <v>0.19</v>
      </c>
      <c r="E160" s="52">
        <v>35</v>
      </c>
      <c r="F160" s="52">
        <v>21</v>
      </c>
      <c r="G160" s="52">
        <v>25</v>
      </c>
      <c r="H160" s="52">
        <v>391</v>
      </c>
      <c r="I160" s="52">
        <v>35</v>
      </c>
      <c r="J160" s="53">
        <v>0.95</v>
      </c>
      <c r="K160" s="10">
        <f t="shared" si="16"/>
        <v>0.0140050781077421</v>
      </c>
      <c r="L160" s="10">
        <f t="shared" si="17"/>
        <v>0.0555555555555556</v>
      </c>
      <c r="M160" s="10">
        <f t="shared" si="18"/>
        <v>0.0294117647058822</v>
      </c>
      <c r="N160" s="10">
        <f t="shared" si="19"/>
        <v>0.105263157894737</v>
      </c>
      <c r="O160" s="10">
        <f t="shared" si="20"/>
        <v>-0.166666666666667</v>
      </c>
      <c r="P160" s="10">
        <f t="shared" si="21"/>
        <v>0.026246719160105</v>
      </c>
      <c r="Q160" s="10">
        <f t="shared" si="22"/>
        <v>0.129032258064516</v>
      </c>
      <c r="R160" s="10">
        <f t="shared" si="23"/>
        <v>0</v>
      </c>
    </row>
    <row r="161" ht="15.75" customHeight="1" spans="1:18">
      <c r="A161" s="23"/>
      <c r="B161" s="46">
        <v>43624</v>
      </c>
      <c r="C161" s="52">
        <v>407570</v>
      </c>
      <c r="D161" s="53">
        <v>0.19</v>
      </c>
      <c r="E161" s="52">
        <v>35</v>
      </c>
      <c r="F161" s="52">
        <v>17</v>
      </c>
      <c r="G161" s="52">
        <v>29</v>
      </c>
      <c r="H161" s="52">
        <v>388</v>
      </c>
      <c r="I161" s="52">
        <v>30</v>
      </c>
      <c r="J161" s="53">
        <v>0.93</v>
      </c>
      <c r="K161" s="10">
        <f t="shared" si="16"/>
        <v>0.0027481652245156</v>
      </c>
      <c r="L161" s="10">
        <f t="shared" si="17"/>
        <v>0.117647058823529</v>
      </c>
      <c r="M161" s="10">
        <f t="shared" si="18"/>
        <v>0.0294117647058822</v>
      </c>
      <c r="N161" s="10">
        <f t="shared" si="19"/>
        <v>-0.19047619047619</v>
      </c>
      <c r="O161" s="10">
        <f t="shared" si="20"/>
        <v>0.115384615384615</v>
      </c>
      <c r="P161" s="10">
        <f t="shared" si="21"/>
        <v>0.0837988826815643</v>
      </c>
      <c r="Q161" s="10">
        <f t="shared" si="22"/>
        <v>-0.166666666666667</v>
      </c>
      <c r="R161" s="10">
        <f t="shared" si="23"/>
        <v>0</v>
      </c>
    </row>
    <row r="162" ht="15.75" customHeight="1" spans="1:18">
      <c r="A162" s="23"/>
      <c r="B162" s="46">
        <v>43625</v>
      </c>
      <c r="C162" s="52">
        <v>400094</v>
      </c>
      <c r="D162" s="53">
        <v>0.18</v>
      </c>
      <c r="E162" s="52">
        <v>35</v>
      </c>
      <c r="F162" s="52">
        <v>22</v>
      </c>
      <c r="G162" s="52">
        <v>26</v>
      </c>
      <c r="H162" s="52">
        <v>364</v>
      </c>
      <c r="I162" s="52">
        <v>34</v>
      </c>
      <c r="J162" s="53">
        <v>0.95</v>
      </c>
      <c r="K162" s="10">
        <f t="shared" si="16"/>
        <v>-0.0144084267988362</v>
      </c>
      <c r="L162" s="10">
        <f t="shared" si="17"/>
        <v>0</v>
      </c>
      <c r="M162" s="10">
        <f t="shared" si="18"/>
        <v>0.129032258064516</v>
      </c>
      <c r="N162" s="10">
        <f t="shared" si="19"/>
        <v>0.157894736842105</v>
      </c>
      <c r="O162" s="10">
        <f t="shared" si="20"/>
        <v>-0.103448275862069</v>
      </c>
      <c r="P162" s="10">
        <f t="shared" si="21"/>
        <v>-0.00546448087431695</v>
      </c>
      <c r="Q162" s="10">
        <f t="shared" si="22"/>
        <v>-0.081081081081081</v>
      </c>
      <c r="R162" s="10">
        <f t="shared" si="23"/>
        <v>0.021505376344086</v>
      </c>
    </row>
    <row r="163" ht="15.75" customHeight="1" spans="1:18">
      <c r="A163" s="23"/>
      <c r="B163" s="46">
        <v>43626</v>
      </c>
      <c r="C163" s="52">
        <v>392606</v>
      </c>
      <c r="D163" s="53">
        <v>0.17</v>
      </c>
      <c r="E163" s="52">
        <v>37</v>
      </c>
      <c r="F163" s="52">
        <v>21</v>
      </c>
      <c r="G163" s="52">
        <v>30</v>
      </c>
      <c r="H163" s="52">
        <v>397</v>
      </c>
      <c r="I163" s="52">
        <v>35</v>
      </c>
      <c r="J163" s="53">
        <v>0.91</v>
      </c>
      <c r="K163" s="10">
        <f t="shared" si="16"/>
        <v>-0.0198033644747814</v>
      </c>
      <c r="L163" s="10">
        <f t="shared" si="17"/>
        <v>-0.0555555555555555</v>
      </c>
      <c r="M163" s="10">
        <f t="shared" si="18"/>
        <v>0.233333333333333</v>
      </c>
      <c r="N163" s="10">
        <f t="shared" si="19"/>
        <v>0.105263157894737</v>
      </c>
      <c r="O163" s="10">
        <f t="shared" si="20"/>
        <v>0.0344827586206897</v>
      </c>
      <c r="P163" s="10">
        <f t="shared" si="21"/>
        <v>0.0205655526992288</v>
      </c>
      <c r="Q163" s="10">
        <f t="shared" si="22"/>
        <v>-0.0277777777777778</v>
      </c>
      <c r="R163" s="10">
        <f t="shared" si="23"/>
        <v>-0.0421052631578946</v>
      </c>
    </row>
    <row r="164" ht="15.75" customHeight="1" spans="1:18">
      <c r="A164" s="23"/>
      <c r="B164" s="46">
        <v>43627</v>
      </c>
      <c r="C164" s="52">
        <v>390751</v>
      </c>
      <c r="D164" s="53">
        <v>0.17</v>
      </c>
      <c r="E164" s="52">
        <v>31</v>
      </c>
      <c r="F164" s="52">
        <v>17</v>
      </c>
      <c r="G164" s="52">
        <v>26</v>
      </c>
      <c r="H164" s="52">
        <v>354</v>
      </c>
      <c r="I164" s="52">
        <v>31</v>
      </c>
      <c r="J164" s="53">
        <v>0.94</v>
      </c>
      <c r="K164" s="10">
        <f t="shared" si="16"/>
        <v>-0.0109447573245586</v>
      </c>
      <c r="L164" s="10">
        <f t="shared" si="17"/>
        <v>0</v>
      </c>
      <c r="M164" s="10">
        <f t="shared" si="18"/>
        <v>0.0333333333333334</v>
      </c>
      <c r="N164" s="10">
        <f t="shared" si="19"/>
        <v>0</v>
      </c>
      <c r="O164" s="10">
        <f t="shared" si="20"/>
        <v>0.04</v>
      </c>
      <c r="P164" s="10">
        <f t="shared" si="21"/>
        <v>-0.089974293059126</v>
      </c>
      <c r="Q164" s="10">
        <f t="shared" si="22"/>
        <v>-0.0606060606060606</v>
      </c>
      <c r="R164" s="10">
        <f t="shared" si="23"/>
        <v>-0.0105263157894737</v>
      </c>
    </row>
    <row r="165" ht="15.75" customHeight="1" spans="1:18">
      <c r="A165" s="23"/>
      <c r="B165" s="46">
        <v>43628</v>
      </c>
      <c r="C165" s="52">
        <v>398995</v>
      </c>
      <c r="D165" s="53">
        <v>0.17</v>
      </c>
      <c r="E165" s="52">
        <v>36</v>
      </c>
      <c r="F165" s="52">
        <v>21</v>
      </c>
      <c r="G165" s="52">
        <v>30</v>
      </c>
      <c r="H165" s="52">
        <v>400</v>
      </c>
      <c r="I165" s="52">
        <v>32</v>
      </c>
      <c r="J165" s="53">
        <v>0.95</v>
      </c>
      <c r="K165" s="10">
        <f t="shared" si="16"/>
        <v>0.0254990053306055</v>
      </c>
      <c r="L165" s="10">
        <f t="shared" si="17"/>
        <v>-0.0555555555555555</v>
      </c>
      <c r="M165" s="10">
        <f t="shared" si="18"/>
        <v>0.2</v>
      </c>
      <c r="N165" s="10">
        <f t="shared" si="19"/>
        <v>0</v>
      </c>
      <c r="O165" s="10">
        <f t="shared" si="20"/>
        <v>0</v>
      </c>
      <c r="P165" s="10">
        <f t="shared" si="21"/>
        <v>0.0666666666666667</v>
      </c>
      <c r="Q165" s="10">
        <f t="shared" si="22"/>
        <v>-0.111111111111111</v>
      </c>
      <c r="R165" s="10">
        <f t="shared" si="23"/>
        <v>0.0106382978723405</v>
      </c>
    </row>
    <row r="166" ht="15.75" customHeight="1" spans="1:18">
      <c r="A166" s="23"/>
      <c r="B166" s="46">
        <v>43629</v>
      </c>
      <c r="C166" s="52">
        <v>407670</v>
      </c>
      <c r="D166" s="53">
        <v>0.17</v>
      </c>
      <c r="E166" s="52">
        <v>36</v>
      </c>
      <c r="F166" s="52">
        <v>17</v>
      </c>
      <c r="G166" s="52">
        <v>30</v>
      </c>
      <c r="H166" s="52">
        <v>399</v>
      </c>
      <c r="I166" s="52">
        <v>31</v>
      </c>
      <c r="J166" s="53">
        <v>0.92</v>
      </c>
      <c r="K166" s="10">
        <f t="shared" si="16"/>
        <v>0.0139783609003856</v>
      </c>
      <c r="L166" s="10">
        <f t="shared" si="17"/>
        <v>0</v>
      </c>
      <c r="M166" s="10">
        <f t="shared" si="18"/>
        <v>-0.1</v>
      </c>
      <c r="N166" s="10">
        <f t="shared" si="19"/>
        <v>-0.0555555555555556</v>
      </c>
      <c r="O166" s="10">
        <f t="shared" si="20"/>
        <v>0</v>
      </c>
      <c r="P166" s="10">
        <f t="shared" si="21"/>
        <v>0.0527704485488127</v>
      </c>
      <c r="Q166" s="10">
        <f t="shared" si="22"/>
        <v>-0.184210526315789</v>
      </c>
      <c r="R166" s="10">
        <f t="shared" si="23"/>
        <v>-0.0315789473684209</v>
      </c>
    </row>
    <row r="167" ht="15.75" customHeight="1" spans="1:18">
      <c r="A167" s="23"/>
      <c r="B167" s="46">
        <v>43630</v>
      </c>
      <c r="C167" s="52">
        <v>404518</v>
      </c>
      <c r="D167" s="53">
        <v>0.18</v>
      </c>
      <c r="E167" s="52">
        <v>36</v>
      </c>
      <c r="F167" s="52">
        <v>20</v>
      </c>
      <c r="G167" s="52">
        <v>30</v>
      </c>
      <c r="H167" s="52">
        <v>393</v>
      </c>
      <c r="I167" s="52">
        <v>35</v>
      </c>
      <c r="J167" s="53">
        <v>0.94</v>
      </c>
      <c r="K167" s="10">
        <f t="shared" si="16"/>
        <v>0.0367524565711035</v>
      </c>
      <c r="L167" s="10">
        <f t="shared" si="17"/>
        <v>-0.0526315789473685</v>
      </c>
      <c r="M167" s="10">
        <f t="shared" si="18"/>
        <v>0.0285714285714285</v>
      </c>
      <c r="N167" s="10">
        <f t="shared" si="19"/>
        <v>-0.0476190476190477</v>
      </c>
      <c r="O167" s="10">
        <f t="shared" si="20"/>
        <v>0.2</v>
      </c>
      <c r="P167" s="10">
        <f t="shared" si="21"/>
        <v>0.00511508951406658</v>
      </c>
      <c r="Q167" s="10">
        <f t="shared" si="22"/>
        <v>0</v>
      </c>
      <c r="R167" s="10">
        <f t="shared" si="23"/>
        <v>-0.0105263157894737</v>
      </c>
    </row>
    <row r="168" ht="15.75" customHeight="1" spans="1:18">
      <c r="A168" s="23"/>
      <c r="B168" s="46">
        <v>43631</v>
      </c>
      <c r="C168" s="52">
        <v>407641</v>
      </c>
      <c r="D168" s="53">
        <v>0.17</v>
      </c>
      <c r="E168" s="52">
        <v>38</v>
      </c>
      <c r="F168" s="52">
        <v>22</v>
      </c>
      <c r="G168" s="52">
        <v>27</v>
      </c>
      <c r="H168" s="52">
        <v>357</v>
      </c>
      <c r="I168" s="52">
        <v>30</v>
      </c>
      <c r="J168" s="53">
        <v>0.91</v>
      </c>
      <c r="K168" s="10">
        <f t="shared" si="16"/>
        <v>0.000174203204357459</v>
      </c>
      <c r="L168" s="10">
        <f t="shared" si="17"/>
        <v>-0.105263157894737</v>
      </c>
      <c r="M168" s="10">
        <f t="shared" si="18"/>
        <v>0.0857142857142856</v>
      </c>
      <c r="N168" s="10">
        <f t="shared" si="19"/>
        <v>0.294117647058824</v>
      </c>
      <c r="O168" s="10">
        <f t="shared" si="20"/>
        <v>-0.0689655172413793</v>
      </c>
      <c r="P168" s="10">
        <f t="shared" si="21"/>
        <v>-0.0798969072164949</v>
      </c>
      <c r="Q168" s="10">
        <f t="shared" si="22"/>
        <v>0</v>
      </c>
      <c r="R168" s="10">
        <f t="shared" si="23"/>
        <v>-0.021505376344086</v>
      </c>
    </row>
    <row r="169" ht="15.75" customHeight="1" spans="1:18">
      <c r="A169" s="23"/>
      <c r="B169" s="46">
        <v>43632</v>
      </c>
      <c r="C169" s="52">
        <v>386588</v>
      </c>
      <c r="D169" s="53">
        <v>0.19</v>
      </c>
      <c r="E169" s="52">
        <v>31</v>
      </c>
      <c r="F169" s="52">
        <v>21</v>
      </c>
      <c r="G169" s="52">
        <v>27</v>
      </c>
      <c r="H169" s="52">
        <v>385</v>
      </c>
      <c r="I169" s="52">
        <v>34</v>
      </c>
      <c r="J169" s="53">
        <v>0.93</v>
      </c>
      <c r="K169" s="10">
        <f t="shared" si="16"/>
        <v>-0.033757067089234</v>
      </c>
      <c r="L169" s="10">
        <f t="shared" si="17"/>
        <v>0.0555555555555556</v>
      </c>
      <c r="M169" s="10">
        <f t="shared" si="18"/>
        <v>-0.114285714285714</v>
      </c>
      <c r="N169" s="10">
        <f t="shared" si="19"/>
        <v>-0.0454545454545454</v>
      </c>
      <c r="O169" s="10">
        <f t="shared" si="20"/>
        <v>0.0384615384615385</v>
      </c>
      <c r="P169" s="10">
        <f t="shared" si="21"/>
        <v>0.0576923076923077</v>
      </c>
      <c r="Q169" s="10">
        <f t="shared" si="22"/>
        <v>0</v>
      </c>
      <c r="R169" s="10">
        <f t="shared" si="23"/>
        <v>-0.0210526315789473</v>
      </c>
    </row>
    <row r="170" ht="15.75" customHeight="1" spans="1:18">
      <c r="A170" s="23"/>
      <c r="B170" s="46">
        <v>43633</v>
      </c>
      <c r="C170" s="52">
        <v>388917</v>
      </c>
      <c r="D170" s="53">
        <v>0.17</v>
      </c>
      <c r="E170" s="52">
        <v>30</v>
      </c>
      <c r="F170" s="52">
        <v>18</v>
      </c>
      <c r="G170" s="52">
        <v>26</v>
      </c>
      <c r="H170" s="52">
        <v>350</v>
      </c>
      <c r="I170" s="52">
        <v>32</v>
      </c>
      <c r="J170" s="53">
        <v>0.93</v>
      </c>
      <c r="K170" s="10">
        <f t="shared" si="16"/>
        <v>-0.00939618854525914</v>
      </c>
      <c r="L170" s="10">
        <f t="shared" si="17"/>
        <v>0</v>
      </c>
      <c r="M170" s="10">
        <f t="shared" si="18"/>
        <v>-0.189189189189189</v>
      </c>
      <c r="N170" s="10">
        <f t="shared" si="19"/>
        <v>-0.142857142857143</v>
      </c>
      <c r="O170" s="10">
        <f t="shared" si="20"/>
        <v>-0.133333333333333</v>
      </c>
      <c r="P170" s="10">
        <f t="shared" si="21"/>
        <v>-0.118387909319899</v>
      </c>
      <c r="Q170" s="10">
        <f t="shared" si="22"/>
        <v>-0.0857142857142857</v>
      </c>
      <c r="R170" s="10">
        <f t="shared" si="23"/>
        <v>0.0219780219780219</v>
      </c>
    </row>
    <row r="171" ht="15.75" customHeight="1" spans="1:18">
      <c r="A171" s="23"/>
      <c r="B171" s="46">
        <v>43634</v>
      </c>
      <c r="C171" s="52">
        <v>398356</v>
      </c>
      <c r="D171" s="53">
        <v>0.19</v>
      </c>
      <c r="E171" s="52">
        <v>40</v>
      </c>
      <c r="F171" s="52">
        <v>19</v>
      </c>
      <c r="G171" s="52">
        <v>25</v>
      </c>
      <c r="H171" s="52">
        <v>397</v>
      </c>
      <c r="I171" s="52">
        <v>40</v>
      </c>
      <c r="J171" s="53">
        <v>0.93</v>
      </c>
      <c r="K171" s="10">
        <f t="shared" si="16"/>
        <v>0.0194625221688491</v>
      </c>
      <c r="L171" s="10">
        <f t="shared" si="17"/>
        <v>0.117647058823529</v>
      </c>
      <c r="M171" s="10">
        <f t="shared" si="18"/>
        <v>0.290322580645161</v>
      </c>
      <c r="N171" s="10">
        <f t="shared" si="19"/>
        <v>0.117647058823529</v>
      </c>
      <c r="O171" s="10">
        <f t="shared" si="20"/>
        <v>-0.0384615384615384</v>
      </c>
      <c r="P171" s="10">
        <f t="shared" si="21"/>
        <v>0.121468926553672</v>
      </c>
      <c r="Q171" s="10">
        <f t="shared" si="22"/>
        <v>0.290322580645161</v>
      </c>
      <c r="R171" s="10">
        <f t="shared" si="23"/>
        <v>-0.0106382978723403</v>
      </c>
    </row>
    <row r="172" ht="15.75" customHeight="1" spans="1:18">
      <c r="A172" s="23"/>
      <c r="B172" s="46">
        <v>43635</v>
      </c>
      <c r="C172" s="52">
        <v>406848</v>
      </c>
      <c r="D172" s="53">
        <v>0.18</v>
      </c>
      <c r="E172" s="52">
        <v>32</v>
      </c>
      <c r="F172" s="52">
        <v>19</v>
      </c>
      <c r="G172" s="52">
        <v>27</v>
      </c>
      <c r="H172" s="52">
        <v>370</v>
      </c>
      <c r="I172" s="52">
        <v>39</v>
      </c>
      <c r="J172" s="53">
        <v>0.94</v>
      </c>
      <c r="K172" s="10">
        <f t="shared" si="16"/>
        <v>0.0196819509016404</v>
      </c>
      <c r="L172" s="10">
        <f t="shared" si="17"/>
        <v>0.0588235294117645</v>
      </c>
      <c r="M172" s="10">
        <f t="shared" si="18"/>
        <v>-0.111111111111111</v>
      </c>
      <c r="N172" s="10">
        <f t="shared" si="19"/>
        <v>-0.0952380952380952</v>
      </c>
      <c r="O172" s="10">
        <f t="shared" si="20"/>
        <v>-0.1</v>
      </c>
      <c r="P172" s="10">
        <f t="shared" si="21"/>
        <v>-0.075</v>
      </c>
      <c r="Q172" s="10">
        <f t="shared" si="22"/>
        <v>0.21875</v>
      </c>
      <c r="R172" s="10">
        <f t="shared" si="23"/>
        <v>-0.0105263157894737</v>
      </c>
    </row>
    <row r="173" ht="15.75" customHeight="1" spans="1:18">
      <c r="A173" s="23"/>
      <c r="B173" s="46">
        <v>43636</v>
      </c>
      <c r="C173" s="52">
        <v>381025</v>
      </c>
      <c r="D173" s="53">
        <v>0.17</v>
      </c>
      <c r="E173" s="52">
        <v>34</v>
      </c>
      <c r="F173" s="52">
        <v>19</v>
      </c>
      <c r="G173" s="52">
        <v>25</v>
      </c>
      <c r="H173" s="52">
        <v>393</v>
      </c>
      <c r="I173" s="52">
        <v>38</v>
      </c>
      <c r="J173" s="53">
        <v>0.91</v>
      </c>
      <c r="K173" s="10">
        <f t="shared" si="16"/>
        <v>-0.0653592366374763</v>
      </c>
      <c r="L173" s="10">
        <f t="shared" si="17"/>
        <v>0</v>
      </c>
      <c r="M173" s="10">
        <f t="shared" si="18"/>
        <v>-0.0555555555555556</v>
      </c>
      <c r="N173" s="10">
        <f t="shared" si="19"/>
        <v>0.117647058823529</v>
      </c>
      <c r="O173" s="10">
        <f t="shared" si="20"/>
        <v>-0.166666666666667</v>
      </c>
      <c r="P173" s="10">
        <f t="shared" si="21"/>
        <v>-0.0150375939849624</v>
      </c>
      <c r="Q173" s="10">
        <f t="shared" si="22"/>
        <v>0.225806451612903</v>
      </c>
      <c r="R173" s="10">
        <f t="shared" si="23"/>
        <v>-0.0108695652173914</v>
      </c>
    </row>
    <row r="174" ht="15.75" customHeight="1" spans="1:18">
      <c r="A174" s="23"/>
      <c r="B174" s="46">
        <v>43637</v>
      </c>
      <c r="C174" s="52">
        <v>382419</v>
      </c>
      <c r="D174" s="53">
        <v>0.17</v>
      </c>
      <c r="E174" s="52">
        <v>36</v>
      </c>
      <c r="F174" s="52">
        <v>17</v>
      </c>
      <c r="G174" s="52">
        <v>30</v>
      </c>
      <c r="H174" s="52">
        <v>362</v>
      </c>
      <c r="I174" s="52">
        <v>36</v>
      </c>
      <c r="J174" s="53">
        <v>0.95</v>
      </c>
      <c r="K174" s="10">
        <f t="shared" si="16"/>
        <v>-0.0546304490776678</v>
      </c>
      <c r="L174" s="10">
        <f t="shared" si="17"/>
        <v>-0.0555555555555555</v>
      </c>
      <c r="M174" s="10">
        <f t="shared" si="18"/>
        <v>0</v>
      </c>
      <c r="N174" s="10">
        <f t="shared" si="19"/>
        <v>-0.15</v>
      </c>
      <c r="O174" s="10">
        <f t="shared" si="20"/>
        <v>0</v>
      </c>
      <c r="P174" s="10">
        <f t="shared" si="21"/>
        <v>-0.0788804071246819</v>
      </c>
      <c r="Q174" s="10">
        <f t="shared" si="22"/>
        <v>0.0285714285714285</v>
      </c>
      <c r="R174" s="10">
        <f t="shared" si="23"/>
        <v>0.0106382978723405</v>
      </c>
    </row>
    <row r="175" ht="15.75" customHeight="1" spans="1:18">
      <c r="A175" s="23"/>
      <c r="B175" s="46">
        <v>43638</v>
      </c>
      <c r="C175" s="52">
        <v>389769</v>
      </c>
      <c r="D175" s="53">
        <v>0.17</v>
      </c>
      <c r="E175" s="52">
        <v>36</v>
      </c>
      <c r="F175" s="52">
        <v>21</v>
      </c>
      <c r="G175" s="52">
        <v>26</v>
      </c>
      <c r="H175" s="52">
        <v>366</v>
      </c>
      <c r="I175" s="52">
        <v>36</v>
      </c>
      <c r="J175" s="53">
        <v>0.93</v>
      </c>
      <c r="K175" s="10">
        <f t="shared" si="16"/>
        <v>-0.0438424986691721</v>
      </c>
      <c r="L175" s="10">
        <f t="shared" si="17"/>
        <v>0</v>
      </c>
      <c r="M175" s="10">
        <f t="shared" si="18"/>
        <v>-0.0526315789473685</v>
      </c>
      <c r="N175" s="10">
        <f t="shared" si="19"/>
        <v>-0.0454545454545454</v>
      </c>
      <c r="O175" s="10">
        <f t="shared" si="20"/>
        <v>-0.0370370370370371</v>
      </c>
      <c r="P175" s="10">
        <f t="shared" si="21"/>
        <v>0.0252100840336134</v>
      </c>
      <c r="Q175" s="10">
        <f t="shared" si="22"/>
        <v>0.2</v>
      </c>
      <c r="R175" s="10">
        <f t="shared" si="23"/>
        <v>0.0219780219780219</v>
      </c>
    </row>
    <row r="176" ht="15.75" customHeight="1" spans="1:18">
      <c r="A176" s="23"/>
      <c r="B176" s="46">
        <v>43639</v>
      </c>
      <c r="C176" s="52">
        <v>382119</v>
      </c>
      <c r="D176" s="53">
        <v>0.18</v>
      </c>
      <c r="E176" s="52">
        <v>33</v>
      </c>
      <c r="F176" s="52">
        <v>21</v>
      </c>
      <c r="G176" s="52">
        <v>27</v>
      </c>
      <c r="H176" s="52">
        <v>393</v>
      </c>
      <c r="I176" s="52">
        <v>40</v>
      </c>
      <c r="J176" s="53">
        <v>0.91</v>
      </c>
      <c r="K176" s="10">
        <f t="shared" si="16"/>
        <v>-0.0115601105052408</v>
      </c>
      <c r="L176" s="10">
        <f t="shared" si="17"/>
        <v>-0.0526315789473685</v>
      </c>
      <c r="M176" s="10">
        <f t="shared" si="18"/>
        <v>0.064516129032258</v>
      </c>
      <c r="N176" s="10">
        <f t="shared" si="19"/>
        <v>0</v>
      </c>
      <c r="O176" s="10">
        <f t="shared" si="20"/>
        <v>0</v>
      </c>
      <c r="P176" s="10">
        <f t="shared" si="21"/>
        <v>0.0207792207792208</v>
      </c>
      <c r="Q176" s="10">
        <f t="shared" si="22"/>
        <v>0.176470588235294</v>
      </c>
      <c r="R176" s="10">
        <f t="shared" si="23"/>
        <v>-0.021505376344086</v>
      </c>
    </row>
    <row r="177" ht="15.75" customHeight="1" spans="1:18">
      <c r="A177" s="23"/>
      <c r="B177" s="46">
        <v>43640</v>
      </c>
      <c r="C177" s="52">
        <v>382070</v>
      </c>
      <c r="D177" s="53">
        <v>0.19</v>
      </c>
      <c r="E177" s="52">
        <v>32</v>
      </c>
      <c r="F177" s="52">
        <v>22</v>
      </c>
      <c r="G177" s="52">
        <v>30</v>
      </c>
      <c r="H177" s="52">
        <v>391</v>
      </c>
      <c r="I177" s="52">
        <v>31</v>
      </c>
      <c r="J177" s="53">
        <v>0.93</v>
      </c>
      <c r="K177" s="10">
        <f t="shared" si="16"/>
        <v>-0.0176052988169713</v>
      </c>
      <c r="L177" s="10">
        <f t="shared" si="17"/>
        <v>0.117647058823529</v>
      </c>
      <c r="M177" s="10">
        <f t="shared" si="18"/>
        <v>0.0666666666666667</v>
      </c>
      <c r="N177" s="10">
        <f t="shared" si="19"/>
        <v>0.222222222222222</v>
      </c>
      <c r="O177" s="10">
        <f t="shared" si="20"/>
        <v>0.153846153846154</v>
      </c>
      <c r="P177" s="10">
        <f t="shared" si="21"/>
        <v>0.117142857142857</v>
      </c>
      <c r="Q177" s="10">
        <f t="shared" si="22"/>
        <v>-0.03125</v>
      </c>
      <c r="R177" s="10">
        <f t="shared" si="23"/>
        <v>0</v>
      </c>
    </row>
    <row r="178" ht="15.75" customHeight="1" spans="1:18">
      <c r="A178" s="23"/>
      <c r="B178" s="46">
        <v>43641</v>
      </c>
      <c r="C178" s="52">
        <v>399302</v>
      </c>
      <c r="D178" s="53">
        <v>0.17</v>
      </c>
      <c r="E178" s="52">
        <v>33</v>
      </c>
      <c r="F178" s="52">
        <v>21</v>
      </c>
      <c r="G178" s="52">
        <v>28</v>
      </c>
      <c r="H178" s="52">
        <v>359</v>
      </c>
      <c r="I178" s="52">
        <v>34</v>
      </c>
      <c r="J178" s="53">
        <v>0.95</v>
      </c>
      <c r="K178" s="10">
        <f t="shared" si="16"/>
        <v>0.00237476026468797</v>
      </c>
      <c r="L178" s="10">
        <f t="shared" si="17"/>
        <v>-0.105263157894737</v>
      </c>
      <c r="M178" s="10">
        <f t="shared" si="18"/>
        <v>-0.175</v>
      </c>
      <c r="N178" s="10">
        <f t="shared" si="19"/>
        <v>0.105263157894737</v>
      </c>
      <c r="O178" s="10">
        <f t="shared" si="20"/>
        <v>0.12</v>
      </c>
      <c r="P178" s="10">
        <f t="shared" si="21"/>
        <v>-0.0957178841309824</v>
      </c>
      <c r="Q178" s="10">
        <f t="shared" si="22"/>
        <v>-0.15</v>
      </c>
      <c r="R178" s="10">
        <f t="shared" si="23"/>
        <v>0.021505376344086</v>
      </c>
    </row>
    <row r="179" ht="15.75" customHeight="1" spans="1:18">
      <c r="A179" s="23"/>
      <c r="B179" s="46">
        <v>43642</v>
      </c>
      <c r="C179" s="52">
        <v>390068</v>
      </c>
      <c r="D179" s="53">
        <v>0.18</v>
      </c>
      <c r="E179" s="52">
        <v>38</v>
      </c>
      <c r="F179" s="52">
        <v>22</v>
      </c>
      <c r="G179" s="52">
        <v>30</v>
      </c>
      <c r="H179" s="52">
        <v>365</v>
      </c>
      <c r="I179" s="52">
        <v>31</v>
      </c>
      <c r="J179" s="53">
        <v>0.92</v>
      </c>
      <c r="K179" s="10">
        <f t="shared" si="16"/>
        <v>-0.0412439043574013</v>
      </c>
      <c r="L179" s="10">
        <f t="shared" si="17"/>
        <v>0</v>
      </c>
      <c r="M179" s="10">
        <f t="shared" si="18"/>
        <v>0.1875</v>
      </c>
      <c r="N179" s="10">
        <f t="shared" si="19"/>
        <v>0.157894736842105</v>
      </c>
      <c r="O179" s="10">
        <f t="shared" si="20"/>
        <v>0.111111111111111</v>
      </c>
      <c r="P179" s="10">
        <f t="shared" si="21"/>
        <v>-0.0135135135135135</v>
      </c>
      <c r="Q179" s="10">
        <f t="shared" si="22"/>
        <v>-0.205128205128205</v>
      </c>
      <c r="R179" s="10">
        <f t="shared" si="23"/>
        <v>-0.0212765957446808</v>
      </c>
    </row>
    <row r="180" ht="15.75" customHeight="1" spans="1:18">
      <c r="A180" s="23"/>
      <c r="B180" s="46">
        <v>43643</v>
      </c>
      <c r="C180" s="52">
        <v>399922</v>
      </c>
      <c r="D180" s="53">
        <v>0.19</v>
      </c>
      <c r="E180" s="52">
        <v>31</v>
      </c>
      <c r="F180" s="52">
        <v>17</v>
      </c>
      <c r="G180" s="52">
        <v>30</v>
      </c>
      <c r="H180" s="52">
        <v>355</v>
      </c>
      <c r="I180" s="52">
        <v>35</v>
      </c>
      <c r="J180" s="53">
        <v>0.91</v>
      </c>
      <c r="K180" s="10">
        <f t="shared" si="16"/>
        <v>0.0495951709205433</v>
      </c>
      <c r="L180" s="10">
        <f t="shared" si="17"/>
        <v>0.117647058823529</v>
      </c>
      <c r="M180" s="10">
        <f t="shared" si="18"/>
        <v>-0.0882352941176471</v>
      </c>
      <c r="N180" s="10">
        <f t="shared" si="19"/>
        <v>-0.105263157894737</v>
      </c>
      <c r="O180" s="10">
        <f t="shared" si="20"/>
        <v>0.2</v>
      </c>
      <c r="P180" s="10">
        <f t="shared" si="21"/>
        <v>-0.0966921119592875</v>
      </c>
      <c r="Q180" s="10">
        <f t="shared" si="22"/>
        <v>-0.0789473684210527</v>
      </c>
      <c r="R180" s="10">
        <f t="shared" si="23"/>
        <v>0</v>
      </c>
    </row>
    <row r="181" ht="15.75" customHeight="1" spans="1:18">
      <c r="A181" s="23"/>
      <c r="B181" s="46">
        <v>43644</v>
      </c>
      <c r="C181" s="52">
        <v>401728</v>
      </c>
      <c r="D181" s="53">
        <v>0.17</v>
      </c>
      <c r="E181" s="52">
        <v>31</v>
      </c>
      <c r="F181" s="52">
        <v>18</v>
      </c>
      <c r="G181" s="52">
        <v>25</v>
      </c>
      <c r="H181" s="52">
        <v>400</v>
      </c>
      <c r="I181" s="52">
        <v>37</v>
      </c>
      <c r="J181" s="53">
        <v>0.92</v>
      </c>
      <c r="K181" s="10">
        <f t="shared" si="16"/>
        <v>0.0504917381197063</v>
      </c>
      <c r="L181" s="10">
        <f t="shared" si="17"/>
        <v>0</v>
      </c>
      <c r="M181" s="10">
        <f t="shared" si="18"/>
        <v>-0.138888888888889</v>
      </c>
      <c r="N181" s="10">
        <f t="shared" si="19"/>
        <v>0.0588235294117647</v>
      </c>
      <c r="O181" s="10">
        <f t="shared" si="20"/>
        <v>-0.166666666666667</v>
      </c>
      <c r="P181" s="10">
        <f t="shared" si="21"/>
        <v>0.104972375690608</v>
      </c>
      <c r="Q181" s="10">
        <f t="shared" si="22"/>
        <v>0.0277777777777777</v>
      </c>
      <c r="R181" s="10">
        <f t="shared" si="23"/>
        <v>-0.0315789473684209</v>
      </c>
    </row>
    <row r="182" ht="15.75" customHeight="1" spans="1:18">
      <c r="A182" s="23"/>
      <c r="B182" s="46">
        <v>43645</v>
      </c>
      <c r="C182" s="52">
        <v>397499</v>
      </c>
      <c r="D182" s="53">
        <v>0.18</v>
      </c>
      <c r="E182" s="52">
        <v>38</v>
      </c>
      <c r="F182" s="52">
        <v>22</v>
      </c>
      <c r="G182" s="52">
        <v>29</v>
      </c>
      <c r="H182" s="52">
        <v>374</v>
      </c>
      <c r="I182" s="52">
        <v>35</v>
      </c>
      <c r="J182" s="53">
        <v>0.92</v>
      </c>
      <c r="K182" s="10">
        <f t="shared" si="16"/>
        <v>0.0198322596204419</v>
      </c>
      <c r="L182" s="10">
        <f t="shared" si="17"/>
        <v>0.0588235294117645</v>
      </c>
      <c r="M182" s="10">
        <f t="shared" si="18"/>
        <v>0.0555555555555556</v>
      </c>
      <c r="N182" s="10">
        <f t="shared" si="19"/>
        <v>0.0476190476190477</v>
      </c>
      <c r="O182" s="10">
        <f t="shared" si="20"/>
        <v>0.115384615384615</v>
      </c>
      <c r="P182" s="10">
        <f t="shared" si="21"/>
        <v>0.0218579234972678</v>
      </c>
      <c r="Q182" s="10">
        <f t="shared" si="22"/>
        <v>-0.0277777777777778</v>
      </c>
      <c r="R182" s="10">
        <f t="shared" si="23"/>
        <v>-0.010752688172043</v>
      </c>
    </row>
    <row r="183" ht="15.75" customHeight="1" spans="1:18">
      <c r="A183" s="23"/>
      <c r="B183" s="46">
        <v>43646</v>
      </c>
      <c r="C183" s="52">
        <v>389825</v>
      </c>
      <c r="D183" s="53">
        <v>0.19</v>
      </c>
      <c r="E183" s="52">
        <v>36</v>
      </c>
      <c r="F183" s="52">
        <v>22</v>
      </c>
      <c r="G183" s="52">
        <v>29</v>
      </c>
      <c r="H183" s="52">
        <v>376</v>
      </c>
      <c r="I183" s="52">
        <v>38</v>
      </c>
      <c r="J183" s="53">
        <v>0.91</v>
      </c>
      <c r="K183" s="10">
        <f t="shared" si="16"/>
        <v>0.0201664926371103</v>
      </c>
      <c r="L183" s="10">
        <f t="shared" si="17"/>
        <v>0.0555555555555556</v>
      </c>
      <c r="M183" s="10">
        <f t="shared" si="18"/>
        <v>0.0909090909090908</v>
      </c>
      <c r="N183" s="10">
        <f t="shared" si="19"/>
        <v>0.0476190476190477</v>
      </c>
      <c r="O183" s="10">
        <f t="shared" si="20"/>
        <v>0.0740740740740742</v>
      </c>
      <c r="P183" s="10">
        <f t="shared" si="21"/>
        <v>-0.0432569974554707</v>
      </c>
      <c r="Q183" s="10">
        <f t="shared" si="22"/>
        <v>-0.05</v>
      </c>
      <c r="R183" s="10">
        <f t="shared" si="23"/>
        <v>0</v>
      </c>
    </row>
    <row r="184" ht="15.75" customHeight="1" spans="1:18">
      <c r="A184" s="23"/>
      <c r="B184" s="46">
        <v>43647</v>
      </c>
      <c r="C184" s="52">
        <v>409263</v>
      </c>
      <c r="D184" s="53">
        <v>0.17</v>
      </c>
      <c r="E184" s="52">
        <v>31</v>
      </c>
      <c r="F184" s="52">
        <v>20</v>
      </c>
      <c r="G184" s="52">
        <v>26</v>
      </c>
      <c r="H184" s="52">
        <v>386</v>
      </c>
      <c r="I184" s="52">
        <v>36</v>
      </c>
      <c r="J184" s="53">
        <v>0.93</v>
      </c>
      <c r="K184" s="10">
        <f t="shared" si="16"/>
        <v>0.0711728217342371</v>
      </c>
      <c r="L184" s="10">
        <f t="shared" si="17"/>
        <v>-0.105263157894737</v>
      </c>
      <c r="M184" s="10">
        <f t="shared" si="18"/>
        <v>-0.03125</v>
      </c>
      <c r="N184" s="10">
        <f t="shared" si="19"/>
        <v>-0.0909090909090909</v>
      </c>
      <c r="O184" s="10">
        <f t="shared" si="20"/>
        <v>-0.133333333333333</v>
      </c>
      <c r="P184" s="10">
        <f t="shared" si="21"/>
        <v>-0.0127877237851662</v>
      </c>
      <c r="Q184" s="10">
        <f t="shared" si="22"/>
        <v>0.161290322580645</v>
      </c>
      <c r="R184" s="10">
        <f t="shared" si="23"/>
        <v>0</v>
      </c>
    </row>
    <row r="185" ht="15.75" customHeight="1" spans="1:18">
      <c r="A185" s="23"/>
      <c r="B185" s="46">
        <v>43648</v>
      </c>
      <c r="C185" s="52">
        <v>404436</v>
      </c>
      <c r="D185" s="53">
        <v>0.17</v>
      </c>
      <c r="E185" s="52">
        <v>34</v>
      </c>
      <c r="F185" s="52">
        <v>19</v>
      </c>
      <c r="G185" s="52">
        <v>25</v>
      </c>
      <c r="H185" s="52">
        <v>376</v>
      </c>
      <c r="I185" s="52">
        <v>38</v>
      </c>
      <c r="J185" s="53">
        <v>0.94</v>
      </c>
      <c r="K185" s="10">
        <f t="shared" si="16"/>
        <v>0.0128574362262148</v>
      </c>
      <c r="L185" s="10">
        <f t="shared" si="17"/>
        <v>0</v>
      </c>
      <c r="M185" s="10">
        <f t="shared" si="18"/>
        <v>0.0303030303030303</v>
      </c>
      <c r="N185" s="10">
        <f t="shared" si="19"/>
        <v>-0.0952380952380952</v>
      </c>
      <c r="O185" s="10">
        <f t="shared" si="20"/>
        <v>-0.107142857142857</v>
      </c>
      <c r="P185" s="10">
        <f t="shared" si="21"/>
        <v>0.0473537604456824</v>
      </c>
      <c r="Q185" s="10">
        <f t="shared" si="22"/>
        <v>0.117647058823529</v>
      </c>
      <c r="R185" s="10">
        <f t="shared" si="23"/>
        <v>-0.0105263157894737</v>
      </c>
    </row>
    <row r="186" ht="15.75" customHeight="1" spans="1:18">
      <c r="A186" s="23"/>
      <c r="B186" s="46">
        <v>43649</v>
      </c>
      <c r="C186" s="52">
        <v>390781</v>
      </c>
      <c r="D186" s="53">
        <v>0.17</v>
      </c>
      <c r="E186" s="52">
        <v>39</v>
      </c>
      <c r="F186" s="52">
        <v>20</v>
      </c>
      <c r="G186" s="52">
        <v>30</v>
      </c>
      <c r="H186" s="52">
        <v>385</v>
      </c>
      <c r="I186" s="52">
        <v>35</v>
      </c>
      <c r="J186" s="53">
        <v>0.94</v>
      </c>
      <c r="K186" s="10">
        <f t="shared" si="16"/>
        <v>0.0018278864198038</v>
      </c>
      <c r="L186" s="10">
        <f t="shared" si="17"/>
        <v>-0.0555555555555555</v>
      </c>
      <c r="M186" s="10">
        <f t="shared" si="18"/>
        <v>0.0263157894736843</v>
      </c>
      <c r="N186" s="10">
        <f t="shared" si="19"/>
        <v>-0.0909090909090909</v>
      </c>
      <c r="O186" s="10">
        <f t="shared" si="20"/>
        <v>0</v>
      </c>
      <c r="P186" s="10">
        <f t="shared" si="21"/>
        <v>0.0547945205479452</v>
      </c>
      <c r="Q186" s="10">
        <f t="shared" si="22"/>
        <v>0.129032258064516</v>
      </c>
      <c r="R186" s="10">
        <f t="shared" si="23"/>
        <v>0.0217391304347825</v>
      </c>
    </row>
    <row r="187" ht="15.75" customHeight="1" spans="1:18">
      <c r="A187" s="23"/>
      <c r="B187" s="46">
        <v>43650</v>
      </c>
      <c r="C187" s="52">
        <v>400441</v>
      </c>
      <c r="D187" s="53">
        <v>0.18</v>
      </c>
      <c r="E187" s="52">
        <v>36</v>
      </c>
      <c r="F187" s="52">
        <v>20</v>
      </c>
      <c r="G187" s="52">
        <v>26</v>
      </c>
      <c r="H187" s="52">
        <v>382</v>
      </c>
      <c r="I187" s="52">
        <v>37</v>
      </c>
      <c r="J187" s="53">
        <v>0.91</v>
      </c>
      <c r="K187" s="10">
        <f t="shared" si="16"/>
        <v>0.00129775306184698</v>
      </c>
      <c r="L187" s="10">
        <f t="shared" si="17"/>
        <v>-0.0526315789473685</v>
      </c>
      <c r="M187" s="10">
        <f t="shared" si="18"/>
        <v>0.161290322580645</v>
      </c>
      <c r="N187" s="10">
        <f t="shared" si="19"/>
        <v>0.176470588235294</v>
      </c>
      <c r="O187" s="10">
        <f t="shared" si="20"/>
        <v>-0.133333333333333</v>
      </c>
      <c r="P187" s="10">
        <f t="shared" si="21"/>
        <v>0.0760563380281689</v>
      </c>
      <c r="Q187" s="10">
        <f t="shared" si="22"/>
        <v>0.0571428571428572</v>
      </c>
      <c r="R187" s="10">
        <f t="shared" si="23"/>
        <v>0</v>
      </c>
    </row>
    <row r="188" ht="15.75" customHeight="1" spans="1:18">
      <c r="A188" s="23"/>
      <c r="B188" s="46">
        <v>43651</v>
      </c>
      <c r="C188" s="52">
        <v>380485</v>
      </c>
      <c r="D188" s="53">
        <v>0.19</v>
      </c>
      <c r="E188" s="52">
        <v>40</v>
      </c>
      <c r="F188" s="52">
        <v>19</v>
      </c>
      <c r="G188" s="52">
        <v>27</v>
      </c>
      <c r="H188" s="52">
        <v>380</v>
      </c>
      <c r="I188" s="52">
        <v>34</v>
      </c>
      <c r="J188" s="53">
        <v>0.92</v>
      </c>
      <c r="K188" s="10">
        <f t="shared" si="16"/>
        <v>-0.0528790624502151</v>
      </c>
      <c r="L188" s="10">
        <f t="shared" si="17"/>
        <v>0.117647058823529</v>
      </c>
      <c r="M188" s="10">
        <f t="shared" si="18"/>
        <v>0.290322580645161</v>
      </c>
      <c r="N188" s="10">
        <f t="shared" si="19"/>
        <v>0.0555555555555556</v>
      </c>
      <c r="O188" s="10">
        <f t="shared" si="20"/>
        <v>0.0800000000000001</v>
      </c>
      <c r="P188" s="10">
        <f t="shared" si="21"/>
        <v>-0.05</v>
      </c>
      <c r="Q188" s="10">
        <f t="shared" si="22"/>
        <v>-0.081081081081081</v>
      </c>
      <c r="R188" s="10">
        <f t="shared" si="23"/>
        <v>0</v>
      </c>
    </row>
    <row r="189" ht="15.75" customHeight="1" spans="1:18">
      <c r="A189" s="23"/>
      <c r="B189" s="46">
        <v>43652</v>
      </c>
      <c r="C189" s="52">
        <v>385998</v>
      </c>
      <c r="D189" s="53">
        <v>0.18</v>
      </c>
      <c r="E189" s="52">
        <v>35</v>
      </c>
      <c r="F189" s="52">
        <v>22</v>
      </c>
      <c r="G189" s="52">
        <v>26</v>
      </c>
      <c r="H189" s="52">
        <v>373</v>
      </c>
      <c r="I189" s="52">
        <v>39</v>
      </c>
      <c r="J189" s="53">
        <v>0.94</v>
      </c>
      <c r="K189" s="10">
        <f t="shared" si="16"/>
        <v>-0.0289334061217764</v>
      </c>
      <c r="L189" s="10">
        <f t="shared" si="17"/>
        <v>0</v>
      </c>
      <c r="M189" s="10">
        <f t="shared" si="18"/>
        <v>-0.0789473684210527</v>
      </c>
      <c r="N189" s="10">
        <f t="shared" si="19"/>
        <v>0</v>
      </c>
      <c r="O189" s="10">
        <f t="shared" si="20"/>
        <v>-0.103448275862069</v>
      </c>
      <c r="P189" s="10">
        <f t="shared" si="21"/>
        <v>-0.00267379679144386</v>
      </c>
      <c r="Q189" s="10">
        <f t="shared" si="22"/>
        <v>0.114285714285714</v>
      </c>
      <c r="R189" s="10">
        <f t="shared" si="23"/>
        <v>0.0217391304347825</v>
      </c>
    </row>
    <row r="190" ht="15.75" customHeight="1" spans="1:18">
      <c r="A190" s="23"/>
      <c r="B190" s="46">
        <v>43653</v>
      </c>
      <c r="C190" s="52">
        <v>402638</v>
      </c>
      <c r="D190" s="53">
        <v>0.18</v>
      </c>
      <c r="E190" s="52">
        <v>32</v>
      </c>
      <c r="F190" s="52">
        <v>21</v>
      </c>
      <c r="G190" s="52">
        <v>28</v>
      </c>
      <c r="H190" s="52">
        <v>352</v>
      </c>
      <c r="I190" s="52">
        <v>32</v>
      </c>
      <c r="J190" s="53">
        <v>0.94</v>
      </c>
      <c r="K190" s="10">
        <f t="shared" si="16"/>
        <v>0.0328685948823191</v>
      </c>
      <c r="L190" s="10">
        <f t="shared" si="17"/>
        <v>-0.0526315789473685</v>
      </c>
      <c r="M190" s="10">
        <f t="shared" si="18"/>
        <v>-0.111111111111111</v>
      </c>
      <c r="N190" s="10">
        <f t="shared" si="19"/>
        <v>-0.0454545454545454</v>
      </c>
      <c r="O190" s="10">
        <f t="shared" si="20"/>
        <v>-0.0344827586206896</v>
      </c>
      <c r="P190" s="10">
        <f t="shared" si="21"/>
        <v>-0.0638297872340425</v>
      </c>
      <c r="Q190" s="10">
        <f t="shared" si="22"/>
        <v>-0.157894736842105</v>
      </c>
      <c r="R190" s="10">
        <f t="shared" si="23"/>
        <v>0.0329670329670328</v>
      </c>
    </row>
    <row r="191" ht="15.75" customHeight="1" spans="1:18">
      <c r="A191" s="23"/>
      <c r="B191" s="46">
        <v>43654</v>
      </c>
      <c r="C191" s="52">
        <v>389876</v>
      </c>
      <c r="D191" s="53">
        <v>0.18</v>
      </c>
      <c r="E191" s="52">
        <v>40</v>
      </c>
      <c r="F191" s="52">
        <v>19</v>
      </c>
      <c r="G191" s="52">
        <v>28</v>
      </c>
      <c r="H191" s="52">
        <v>388</v>
      </c>
      <c r="I191" s="52">
        <v>34</v>
      </c>
      <c r="J191" s="53">
        <v>0.92</v>
      </c>
      <c r="K191" s="10">
        <f t="shared" si="16"/>
        <v>-0.0473705172468559</v>
      </c>
      <c r="L191" s="10">
        <f t="shared" si="17"/>
        <v>0.0588235294117645</v>
      </c>
      <c r="M191" s="10">
        <f t="shared" si="18"/>
        <v>0.290322580645161</v>
      </c>
      <c r="N191" s="10">
        <f t="shared" si="19"/>
        <v>-0.05</v>
      </c>
      <c r="O191" s="10">
        <f t="shared" si="20"/>
        <v>0.0769230769230769</v>
      </c>
      <c r="P191" s="10">
        <f t="shared" si="21"/>
        <v>0.00518134715025909</v>
      </c>
      <c r="Q191" s="10">
        <f t="shared" si="22"/>
        <v>-0.0555555555555556</v>
      </c>
      <c r="R191" s="10">
        <f t="shared" si="23"/>
        <v>-0.010752688172043</v>
      </c>
    </row>
    <row r="192" ht="15.75" customHeight="1" spans="1:18">
      <c r="A192" s="23"/>
      <c r="B192" s="46">
        <v>43655</v>
      </c>
      <c r="C192" s="57">
        <v>386858</v>
      </c>
      <c r="D192" s="58">
        <v>0.17</v>
      </c>
      <c r="E192" s="57">
        <v>39</v>
      </c>
      <c r="F192" s="57">
        <v>22</v>
      </c>
      <c r="G192" s="57">
        <v>27</v>
      </c>
      <c r="H192" s="57">
        <v>388</v>
      </c>
      <c r="I192" s="57">
        <v>32</v>
      </c>
      <c r="J192" s="58">
        <v>0.91</v>
      </c>
      <c r="K192" s="10">
        <f t="shared" si="16"/>
        <v>-0.0434629953812222</v>
      </c>
      <c r="L192" s="10">
        <f t="shared" si="17"/>
        <v>0</v>
      </c>
      <c r="M192" s="10">
        <f t="shared" si="18"/>
        <v>0.147058823529412</v>
      </c>
      <c r="N192" s="10">
        <f t="shared" si="19"/>
        <v>0.157894736842105</v>
      </c>
      <c r="O192" s="10">
        <f t="shared" si="20"/>
        <v>0.0800000000000001</v>
      </c>
      <c r="P192" s="10">
        <f t="shared" si="21"/>
        <v>0.0319148936170213</v>
      </c>
      <c r="Q192" s="10">
        <f t="shared" si="22"/>
        <v>-0.157894736842105</v>
      </c>
      <c r="R192" s="10">
        <f t="shared" si="23"/>
        <v>-0.0319148936170212</v>
      </c>
    </row>
    <row r="193" ht="15.75" customHeight="1" spans="1:18">
      <c r="A193" s="23"/>
      <c r="B193" s="46">
        <v>43656</v>
      </c>
      <c r="C193" s="52">
        <v>388864</v>
      </c>
      <c r="D193" s="53">
        <v>0.19</v>
      </c>
      <c r="E193" s="52">
        <v>40</v>
      </c>
      <c r="F193" s="52">
        <v>22</v>
      </c>
      <c r="G193" s="52">
        <v>29</v>
      </c>
      <c r="H193" s="52">
        <v>382</v>
      </c>
      <c r="I193" s="52">
        <v>35</v>
      </c>
      <c r="J193" s="53">
        <v>0.94</v>
      </c>
      <c r="K193" s="10">
        <f t="shared" si="16"/>
        <v>-0.0049055609151929</v>
      </c>
      <c r="L193" s="10">
        <f t="shared" si="17"/>
        <v>0.117647058823529</v>
      </c>
      <c r="M193" s="10">
        <f t="shared" si="18"/>
        <v>0.0256410256410255</v>
      </c>
      <c r="N193" s="10">
        <f t="shared" si="19"/>
        <v>0.1</v>
      </c>
      <c r="O193" s="10">
        <f t="shared" si="20"/>
        <v>-0.0333333333333333</v>
      </c>
      <c r="P193" s="10">
        <f t="shared" si="21"/>
        <v>-0.00779220779220779</v>
      </c>
      <c r="Q193" s="10">
        <f t="shared" si="22"/>
        <v>0</v>
      </c>
      <c r="R193" s="10">
        <f t="shared" si="23"/>
        <v>0</v>
      </c>
    </row>
    <row r="194" ht="15.75" customHeight="1" spans="1:18">
      <c r="A194" s="23"/>
      <c r="B194" s="46">
        <v>43657</v>
      </c>
      <c r="C194" s="52">
        <v>387491</v>
      </c>
      <c r="D194" s="53">
        <v>0.19</v>
      </c>
      <c r="E194" s="52">
        <v>32</v>
      </c>
      <c r="F194" s="52">
        <v>20</v>
      </c>
      <c r="G194" s="52">
        <v>27</v>
      </c>
      <c r="H194" s="52">
        <v>384</v>
      </c>
      <c r="I194" s="52">
        <v>38</v>
      </c>
      <c r="J194" s="53">
        <v>0.91</v>
      </c>
      <c r="K194" s="10">
        <f t="shared" si="16"/>
        <v>-0.032339345871177</v>
      </c>
      <c r="L194" s="10">
        <f t="shared" si="17"/>
        <v>0.0555555555555556</v>
      </c>
      <c r="M194" s="10">
        <f t="shared" si="18"/>
        <v>-0.111111111111111</v>
      </c>
      <c r="N194" s="10">
        <f t="shared" si="19"/>
        <v>0</v>
      </c>
      <c r="O194" s="10">
        <f t="shared" si="20"/>
        <v>0.0384615384615385</v>
      </c>
      <c r="P194" s="10">
        <f t="shared" si="21"/>
        <v>0.00523560209424079</v>
      </c>
      <c r="Q194" s="10">
        <f t="shared" si="22"/>
        <v>0.027027027027027</v>
      </c>
      <c r="R194" s="10">
        <f t="shared" si="23"/>
        <v>0</v>
      </c>
    </row>
    <row r="195" ht="15.75" customHeight="1" spans="1:18">
      <c r="A195" s="23"/>
      <c r="B195" s="46">
        <v>43658</v>
      </c>
      <c r="C195" s="52">
        <v>390416</v>
      </c>
      <c r="D195" s="53">
        <v>0.18</v>
      </c>
      <c r="E195" s="52">
        <v>37</v>
      </c>
      <c r="F195" s="52">
        <v>21</v>
      </c>
      <c r="G195" s="52">
        <v>27</v>
      </c>
      <c r="H195" s="52">
        <v>380</v>
      </c>
      <c r="I195" s="52">
        <v>33</v>
      </c>
      <c r="J195" s="53">
        <v>0.95</v>
      </c>
      <c r="K195" s="10">
        <f t="shared" si="16"/>
        <v>0.0261008975386678</v>
      </c>
      <c r="L195" s="10">
        <f t="shared" si="17"/>
        <v>-0.0526315789473685</v>
      </c>
      <c r="M195" s="10">
        <f t="shared" si="18"/>
        <v>-0.075</v>
      </c>
      <c r="N195" s="10">
        <f t="shared" si="19"/>
        <v>0.105263157894737</v>
      </c>
      <c r="O195" s="10">
        <f t="shared" si="20"/>
        <v>0</v>
      </c>
      <c r="P195" s="10">
        <f t="shared" si="21"/>
        <v>0</v>
      </c>
      <c r="Q195" s="10">
        <f t="shared" si="22"/>
        <v>-0.0294117647058824</v>
      </c>
      <c r="R195" s="10">
        <f t="shared" si="23"/>
        <v>0.0326086956521738</v>
      </c>
    </row>
    <row r="196" ht="15.75" customHeight="1" spans="1:18">
      <c r="A196" s="23"/>
      <c r="B196" s="46">
        <v>43659</v>
      </c>
      <c r="C196" s="52">
        <v>397033</v>
      </c>
      <c r="D196" s="53">
        <v>0.17</v>
      </c>
      <c r="E196" s="52">
        <v>34</v>
      </c>
      <c r="F196" s="52">
        <v>19</v>
      </c>
      <c r="G196" s="52">
        <v>27</v>
      </c>
      <c r="H196" s="52">
        <v>387</v>
      </c>
      <c r="I196" s="52">
        <v>34</v>
      </c>
      <c r="J196" s="53">
        <v>0.91</v>
      </c>
      <c r="K196" s="10">
        <f t="shared" si="16"/>
        <v>0.0285882310271037</v>
      </c>
      <c r="L196" s="10">
        <f t="shared" si="17"/>
        <v>-0.0555555555555555</v>
      </c>
      <c r="M196" s="10">
        <f t="shared" si="18"/>
        <v>-0.0285714285714286</v>
      </c>
      <c r="N196" s="10">
        <f t="shared" si="19"/>
        <v>-0.136363636363636</v>
      </c>
      <c r="O196" s="10">
        <f t="shared" si="20"/>
        <v>0.0384615384615385</v>
      </c>
      <c r="P196" s="10">
        <f t="shared" si="21"/>
        <v>0.0375335120643432</v>
      </c>
      <c r="Q196" s="10">
        <f t="shared" si="22"/>
        <v>-0.128205128205128</v>
      </c>
      <c r="R196" s="10">
        <f t="shared" si="23"/>
        <v>-0.0319148936170212</v>
      </c>
    </row>
    <row r="197" ht="15.75" customHeight="1" spans="1:18">
      <c r="A197" s="23"/>
      <c r="B197" s="46">
        <v>43660</v>
      </c>
      <c r="C197" s="52">
        <v>395422</v>
      </c>
      <c r="D197" s="53">
        <v>0.17</v>
      </c>
      <c r="E197" s="52">
        <v>38</v>
      </c>
      <c r="F197" s="52">
        <v>22</v>
      </c>
      <c r="G197" s="52">
        <v>26</v>
      </c>
      <c r="H197" s="52">
        <v>399</v>
      </c>
      <c r="I197" s="52">
        <v>35</v>
      </c>
      <c r="J197" s="53">
        <v>0.92</v>
      </c>
      <c r="K197" s="10">
        <f t="shared" si="16"/>
        <v>-0.0179218056914648</v>
      </c>
      <c r="L197" s="10">
        <f t="shared" si="17"/>
        <v>-0.0555555555555555</v>
      </c>
      <c r="M197" s="10">
        <f t="shared" si="18"/>
        <v>0.1875</v>
      </c>
      <c r="N197" s="10">
        <f t="shared" si="19"/>
        <v>0.0476190476190477</v>
      </c>
      <c r="O197" s="10">
        <f t="shared" si="20"/>
        <v>-0.0714285714285714</v>
      </c>
      <c r="P197" s="10">
        <f t="shared" si="21"/>
        <v>0.133522727272727</v>
      </c>
      <c r="Q197" s="10">
        <f t="shared" si="22"/>
        <v>0.09375</v>
      </c>
      <c r="R197" s="10">
        <f t="shared" si="23"/>
        <v>-0.0212765957446808</v>
      </c>
    </row>
    <row r="198" ht="15.75" customHeight="1" spans="1:18">
      <c r="A198" s="23"/>
      <c r="B198" s="46">
        <v>43661</v>
      </c>
      <c r="C198" s="52">
        <v>392725</v>
      </c>
      <c r="D198" s="53">
        <v>0.18</v>
      </c>
      <c r="E198" s="52">
        <v>39</v>
      </c>
      <c r="F198" s="52">
        <v>22</v>
      </c>
      <c r="G198" s="52">
        <v>27</v>
      </c>
      <c r="H198" s="52">
        <v>353</v>
      </c>
      <c r="I198" s="52">
        <v>32</v>
      </c>
      <c r="J198" s="53">
        <v>0.94</v>
      </c>
      <c r="K198" s="10">
        <f t="shared" si="16"/>
        <v>0.0073074515999958</v>
      </c>
      <c r="L198" s="10">
        <f t="shared" si="17"/>
        <v>0</v>
      </c>
      <c r="M198" s="10">
        <f t="shared" si="18"/>
        <v>-0.025</v>
      </c>
      <c r="N198" s="10">
        <f t="shared" si="19"/>
        <v>0.157894736842105</v>
      </c>
      <c r="O198" s="10">
        <f t="shared" si="20"/>
        <v>-0.0357142857142857</v>
      </c>
      <c r="P198" s="10">
        <f t="shared" si="21"/>
        <v>-0.0902061855670103</v>
      </c>
      <c r="Q198" s="10">
        <f t="shared" si="22"/>
        <v>-0.0588235294117647</v>
      </c>
      <c r="R198" s="10">
        <f t="shared" si="23"/>
        <v>0.0217391304347825</v>
      </c>
    </row>
    <row r="199" ht="15.75" customHeight="1" spans="1:18">
      <c r="A199" s="23"/>
      <c r="B199" s="46">
        <v>43662</v>
      </c>
      <c r="C199" s="57">
        <v>387617</v>
      </c>
      <c r="D199" s="58">
        <v>0.17</v>
      </c>
      <c r="E199" s="57">
        <v>38</v>
      </c>
      <c r="F199" s="57">
        <v>20</v>
      </c>
      <c r="G199" s="55">
        <v>30</v>
      </c>
      <c r="H199" s="59">
        <v>458</v>
      </c>
      <c r="I199" s="57">
        <v>40</v>
      </c>
      <c r="J199" s="58">
        <v>0.95</v>
      </c>
      <c r="K199" s="10">
        <f t="shared" si="16"/>
        <v>0.00196196020245165</v>
      </c>
      <c r="L199" s="10">
        <f t="shared" si="17"/>
        <v>0</v>
      </c>
      <c r="M199" s="10">
        <f t="shared" si="18"/>
        <v>-0.0256410256410257</v>
      </c>
      <c r="N199" s="10">
        <f t="shared" si="19"/>
        <v>-0.0909090909090909</v>
      </c>
      <c r="O199" s="10">
        <f t="shared" si="20"/>
        <v>0.111111111111111</v>
      </c>
      <c r="P199" s="10">
        <f t="shared" si="21"/>
        <v>0.180412371134021</v>
      </c>
      <c r="Q199" s="10">
        <f t="shared" si="22"/>
        <v>0.25</v>
      </c>
      <c r="R199" s="10">
        <f t="shared" si="23"/>
        <v>0.0439560439560438</v>
      </c>
    </row>
    <row r="200" ht="15.75" customHeight="1" spans="1:18">
      <c r="A200" s="23"/>
      <c r="B200" s="46">
        <v>43663</v>
      </c>
      <c r="C200" s="52">
        <v>386795</v>
      </c>
      <c r="D200" s="53">
        <v>0.18</v>
      </c>
      <c r="E200" s="52">
        <v>30</v>
      </c>
      <c r="F200" s="52">
        <v>17</v>
      </c>
      <c r="G200" s="52">
        <v>29</v>
      </c>
      <c r="H200" s="52">
        <v>387</v>
      </c>
      <c r="I200" s="52">
        <v>36</v>
      </c>
      <c r="J200" s="53">
        <v>0.93</v>
      </c>
      <c r="K200" s="10">
        <f>(C200/VLOOKUP(B200-7,$B:$C,2,0))-1</f>
        <v>-0.00532062623436469</v>
      </c>
      <c r="L200" s="10">
        <f t="shared" si="17"/>
        <v>-0.0526315789473685</v>
      </c>
      <c r="M200" s="10">
        <f t="shared" si="18"/>
        <v>-0.25</v>
      </c>
      <c r="N200" s="10">
        <f t="shared" si="19"/>
        <v>-0.227272727272727</v>
      </c>
      <c r="O200" s="10">
        <f t="shared" si="20"/>
        <v>0</v>
      </c>
      <c r="P200" s="10">
        <f t="shared" si="21"/>
        <v>0.0130890052356021</v>
      </c>
      <c r="Q200" s="10">
        <f t="shared" si="22"/>
        <v>0.0285714285714285</v>
      </c>
      <c r="R200" s="10">
        <f t="shared" si="23"/>
        <v>-0.0106382978723403</v>
      </c>
    </row>
    <row r="201" ht="15.75" customHeight="1" spans="1:18">
      <c r="A201" s="23"/>
      <c r="B201" s="46">
        <v>43664</v>
      </c>
      <c r="C201" s="52">
        <v>395874</v>
      </c>
      <c r="D201" s="53">
        <v>0.17</v>
      </c>
      <c r="E201" s="52">
        <v>36</v>
      </c>
      <c r="F201" s="52">
        <v>18</v>
      </c>
      <c r="G201" s="52">
        <v>29</v>
      </c>
      <c r="H201" s="52">
        <v>372</v>
      </c>
      <c r="I201" s="52">
        <v>37</v>
      </c>
      <c r="J201" s="53">
        <v>0.94</v>
      </c>
      <c r="K201" s="10">
        <f t="shared" si="16"/>
        <v>0.0216340508553747</v>
      </c>
      <c r="L201" s="10">
        <f t="shared" si="17"/>
        <v>-0.105263157894737</v>
      </c>
      <c r="M201" s="10">
        <f t="shared" si="18"/>
        <v>0.125</v>
      </c>
      <c r="N201" s="10">
        <f t="shared" si="19"/>
        <v>-0.1</v>
      </c>
      <c r="O201" s="10">
        <f t="shared" si="20"/>
        <v>0.0740740740740742</v>
      </c>
      <c r="P201" s="10">
        <f t="shared" si="21"/>
        <v>-0.03125</v>
      </c>
      <c r="Q201" s="10">
        <f t="shared" si="22"/>
        <v>-0.0263157894736842</v>
      </c>
      <c r="R201" s="10">
        <f t="shared" si="23"/>
        <v>0.0329670329670328</v>
      </c>
    </row>
    <row r="202" ht="15.75" customHeight="1" spans="1:18">
      <c r="A202" s="23"/>
      <c r="B202" s="46">
        <v>43665</v>
      </c>
      <c r="C202" s="52">
        <v>387761</v>
      </c>
      <c r="D202" s="53">
        <v>0.19</v>
      </c>
      <c r="E202" s="52">
        <v>32</v>
      </c>
      <c r="F202" s="52">
        <v>19</v>
      </c>
      <c r="G202" s="52">
        <v>30</v>
      </c>
      <c r="H202" s="52">
        <v>388</v>
      </c>
      <c r="I202" s="52">
        <v>40</v>
      </c>
      <c r="J202" s="53">
        <v>0.94</v>
      </c>
      <c r="K202" s="10">
        <f t="shared" si="16"/>
        <v>-0.0068004385066186</v>
      </c>
      <c r="L202" s="10">
        <f t="shared" si="17"/>
        <v>0.0555555555555556</v>
      </c>
      <c r="M202" s="10">
        <f t="shared" si="18"/>
        <v>-0.135135135135135</v>
      </c>
      <c r="N202" s="10">
        <f t="shared" si="19"/>
        <v>-0.0952380952380952</v>
      </c>
      <c r="O202" s="10">
        <f t="shared" si="20"/>
        <v>0.111111111111111</v>
      </c>
      <c r="P202" s="10">
        <f t="shared" si="21"/>
        <v>0.0210526315789474</v>
      </c>
      <c r="Q202" s="10">
        <f t="shared" si="22"/>
        <v>0.212121212121212</v>
      </c>
      <c r="R202" s="10">
        <f t="shared" si="23"/>
        <v>-0.0105263157894737</v>
      </c>
    </row>
    <row r="203" ht="15.75" customHeight="1" spans="1:18">
      <c r="A203" s="23"/>
      <c r="B203" s="46">
        <v>43666</v>
      </c>
      <c r="C203" s="52">
        <v>406137</v>
      </c>
      <c r="D203" s="53">
        <v>0.17</v>
      </c>
      <c r="E203" s="52">
        <v>34</v>
      </c>
      <c r="F203" s="52">
        <v>22</v>
      </c>
      <c r="G203" s="52">
        <v>30</v>
      </c>
      <c r="H203" s="52">
        <v>358</v>
      </c>
      <c r="I203" s="52">
        <v>37</v>
      </c>
      <c r="J203" s="53">
        <v>0.95</v>
      </c>
      <c r="K203" s="10">
        <f t="shared" ref="K203:K266" si="24">(C203/VLOOKUP(B203-7,$B:$C,2,0))-1</f>
        <v>0.0229300838973083</v>
      </c>
      <c r="L203" s="10">
        <f t="shared" ref="L203:L266" si="25">(D203/VLOOKUP(B203-7,$B:$D,3,0))-1</f>
        <v>0</v>
      </c>
      <c r="M203" s="10">
        <f t="shared" ref="M203:M266" si="26">(E203/VLOOKUP(B203-7,$B:$E,4,0))-1</f>
        <v>0</v>
      </c>
      <c r="N203" s="10">
        <f t="shared" ref="N203:N266" si="27">(F203/VLOOKUP(B203-7,$B:$F,5,0))-1</f>
        <v>0.157894736842105</v>
      </c>
      <c r="O203" s="10">
        <f t="shared" ref="O203:O266" si="28">(G203/VLOOKUP(B203-7,$B:$G,6,0))-1</f>
        <v>0.111111111111111</v>
      </c>
      <c r="P203" s="10">
        <f t="shared" ref="P203:P266" si="29">(H203/VLOOKUP(B203-7,$B:$H,7,0))-1</f>
        <v>-0.0749354005167958</v>
      </c>
      <c r="Q203" s="10">
        <f t="shared" ref="Q203:Q266" si="30">(I203/VLOOKUP(B203-7,$B:$I,8,0))-1</f>
        <v>0.088235294117647</v>
      </c>
      <c r="R203" s="10">
        <f t="shared" ref="R203:R266" si="31">(J203/VLOOKUP(B203-7,$B:$J,9,0))-1</f>
        <v>0.0439560439560438</v>
      </c>
    </row>
    <row r="204" ht="15.75" customHeight="1" spans="1:18">
      <c r="A204" s="23"/>
      <c r="B204" s="46">
        <v>43667</v>
      </c>
      <c r="C204" s="52">
        <v>386278</v>
      </c>
      <c r="D204" s="53">
        <v>0.19</v>
      </c>
      <c r="E204" s="52">
        <v>35</v>
      </c>
      <c r="F204" s="52">
        <v>22</v>
      </c>
      <c r="G204" s="52">
        <v>28</v>
      </c>
      <c r="H204" s="52">
        <v>396</v>
      </c>
      <c r="I204" s="52">
        <v>34</v>
      </c>
      <c r="J204" s="53">
        <v>0.93</v>
      </c>
      <c r="K204" s="10">
        <f t="shared" si="24"/>
        <v>-0.0231246617537719</v>
      </c>
      <c r="L204" s="10">
        <f t="shared" si="25"/>
        <v>0.117647058823529</v>
      </c>
      <c r="M204" s="10">
        <f t="shared" si="26"/>
        <v>-0.0789473684210527</v>
      </c>
      <c r="N204" s="10">
        <f t="shared" si="27"/>
        <v>0</v>
      </c>
      <c r="O204" s="10">
        <f t="shared" si="28"/>
        <v>0.0769230769230769</v>
      </c>
      <c r="P204" s="10">
        <f t="shared" si="29"/>
        <v>-0.00751879699248126</v>
      </c>
      <c r="Q204" s="10">
        <f t="shared" si="30"/>
        <v>-0.0285714285714286</v>
      </c>
      <c r="R204" s="10">
        <f t="shared" si="31"/>
        <v>0.0108695652173914</v>
      </c>
    </row>
    <row r="205" ht="15.75" customHeight="1" spans="1:18">
      <c r="A205" s="23"/>
      <c r="B205" s="46">
        <v>43668</v>
      </c>
      <c r="C205" s="52">
        <v>385427</v>
      </c>
      <c r="D205" s="53">
        <v>0.19</v>
      </c>
      <c r="E205" s="52">
        <v>33</v>
      </c>
      <c r="F205" s="52">
        <v>17</v>
      </c>
      <c r="G205" s="52">
        <v>28</v>
      </c>
      <c r="H205" s="52">
        <v>372</v>
      </c>
      <c r="I205" s="52">
        <v>32</v>
      </c>
      <c r="J205" s="53">
        <v>0.94</v>
      </c>
      <c r="K205" s="10">
        <f t="shared" si="24"/>
        <v>-0.0185829779107518</v>
      </c>
      <c r="L205" s="10">
        <f t="shared" si="25"/>
        <v>0.0555555555555556</v>
      </c>
      <c r="M205" s="10">
        <f t="shared" si="26"/>
        <v>-0.153846153846154</v>
      </c>
      <c r="N205" s="10">
        <f t="shared" si="27"/>
        <v>-0.227272727272727</v>
      </c>
      <c r="O205" s="10">
        <f t="shared" si="28"/>
        <v>0.037037037037037</v>
      </c>
      <c r="P205" s="10">
        <f t="shared" si="29"/>
        <v>0.0538243626062322</v>
      </c>
      <c r="Q205" s="10">
        <f t="shared" si="30"/>
        <v>0</v>
      </c>
      <c r="R205" s="10">
        <f t="shared" si="31"/>
        <v>0</v>
      </c>
    </row>
    <row r="206" ht="15.75" customHeight="1" spans="1:18">
      <c r="A206" s="23"/>
      <c r="B206" s="46">
        <v>43669</v>
      </c>
      <c r="C206" s="59">
        <v>390237</v>
      </c>
      <c r="D206" s="56">
        <v>0.19</v>
      </c>
      <c r="E206" s="55">
        <v>32</v>
      </c>
      <c r="F206" s="55">
        <v>18</v>
      </c>
      <c r="G206" s="55">
        <v>25</v>
      </c>
      <c r="H206" s="55">
        <v>382</v>
      </c>
      <c r="I206" s="57">
        <v>35</v>
      </c>
      <c r="J206" s="58">
        <v>0.93</v>
      </c>
      <c r="K206" s="10">
        <f t="shared" si="24"/>
        <v>0.0067592494653228</v>
      </c>
      <c r="L206" s="10">
        <f t="shared" si="25"/>
        <v>0.117647058823529</v>
      </c>
      <c r="M206" s="10">
        <f t="shared" si="26"/>
        <v>-0.157894736842105</v>
      </c>
      <c r="N206" s="10">
        <f t="shared" si="27"/>
        <v>-0.1</v>
      </c>
      <c r="O206" s="10">
        <f t="shared" si="28"/>
        <v>-0.166666666666667</v>
      </c>
      <c r="P206" s="10">
        <f t="shared" si="29"/>
        <v>-0.165938864628821</v>
      </c>
      <c r="Q206" s="10">
        <f t="shared" si="30"/>
        <v>-0.125</v>
      </c>
      <c r="R206" s="10">
        <f t="shared" si="31"/>
        <v>-0.0210526315789473</v>
      </c>
    </row>
    <row r="207" ht="15.75" customHeight="1" spans="1:18">
      <c r="A207" s="23"/>
      <c r="B207" s="46">
        <v>43670</v>
      </c>
      <c r="C207" s="52">
        <v>393045</v>
      </c>
      <c r="D207" s="53">
        <v>0.19</v>
      </c>
      <c r="E207" s="52">
        <v>39</v>
      </c>
      <c r="F207" s="52">
        <v>22</v>
      </c>
      <c r="G207" s="52">
        <v>29</v>
      </c>
      <c r="H207" s="52">
        <v>360</v>
      </c>
      <c r="I207" s="52">
        <v>31</v>
      </c>
      <c r="J207" s="53">
        <v>0.93</v>
      </c>
      <c r="K207" s="10">
        <f t="shared" si="24"/>
        <v>0.0161584301761915</v>
      </c>
      <c r="L207" s="10">
        <f t="shared" si="25"/>
        <v>0.0555555555555556</v>
      </c>
      <c r="M207" s="10">
        <f t="shared" si="26"/>
        <v>0.3</v>
      </c>
      <c r="N207" s="10">
        <f t="shared" si="27"/>
        <v>0.294117647058824</v>
      </c>
      <c r="O207" s="10">
        <f t="shared" si="28"/>
        <v>0</v>
      </c>
      <c r="P207" s="10">
        <f t="shared" si="29"/>
        <v>-0.0697674418604651</v>
      </c>
      <c r="Q207" s="10">
        <f t="shared" si="30"/>
        <v>-0.138888888888889</v>
      </c>
      <c r="R207" s="10">
        <f t="shared" si="31"/>
        <v>0</v>
      </c>
    </row>
    <row r="208" ht="15.75" customHeight="1" spans="1:18">
      <c r="A208" s="23"/>
      <c r="B208" s="46">
        <v>43671</v>
      </c>
      <c r="C208" s="52">
        <v>392465</v>
      </c>
      <c r="D208" s="53">
        <v>0.19</v>
      </c>
      <c r="E208" s="52">
        <v>31</v>
      </c>
      <c r="F208" s="52">
        <v>21</v>
      </c>
      <c r="G208" s="52">
        <v>27</v>
      </c>
      <c r="H208" s="52">
        <v>373</v>
      </c>
      <c r="I208" s="52">
        <v>37</v>
      </c>
      <c r="J208" s="53">
        <v>0.94</v>
      </c>
      <c r="K208" s="10">
        <f t="shared" si="24"/>
        <v>-0.00861132582589408</v>
      </c>
      <c r="L208" s="10">
        <f t="shared" si="25"/>
        <v>0.117647058823529</v>
      </c>
      <c r="M208" s="10">
        <f t="shared" si="26"/>
        <v>-0.138888888888889</v>
      </c>
      <c r="N208" s="10">
        <f t="shared" si="27"/>
        <v>0.166666666666667</v>
      </c>
      <c r="O208" s="10">
        <f t="shared" si="28"/>
        <v>-0.0689655172413793</v>
      </c>
      <c r="P208" s="10">
        <f t="shared" si="29"/>
        <v>0.00268817204301075</v>
      </c>
      <c r="Q208" s="10">
        <f t="shared" si="30"/>
        <v>0</v>
      </c>
      <c r="R208" s="10">
        <f t="shared" si="31"/>
        <v>0</v>
      </c>
    </row>
    <row r="209" ht="15.75" customHeight="1" spans="1:18">
      <c r="A209" s="23"/>
      <c r="B209" s="46">
        <v>43672</v>
      </c>
      <c r="C209" s="52">
        <v>401514</v>
      </c>
      <c r="D209" s="53">
        <v>0.19</v>
      </c>
      <c r="E209" s="52">
        <v>32</v>
      </c>
      <c r="F209" s="52">
        <v>17</v>
      </c>
      <c r="G209" s="52">
        <v>25</v>
      </c>
      <c r="H209" s="52">
        <v>388</v>
      </c>
      <c r="I209" s="52">
        <v>39</v>
      </c>
      <c r="J209" s="53">
        <v>0.91</v>
      </c>
      <c r="K209" s="10">
        <f t="shared" si="24"/>
        <v>0.0354677236751504</v>
      </c>
      <c r="L209" s="10">
        <f t="shared" si="25"/>
        <v>0</v>
      </c>
      <c r="M209" s="10">
        <f t="shared" si="26"/>
        <v>0</v>
      </c>
      <c r="N209" s="10">
        <f t="shared" si="27"/>
        <v>-0.105263157894737</v>
      </c>
      <c r="O209" s="10">
        <f t="shared" si="28"/>
        <v>-0.166666666666667</v>
      </c>
      <c r="P209" s="10">
        <f t="shared" si="29"/>
        <v>0</v>
      </c>
      <c r="Q209" s="10">
        <f t="shared" si="30"/>
        <v>-0.025</v>
      </c>
      <c r="R209" s="10">
        <f t="shared" si="31"/>
        <v>-0.0319148936170212</v>
      </c>
    </row>
    <row r="210" ht="15.75" customHeight="1" spans="1:18">
      <c r="A210" s="23"/>
      <c r="B210" s="46">
        <v>43673</v>
      </c>
      <c r="C210" s="52">
        <v>392433</v>
      </c>
      <c r="D210" s="53">
        <v>0.17</v>
      </c>
      <c r="E210" s="52">
        <v>38</v>
      </c>
      <c r="F210" s="52">
        <v>19</v>
      </c>
      <c r="G210" s="52">
        <v>29</v>
      </c>
      <c r="H210" s="52">
        <v>382</v>
      </c>
      <c r="I210" s="52">
        <v>32</v>
      </c>
      <c r="J210" s="53">
        <v>0.95</v>
      </c>
      <c r="K210" s="10">
        <f t="shared" si="24"/>
        <v>-0.0337423086298466</v>
      </c>
      <c r="L210" s="10">
        <f t="shared" si="25"/>
        <v>0</v>
      </c>
      <c r="M210" s="10">
        <f t="shared" si="26"/>
        <v>0.117647058823529</v>
      </c>
      <c r="N210" s="10">
        <f t="shared" si="27"/>
        <v>-0.136363636363636</v>
      </c>
      <c r="O210" s="10">
        <f t="shared" si="28"/>
        <v>-0.0333333333333333</v>
      </c>
      <c r="P210" s="10">
        <f t="shared" si="29"/>
        <v>0.0670391061452513</v>
      </c>
      <c r="Q210" s="10">
        <f t="shared" si="30"/>
        <v>-0.135135135135135</v>
      </c>
      <c r="R210" s="10">
        <f t="shared" si="31"/>
        <v>0</v>
      </c>
    </row>
    <row r="211" ht="15.75" customHeight="1" spans="1:18">
      <c r="A211" s="23"/>
      <c r="B211" s="46">
        <v>43674</v>
      </c>
      <c r="C211" s="52">
        <v>395692</v>
      </c>
      <c r="D211" s="53">
        <v>0.17</v>
      </c>
      <c r="E211" s="52">
        <v>40</v>
      </c>
      <c r="F211" s="52">
        <v>18</v>
      </c>
      <c r="G211" s="52">
        <v>26</v>
      </c>
      <c r="H211" s="52">
        <v>375</v>
      </c>
      <c r="I211" s="52">
        <v>31</v>
      </c>
      <c r="J211" s="53">
        <v>0.91</v>
      </c>
      <c r="K211" s="10">
        <f t="shared" si="24"/>
        <v>0.0243710488301172</v>
      </c>
      <c r="L211" s="10">
        <f t="shared" si="25"/>
        <v>-0.105263157894737</v>
      </c>
      <c r="M211" s="10">
        <f t="shared" si="26"/>
        <v>0.142857142857143</v>
      </c>
      <c r="N211" s="10">
        <f t="shared" si="27"/>
        <v>-0.181818181818182</v>
      </c>
      <c r="O211" s="10">
        <f t="shared" si="28"/>
        <v>-0.0714285714285714</v>
      </c>
      <c r="P211" s="10">
        <f t="shared" si="29"/>
        <v>-0.053030303030303</v>
      </c>
      <c r="Q211" s="10">
        <f t="shared" si="30"/>
        <v>-0.0882352941176471</v>
      </c>
      <c r="R211" s="10">
        <f t="shared" si="31"/>
        <v>-0.021505376344086</v>
      </c>
    </row>
    <row r="212" ht="15.75" customHeight="1" spans="1:18">
      <c r="A212" s="23"/>
      <c r="B212" s="46">
        <v>43675</v>
      </c>
      <c r="C212" s="52">
        <v>391474</v>
      </c>
      <c r="D212" s="53">
        <v>0.17</v>
      </c>
      <c r="E212" s="52">
        <v>35</v>
      </c>
      <c r="F212" s="52">
        <v>22</v>
      </c>
      <c r="G212" s="52">
        <v>25</v>
      </c>
      <c r="H212" s="52">
        <v>388</v>
      </c>
      <c r="I212" s="52">
        <v>38</v>
      </c>
      <c r="J212" s="53">
        <v>0.92</v>
      </c>
      <c r="K212" s="10">
        <f t="shared" si="24"/>
        <v>0.0156890928762126</v>
      </c>
      <c r="L212" s="10">
        <f t="shared" si="25"/>
        <v>-0.105263157894737</v>
      </c>
      <c r="M212" s="10">
        <f t="shared" si="26"/>
        <v>0.0606060606060606</v>
      </c>
      <c r="N212" s="10">
        <f t="shared" si="27"/>
        <v>0.294117647058824</v>
      </c>
      <c r="O212" s="10">
        <f t="shared" si="28"/>
        <v>-0.107142857142857</v>
      </c>
      <c r="P212" s="10">
        <f t="shared" si="29"/>
        <v>0.043010752688172</v>
      </c>
      <c r="Q212" s="10">
        <f t="shared" si="30"/>
        <v>0.1875</v>
      </c>
      <c r="R212" s="10">
        <f t="shared" si="31"/>
        <v>-0.0212765957446808</v>
      </c>
    </row>
    <row r="213" ht="15.75" customHeight="1" spans="1:18">
      <c r="A213" s="23"/>
      <c r="B213" s="46">
        <v>43676</v>
      </c>
      <c r="C213" s="52">
        <v>399345</v>
      </c>
      <c r="D213" s="53">
        <v>0.19</v>
      </c>
      <c r="E213" s="52">
        <v>34</v>
      </c>
      <c r="F213" s="52">
        <v>18</v>
      </c>
      <c r="G213" s="52">
        <v>29</v>
      </c>
      <c r="H213" s="52">
        <v>365</v>
      </c>
      <c r="I213" s="52">
        <v>39</v>
      </c>
      <c r="J213" s="53">
        <v>0.92</v>
      </c>
      <c r="K213" s="10">
        <f t="shared" si="24"/>
        <v>0.0233396628202862</v>
      </c>
      <c r="L213" s="10">
        <f t="shared" si="25"/>
        <v>0</v>
      </c>
      <c r="M213" s="10">
        <f t="shared" si="26"/>
        <v>0.0625</v>
      </c>
      <c r="N213" s="10">
        <f t="shared" si="27"/>
        <v>0</v>
      </c>
      <c r="O213" s="10">
        <f t="shared" si="28"/>
        <v>0.16</v>
      </c>
      <c r="P213" s="10">
        <f t="shared" si="29"/>
        <v>-0.0445026178010471</v>
      </c>
      <c r="Q213" s="10">
        <f t="shared" si="30"/>
        <v>0.114285714285714</v>
      </c>
      <c r="R213" s="10">
        <f t="shared" si="31"/>
        <v>-0.010752688172043</v>
      </c>
    </row>
    <row r="214" ht="15.75" customHeight="1" spans="1:18">
      <c r="A214" s="23"/>
      <c r="B214" s="46">
        <v>43677</v>
      </c>
      <c r="C214" s="52">
        <v>390149</v>
      </c>
      <c r="D214" s="53">
        <v>0.17</v>
      </c>
      <c r="E214" s="52">
        <v>33</v>
      </c>
      <c r="F214" s="52">
        <v>18</v>
      </c>
      <c r="G214" s="52">
        <v>29</v>
      </c>
      <c r="H214" s="52">
        <v>365</v>
      </c>
      <c r="I214" s="52">
        <v>39</v>
      </c>
      <c r="J214" s="53">
        <v>0.95</v>
      </c>
      <c r="K214" s="10">
        <f t="shared" si="24"/>
        <v>-0.00736811306593388</v>
      </c>
      <c r="L214" s="10">
        <f t="shared" si="25"/>
        <v>-0.105263157894737</v>
      </c>
      <c r="M214" s="10">
        <f t="shared" si="26"/>
        <v>-0.153846153846154</v>
      </c>
      <c r="N214" s="10">
        <f t="shared" si="27"/>
        <v>-0.181818181818182</v>
      </c>
      <c r="O214" s="10">
        <f t="shared" si="28"/>
        <v>0</v>
      </c>
      <c r="P214" s="10">
        <f t="shared" si="29"/>
        <v>0.0138888888888888</v>
      </c>
      <c r="Q214" s="10">
        <f t="shared" si="30"/>
        <v>0.258064516129032</v>
      </c>
      <c r="R214" s="10">
        <f t="shared" si="31"/>
        <v>0.021505376344086</v>
      </c>
    </row>
    <row r="215" ht="15.75" customHeight="1" spans="1:18">
      <c r="A215" s="23"/>
      <c r="B215" s="46">
        <v>43678</v>
      </c>
      <c r="C215" s="52">
        <v>386768</v>
      </c>
      <c r="D215" s="53">
        <v>0.19</v>
      </c>
      <c r="E215" s="52">
        <v>32</v>
      </c>
      <c r="F215" s="52">
        <v>20</v>
      </c>
      <c r="G215" s="52">
        <v>25</v>
      </c>
      <c r="H215" s="52">
        <v>384</v>
      </c>
      <c r="I215" s="52">
        <v>37</v>
      </c>
      <c r="J215" s="53">
        <v>0.94</v>
      </c>
      <c r="K215" s="10">
        <f t="shared" si="24"/>
        <v>-0.0145159440969258</v>
      </c>
      <c r="L215" s="10">
        <f t="shared" si="25"/>
        <v>0</v>
      </c>
      <c r="M215" s="10">
        <f t="shared" si="26"/>
        <v>0.032258064516129</v>
      </c>
      <c r="N215" s="10">
        <f t="shared" si="27"/>
        <v>-0.0476190476190477</v>
      </c>
      <c r="O215" s="10">
        <f t="shared" si="28"/>
        <v>-0.0740740740740741</v>
      </c>
      <c r="P215" s="10">
        <f t="shared" si="29"/>
        <v>0.0294906166219839</v>
      </c>
      <c r="Q215" s="10">
        <f t="shared" si="30"/>
        <v>0</v>
      </c>
      <c r="R215" s="10">
        <f t="shared" si="31"/>
        <v>0</v>
      </c>
    </row>
    <row r="216" ht="15.75" customHeight="1" spans="1:18">
      <c r="A216" s="23"/>
      <c r="B216" s="46">
        <v>43679</v>
      </c>
      <c r="C216" s="52">
        <v>387112</v>
      </c>
      <c r="D216" s="53">
        <v>0.17</v>
      </c>
      <c r="E216" s="52">
        <v>37</v>
      </c>
      <c r="F216" s="52">
        <v>21</v>
      </c>
      <c r="G216" s="52">
        <v>26</v>
      </c>
      <c r="H216" s="52">
        <v>384</v>
      </c>
      <c r="I216" s="52">
        <v>37</v>
      </c>
      <c r="J216" s="53">
        <v>0.93</v>
      </c>
      <c r="K216" s="10">
        <f t="shared" si="24"/>
        <v>-0.0358692349457304</v>
      </c>
      <c r="L216" s="10">
        <f t="shared" si="25"/>
        <v>-0.105263157894737</v>
      </c>
      <c r="M216" s="10">
        <f t="shared" si="26"/>
        <v>0.15625</v>
      </c>
      <c r="N216" s="10">
        <f t="shared" si="27"/>
        <v>0.235294117647059</v>
      </c>
      <c r="O216" s="10">
        <f t="shared" si="28"/>
        <v>0.04</v>
      </c>
      <c r="P216" s="10">
        <f t="shared" si="29"/>
        <v>-0.0103092783505154</v>
      </c>
      <c r="Q216" s="10">
        <f t="shared" si="30"/>
        <v>-0.0512820512820513</v>
      </c>
      <c r="R216" s="10">
        <f t="shared" si="31"/>
        <v>0.0219780219780219</v>
      </c>
    </row>
    <row r="217" ht="15.75" customHeight="1" spans="1:18">
      <c r="A217" s="23"/>
      <c r="B217" s="46">
        <v>43680</v>
      </c>
      <c r="C217" s="52">
        <v>409781</v>
      </c>
      <c r="D217" s="53">
        <v>0.19</v>
      </c>
      <c r="E217" s="52">
        <v>30</v>
      </c>
      <c r="F217" s="52">
        <v>19</v>
      </c>
      <c r="G217" s="52">
        <v>27</v>
      </c>
      <c r="H217" s="52">
        <v>358</v>
      </c>
      <c r="I217" s="52">
        <v>31</v>
      </c>
      <c r="J217" s="53">
        <v>0.92</v>
      </c>
      <c r="K217" s="10">
        <f t="shared" si="24"/>
        <v>0.0442062721534631</v>
      </c>
      <c r="L217" s="10">
        <f t="shared" si="25"/>
        <v>0.117647058823529</v>
      </c>
      <c r="M217" s="10">
        <f t="shared" si="26"/>
        <v>-0.210526315789474</v>
      </c>
      <c r="N217" s="10">
        <f t="shared" si="27"/>
        <v>0</v>
      </c>
      <c r="O217" s="10">
        <f t="shared" si="28"/>
        <v>-0.0689655172413793</v>
      </c>
      <c r="P217" s="10">
        <f t="shared" si="29"/>
        <v>-0.06282722513089</v>
      </c>
      <c r="Q217" s="10">
        <f t="shared" si="30"/>
        <v>-0.03125</v>
      </c>
      <c r="R217" s="10">
        <f t="shared" si="31"/>
        <v>-0.0315789473684209</v>
      </c>
    </row>
    <row r="218" ht="15.75" customHeight="1" spans="1:18">
      <c r="A218" s="23"/>
      <c r="B218" s="46">
        <v>43681</v>
      </c>
      <c r="C218" s="57">
        <v>388262</v>
      </c>
      <c r="D218" s="58">
        <v>0.18</v>
      </c>
      <c r="E218" s="57">
        <v>35</v>
      </c>
      <c r="F218" s="57">
        <v>22</v>
      </c>
      <c r="G218" s="57">
        <v>30</v>
      </c>
      <c r="H218" s="57">
        <v>369</v>
      </c>
      <c r="I218" s="57">
        <v>39</v>
      </c>
      <c r="J218" s="58">
        <v>0.95</v>
      </c>
      <c r="K218" s="10">
        <f t="shared" si="24"/>
        <v>-0.0187772307754516</v>
      </c>
      <c r="L218" s="10">
        <f t="shared" si="25"/>
        <v>0.0588235294117645</v>
      </c>
      <c r="M218" s="10">
        <f t="shared" si="26"/>
        <v>-0.125</v>
      </c>
      <c r="N218" s="10">
        <f t="shared" si="27"/>
        <v>0.222222222222222</v>
      </c>
      <c r="O218" s="10">
        <f t="shared" si="28"/>
        <v>0.153846153846154</v>
      </c>
      <c r="P218" s="10">
        <f t="shared" si="29"/>
        <v>-0.016</v>
      </c>
      <c r="Q218" s="10">
        <f t="shared" si="30"/>
        <v>0.258064516129032</v>
      </c>
      <c r="R218" s="10">
        <f t="shared" si="31"/>
        <v>0.0439560439560438</v>
      </c>
    </row>
    <row r="219" ht="15.75" customHeight="1" spans="1:18">
      <c r="A219" s="23"/>
      <c r="B219" s="46">
        <v>43682</v>
      </c>
      <c r="C219" s="52">
        <v>403716</v>
      </c>
      <c r="D219" s="53">
        <v>0.17</v>
      </c>
      <c r="E219" s="52">
        <v>39</v>
      </c>
      <c r="F219" s="52">
        <v>22</v>
      </c>
      <c r="G219" s="52">
        <v>25</v>
      </c>
      <c r="H219" s="52">
        <v>389</v>
      </c>
      <c r="I219" s="52">
        <v>36</v>
      </c>
      <c r="J219" s="53">
        <v>0.92</v>
      </c>
      <c r="K219" s="10">
        <f t="shared" si="24"/>
        <v>0.0312715531555097</v>
      </c>
      <c r="L219" s="10">
        <f t="shared" si="25"/>
        <v>0</v>
      </c>
      <c r="M219" s="10">
        <f t="shared" si="26"/>
        <v>0.114285714285714</v>
      </c>
      <c r="N219" s="10">
        <f t="shared" si="27"/>
        <v>0</v>
      </c>
      <c r="O219" s="10">
        <f t="shared" si="28"/>
        <v>0</v>
      </c>
      <c r="P219" s="10">
        <f t="shared" si="29"/>
        <v>0.00257731958762886</v>
      </c>
      <c r="Q219" s="10">
        <f t="shared" si="30"/>
        <v>-0.0526315789473685</v>
      </c>
      <c r="R219" s="10">
        <f t="shared" si="31"/>
        <v>0</v>
      </c>
    </row>
    <row r="220" ht="15.75" customHeight="1" spans="1:18">
      <c r="A220" s="23"/>
      <c r="B220" s="46">
        <v>43683</v>
      </c>
      <c r="C220" s="52">
        <v>398247</v>
      </c>
      <c r="D220" s="53">
        <v>0.17</v>
      </c>
      <c r="E220" s="52">
        <v>31</v>
      </c>
      <c r="F220" s="52">
        <v>18</v>
      </c>
      <c r="G220" s="52">
        <v>29</v>
      </c>
      <c r="H220" s="52">
        <v>398</v>
      </c>
      <c r="I220" s="52">
        <v>32</v>
      </c>
      <c r="J220" s="53">
        <v>0.95</v>
      </c>
      <c r="K220" s="10">
        <f t="shared" si="24"/>
        <v>-0.00274950231003268</v>
      </c>
      <c r="L220" s="10">
        <f t="shared" si="25"/>
        <v>-0.105263157894737</v>
      </c>
      <c r="M220" s="10">
        <f t="shared" si="26"/>
        <v>-0.0882352941176471</v>
      </c>
      <c r="N220" s="10">
        <f t="shared" si="27"/>
        <v>0</v>
      </c>
      <c r="O220" s="10">
        <f t="shared" si="28"/>
        <v>0</v>
      </c>
      <c r="P220" s="10">
        <f t="shared" si="29"/>
        <v>0.0904109589041096</v>
      </c>
      <c r="Q220" s="10">
        <f t="shared" si="30"/>
        <v>-0.17948717948718</v>
      </c>
      <c r="R220" s="10">
        <f t="shared" si="31"/>
        <v>0.0326086956521738</v>
      </c>
    </row>
    <row r="221" ht="15.75" customHeight="1" spans="1:18">
      <c r="A221" s="23"/>
      <c r="B221" s="46">
        <v>43684</v>
      </c>
      <c r="C221" s="52">
        <v>395396</v>
      </c>
      <c r="D221" s="53">
        <v>0.19</v>
      </c>
      <c r="E221" s="52">
        <v>34</v>
      </c>
      <c r="F221" s="52">
        <v>22</v>
      </c>
      <c r="G221" s="52">
        <v>29</v>
      </c>
      <c r="H221" s="52">
        <v>366</v>
      </c>
      <c r="I221" s="52">
        <v>37</v>
      </c>
      <c r="J221" s="53">
        <v>0.91</v>
      </c>
      <c r="K221" s="10">
        <f t="shared" si="24"/>
        <v>0.0134487080576908</v>
      </c>
      <c r="L221" s="10">
        <f t="shared" si="25"/>
        <v>0.117647058823529</v>
      </c>
      <c r="M221" s="10">
        <f t="shared" si="26"/>
        <v>0.0303030303030303</v>
      </c>
      <c r="N221" s="10">
        <f t="shared" si="27"/>
        <v>0.222222222222222</v>
      </c>
      <c r="O221" s="10">
        <f t="shared" si="28"/>
        <v>0</v>
      </c>
      <c r="P221" s="10">
        <f t="shared" si="29"/>
        <v>0.00273972602739736</v>
      </c>
      <c r="Q221" s="10">
        <f t="shared" si="30"/>
        <v>-0.0512820512820513</v>
      </c>
      <c r="R221" s="10">
        <f t="shared" si="31"/>
        <v>-0.0421052631578946</v>
      </c>
    </row>
    <row r="222" ht="15.75" customHeight="1" spans="1:18">
      <c r="A222" s="23"/>
      <c r="B222" s="46">
        <v>43685</v>
      </c>
      <c r="C222" s="52">
        <v>395163</v>
      </c>
      <c r="D222" s="53">
        <v>0.18</v>
      </c>
      <c r="E222" s="52">
        <v>32</v>
      </c>
      <c r="F222" s="52">
        <v>17</v>
      </c>
      <c r="G222" s="52">
        <v>29</v>
      </c>
      <c r="H222" s="52">
        <v>367</v>
      </c>
      <c r="I222" s="52">
        <v>37</v>
      </c>
      <c r="J222" s="53">
        <v>0.92</v>
      </c>
      <c r="K222" s="10">
        <f t="shared" si="24"/>
        <v>0.0217055185537582</v>
      </c>
      <c r="L222" s="10">
        <f t="shared" si="25"/>
        <v>-0.0526315789473685</v>
      </c>
      <c r="M222" s="10">
        <f t="shared" si="26"/>
        <v>0</v>
      </c>
      <c r="N222" s="10">
        <f t="shared" si="27"/>
        <v>-0.15</v>
      </c>
      <c r="O222" s="10">
        <f t="shared" si="28"/>
        <v>0.16</v>
      </c>
      <c r="P222" s="10">
        <f t="shared" si="29"/>
        <v>-0.0442708333333334</v>
      </c>
      <c r="Q222" s="10">
        <f t="shared" si="30"/>
        <v>0</v>
      </c>
      <c r="R222" s="10">
        <f t="shared" si="31"/>
        <v>-0.0212765957446808</v>
      </c>
    </row>
    <row r="223" ht="15.75" customHeight="1" spans="1:18">
      <c r="A223" s="23"/>
      <c r="B223" s="46">
        <v>43686</v>
      </c>
      <c r="C223" s="52">
        <v>402090</v>
      </c>
      <c r="D223" s="53">
        <v>0.17</v>
      </c>
      <c r="E223" s="52">
        <v>32</v>
      </c>
      <c r="F223" s="52">
        <v>21</v>
      </c>
      <c r="G223" s="52">
        <v>30</v>
      </c>
      <c r="H223" s="52">
        <v>353</v>
      </c>
      <c r="I223" s="52">
        <v>34</v>
      </c>
      <c r="J223" s="53">
        <v>0.93</v>
      </c>
      <c r="K223" s="10">
        <f t="shared" si="24"/>
        <v>0.0386916447953047</v>
      </c>
      <c r="L223" s="10">
        <f t="shared" si="25"/>
        <v>0</v>
      </c>
      <c r="M223" s="10">
        <f t="shared" si="26"/>
        <v>-0.135135135135135</v>
      </c>
      <c r="N223" s="10">
        <f t="shared" si="27"/>
        <v>0</v>
      </c>
      <c r="O223" s="10">
        <f t="shared" si="28"/>
        <v>0.153846153846154</v>
      </c>
      <c r="P223" s="10">
        <f t="shared" si="29"/>
        <v>-0.0807291666666666</v>
      </c>
      <c r="Q223" s="10">
        <f t="shared" si="30"/>
        <v>-0.081081081081081</v>
      </c>
      <c r="R223" s="10">
        <f t="shared" si="31"/>
        <v>0</v>
      </c>
    </row>
    <row r="224" ht="15.75" customHeight="1" spans="1:18">
      <c r="A224" s="23"/>
      <c r="B224" s="46">
        <v>43687</v>
      </c>
      <c r="C224" s="52">
        <v>398762</v>
      </c>
      <c r="D224" s="53">
        <v>0.19</v>
      </c>
      <c r="E224" s="52">
        <v>30</v>
      </c>
      <c r="F224" s="52">
        <v>22</v>
      </c>
      <c r="G224" s="52">
        <v>27</v>
      </c>
      <c r="H224" s="52">
        <v>352</v>
      </c>
      <c r="I224" s="52">
        <v>30</v>
      </c>
      <c r="J224" s="53">
        <v>0.93</v>
      </c>
      <c r="K224" s="10">
        <f t="shared" si="24"/>
        <v>-0.0268899729367638</v>
      </c>
      <c r="L224" s="10">
        <f t="shared" si="25"/>
        <v>0</v>
      </c>
      <c r="M224" s="10">
        <f t="shared" si="26"/>
        <v>0</v>
      </c>
      <c r="N224" s="10">
        <f t="shared" si="27"/>
        <v>0.157894736842105</v>
      </c>
      <c r="O224" s="10">
        <f t="shared" si="28"/>
        <v>0</v>
      </c>
      <c r="P224" s="10">
        <f t="shared" si="29"/>
        <v>-0.0167597765363129</v>
      </c>
      <c r="Q224" s="10">
        <f t="shared" si="30"/>
        <v>-0.032258064516129</v>
      </c>
      <c r="R224" s="10">
        <f t="shared" si="31"/>
        <v>0.0108695652173914</v>
      </c>
    </row>
    <row r="225" ht="15.75" customHeight="1" spans="1:18">
      <c r="A225" s="23"/>
      <c r="B225" s="46">
        <v>43688</v>
      </c>
      <c r="C225" s="55">
        <v>383675</v>
      </c>
      <c r="D225" s="58">
        <v>0.19</v>
      </c>
      <c r="E225" s="57">
        <v>34</v>
      </c>
      <c r="F225" s="55">
        <v>29</v>
      </c>
      <c r="G225" s="57">
        <v>27</v>
      </c>
      <c r="H225" s="55">
        <v>396</v>
      </c>
      <c r="I225" s="55">
        <v>31</v>
      </c>
      <c r="J225" s="58">
        <v>0.95</v>
      </c>
      <c r="K225" s="10">
        <f t="shared" si="24"/>
        <v>-0.0118141873271141</v>
      </c>
      <c r="L225" s="10">
        <f t="shared" si="25"/>
        <v>0.0555555555555556</v>
      </c>
      <c r="M225" s="10">
        <f t="shared" si="26"/>
        <v>-0.0285714285714286</v>
      </c>
      <c r="N225" s="10">
        <f t="shared" si="27"/>
        <v>0.318181818181818</v>
      </c>
      <c r="O225" s="10">
        <f t="shared" si="28"/>
        <v>-0.1</v>
      </c>
      <c r="P225" s="10">
        <f t="shared" si="29"/>
        <v>0.0731707317073171</v>
      </c>
      <c r="Q225" s="10">
        <f t="shared" si="30"/>
        <v>-0.205128205128205</v>
      </c>
      <c r="R225" s="10">
        <f t="shared" si="31"/>
        <v>0</v>
      </c>
    </row>
    <row r="226" ht="15.75" customHeight="1" spans="1:18">
      <c r="A226" s="23"/>
      <c r="B226" s="46">
        <v>43689</v>
      </c>
      <c r="C226" s="52">
        <v>390603</v>
      </c>
      <c r="D226" s="53">
        <v>0.18</v>
      </c>
      <c r="E226" s="52">
        <v>36</v>
      </c>
      <c r="F226" s="52">
        <v>21</v>
      </c>
      <c r="G226" s="52">
        <v>30</v>
      </c>
      <c r="H226" s="52">
        <v>382</v>
      </c>
      <c r="I226" s="52">
        <v>37</v>
      </c>
      <c r="J226" s="53">
        <v>0.91</v>
      </c>
      <c r="K226" s="10">
        <f t="shared" si="24"/>
        <v>-0.0324807537972238</v>
      </c>
      <c r="L226" s="10">
        <f t="shared" si="25"/>
        <v>0.0588235294117645</v>
      </c>
      <c r="M226" s="10">
        <f t="shared" si="26"/>
        <v>-0.0769230769230769</v>
      </c>
      <c r="N226" s="10">
        <f t="shared" si="27"/>
        <v>-0.0454545454545454</v>
      </c>
      <c r="O226" s="10">
        <f t="shared" si="28"/>
        <v>0.2</v>
      </c>
      <c r="P226" s="10">
        <f t="shared" si="29"/>
        <v>-0.0179948586118251</v>
      </c>
      <c r="Q226" s="10">
        <f t="shared" si="30"/>
        <v>0.0277777777777777</v>
      </c>
      <c r="R226" s="10">
        <f t="shared" si="31"/>
        <v>-0.0108695652173914</v>
      </c>
    </row>
    <row r="227" ht="15.75" customHeight="1" spans="1:18">
      <c r="A227" s="23"/>
      <c r="B227" s="46">
        <v>43690</v>
      </c>
      <c r="C227" s="52">
        <v>400629</v>
      </c>
      <c r="D227" s="53">
        <v>0.19</v>
      </c>
      <c r="E227" s="52">
        <v>30</v>
      </c>
      <c r="F227" s="52">
        <v>19</v>
      </c>
      <c r="G227" s="52">
        <v>25</v>
      </c>
      <c r="H227" s="52">
        <v>382</v>
      </c>
      <c r="I227" s="52">
        <v>32</v>
      </c>
      <c r="J227" s="53">
        <v>0.93</v>
      </c>
      <c r="K227" s="10">
        <f t="shared" si="24"/>
        <v>0.00598121266450224</v>
      </c>
      <c r="L227" s="10">
        <f t="shared" si="25"/>
        <v>0.117647058823529</v>
      </c>
      <c r="M227" s="10">
        <f t="shared" si="26"/>
        <v>-0.032258064516129</v>
      </c>
      <c r="N227" s="10">
        <f t="shared" si="27"/>
        <v>0.0555555555555556</v>
      </c>
      <c r="O227" s="10">
        <f t="shared" si="28"/>
        <v>-0.137931034482759</v>
      </c>
      <c r="P227" s="10">
        <f t="shared" si="29"/>
        <v>-0.0402010050251256</v>
      </c>
      <c r="Q227" s="10">
        <f t="shared" si="30"/>
        <v>0</v>
      </c>
      <c r="R227" s="10">
        <f t="shared" si="31"/>
        <v>-0.0210526315789473</v>
      </c>
    </row>
    <row r="228" ht="15.75" customHeight="1" spans="1:18">
      <c r="A228" s="23"/>
      <c r="B228" s="46">
        <v>43691</v>
      </c>
      <c r="C228" s="52">
        <v>398528</v>
      </c>
      <c r="D228" s="53">
        <v>0.17</v>
      </c>
      <c r="E228" s="52">
        <v>32</v>
      </c>
      <c r="F228" s="52">
        <v>17</v>
      </c>
      <c r="G228" s="52">
        <v>25</v>
      </c>
      <c r="H228" s="52">
        <v>372</v>
      </c>
      <c r="I228" s="52">
        <v>40</v>
      </c>
      <c r="J228" s="53">
        <v>0.91</v>
      </c>
      <c r="K228" s="10">
        <f t="shared" si="24"/>
        <v>0.00792117269775106</v>
      </c>
      <c r="L228" s="10">
        <f t="shared" si="25"/>
        <v>-0.105263157894737</v>
      </c>
      <c r="M228" s="10">
        <f t="shared" si="26"/>
        <v>-0.0588235294117647</v>
      </c>
      <c r="N228" s="10">
        <f t="shared" si="27"/>
        <v>-0.227272727272727</v>
      </c>
      <c r="O228" s="10">
        <f t="shared" si="28"/>
        <v>-0.137931034482759</v>
      </c>
      <c r="P228" s="10">
        <f t="shared" si="29"/>
        <v>0.0163934426229508</v>
      </c>
      <c r="Q228" s="10">
        <f t="shared" si="30"/>
        <v>0.0810810810810811</v>
      </c>
      <c r="R228" s="10">
        <f t="shared" si="31"/>
        <v>0</v>
      </c>
    </row>
    <row r="229" ht="15.75" customHeight="1" spans="1:18">
      <c r="A229" s="23"/>
      <c r="B229" s="46">
        <v>43692</v>
      </c>
      <c r="C229" s="52">
        <v>384154</v>
      </c>
      <c r="D229" s="53">
        <v>0.17</v>
      </c>
      <c r="E229" s="52">
        <v>36</v>
      </c>
      <c r="F229" s="52">
        <v>21</v>
      </c>
      <c r="G229" s="52">
        <v>28</v>
      </c>
      <c r="H229" s="52">
        <v>362</v>
      </c>
      <c r="I229" s="52">
        <v>30</v>
      </c>
      <c r="J229" s="53">
        <v>0.92</v>
      </c>
      <c r="K229" s="10">
        <f t="shared" si="24"/>
        <v>-0.0278593896695793</v>
      </c>
      <c r="L229" s="10">
        <f t="shared" si="25"/>
        <v>-0.0555555555555555</v>
      </c>
      <c r="M229" s="10">
        <f t="shared" si="26"/>
        <v>0.125</v>
      </c>
      <c r="N229" s="10">
        <f t="shared" si="27"/>
        <v>0.235294117647059</v>
      </c>
      <c r="O229" s="10">
        <f t="shared" si="28"/>
        <v>-0.0344827586206896</v>
      </c>
      <c r="P229" s="10">
        <f t="shared" si="29"/>
        <v>-0.0136239782016349</v>
      </c>
      <c r="Q229" s="10">
        <f t="shared" si="30"/>
        <v>-0.189189189189189</v>
      </c>
      <c r="R229" s="10">
        <f t="shared" si="31"/>
        <v>0</v>
      </c>
    </row>
    <row r="230" ht="15.75" customHeight="1" spans="1:18">
      <c r="A230" s="23"/>
      <c r="B230" s="46">
        <v>43693</v>
      </c>
      <c r="C230" s="52">
        <v>405920</v>
      </c>
      <c r="D230" s="53">
        <v>0.19</v>
      </c>
      <c r="E230" s="52">
        <v>35</v>
      </c>
      <c r="F230" s="52">
        <v>17</v>
      </c>
      <c r="G230" s="52">
        <v>29</v>
      </c>
      <c r="H230" s="52">
        <v>351</v>
      </c>
      <c r="I230" s="52">
        <v>40</v>
      </c>
      <c r="J230" s="53">
        <v>0.95</v>
      </c>
      <c r="K230" s="10">
        <f t="shared" si="24"/>
        <v>0.00952523066975064</v>
      </c>
      <c r="L230" s="10">
        <f t="shared" si="25"/>
        <v>0.117647058823529</v>
      </c>
      <c r="M230" s="10">
        <f t="shared" si="26"/>
        <v>0.09375</v>
      </c>
      <c r="N230" s="10">
        <f t="shared" si="27"/>
        <v>-0.19047619047619</v>
      </c>
      <c r="O230" s="10">
        <f t="shared" si="28"/>
        <v>-0.0333333333333333</v>
      </c>
      <c r="P230" s="10">
        <f t="shared" si="29"/>
        <v>-0.00566572237960339</v>
      </c>
      <c r="Q230" s="10">
        <f t="shared" si="30"/>
        <v>0.176470588235294</v>
      </c>
      <c r="R230" s="10">
        <f t="shared" si="31"/>
        <v>0.021505376344086</v>
      </c>
    </row>
    <row r="231" ht="15.75" customHeight="1" spans="1:18">
      <c r="A231" s="23"/>
      <c r="B231" s="46">
        <v>43694</v>
      </c>
      <c r="C231" s="52">
        <v>408856</v>
      </c>
      <c r="D231" s="53">
        <v>0.17</v>
      </c>
      <c r="E231" s="52">
        <v>35</v>
      </c>
      <c r="F231" s="52">
        <v>17</v>
      </c>
      <c r="G231" s="52">
        <v>29</v>
      </c>
      <c r="H231" s="52">
        <v>371</v>
      </c>
      <c r="I231" s="52">
        <v>39</v>
      </c>
      <c r="J231" s="53">
        <v>0.94</v>
      </c>
      <c r="K231" s="10">
        <f t="shared" si="24"/>
        <v>0.0253133448021627</v>
      </c>
      <c r="L231" s="10">
        <f t="shared" si="25"/>
        <v>-0.105263157894737</v>
      </c>
      <c r="M231" s="10">
        <f t="shared" si="26"/>
        <v>0.166666666666667</v>
      </c>
      <c r="N231" s="10">
        <f t="shared" si="27"/>
        <v>-0.227272727272727</v>
      </c>
      <c r="O231" s="10">
        <f t="shared" si="28"/>
        <v>0.0740740740740742</v>
      </c>
      <c r="P231" s="10">
        <f t="shared" si="29"/>
        <v>0.0539772727272727</v>
      </c>
      <c r="Q231" s="10">
        <f t="shared" si="30"/>
        <v>0.3</v>
      </c>
      <c r="R231" s="10">
        <f t="shared" si="31"/>
        <v>0.010752688172043</v>
      </c>
    </row>
    <row r="232" ht="15.75" customHeight="1" spans="1:18">
      <c r="A232" s="23"/>
      <c r="B232" s="46">
        <v>43695</v>
      </c>
      <c r="C232" s="55">
        <v>390612</v>
      </c>
      <c r="D232" s="61">
        <v>0.17</v>
      </c>
      <c r="E232" s="62">
        <v>38</v>
      </c>
      <c r="F232" s="55">
        <v>20</v>
      </c>
      <c r="G232" s="62">
        <v>30</v>
      </c>
      <c r="H232" s="55">
        <v>380</v>
      </c>
      <c r="I232" s="55">
        <v>40</v>
      </c>
      <c r="J232" s="61">
        <v>0.94</v>
      </c>
      <c r="K232" s="10">
        <f t="shared" si="24"/>
        <v>0.0180804065941227</v>
      </c>
      <c r="L232" s="10">
        <f t="shared" si="25"/>
        <v>-0.105263157894737</v>
      </c>
      <c r="M232" s="10">
        <f t="shared" si="26"/>
        <v>0.117647058823529</v>
      </c>
      <c r="N232" s="10">
        <f t="shared" si="27"/>
        <v>-0.310344827586207</v>
      </c>
      <c r="O232" s="10">
        <f t="shared" si="28"/>
        <v>0.111111111111111</v>
      </c>
      <c r="P232" s="10">
        <f t="shared" si="29"/>
        <v>-0.0404040404040404</v>
      </c>
      <c r="Q232" s="10">
        <f t="shared" si="30"/>
        <v>0.290322580645161</v>
      </c>
      <c r="R232" s="10">
        <f t="shared" si="31"/>
        <v>-0.0105263157894737</v>
      </c>
    </row>
    <row r="233" ht="15.75" customHeight="1" spans="1:18">
      <c r="A233" s="23"/>
      <c r="B233" s="46">
        <v>43696</v>
      </c>
      <c r="C233" s="52">
        <v>408028</v>
      </c>
      <c r="D233" s="53">
        <v>0.18</v>
      </c>
      <c r="E233" s="52">
        <v>35</v>
      </c>
      <c r="F233" s="52">
        <v>20</v>
      </c>
      <c r="G233" s="52">
        <v>30</v>
      </c>
      <c r="H233" s="52">
        <v>388</v>
      </c>
      <c r="I233" s="52">
        <v>32</v>
      </c>
      <c r="J233" s="53">
        <v>0.93</v>
      </c>
      <c r="K233" s="10">
        <f t="shared" si="24"/>
        <v>0.0446105124640619</v>
      </c>
      <c r="L233" s="10">
        <f t="shared" si="25"/>
        <v>0</v>
      </c>
      <c r="M233" s="10">
        <f t="shared" si="26"/>
        <v>-0.0277777777777778</v>
      </c>
      <c r="N233" s="10">
        <f t="shared" si="27"/>
        <v>-0.0476190476190477</v>
      </c>
      <c r="O233" s="10">
        <f t="shared" si="28"/>
        <v>0</v>
      </c>
      <c r="P233" s="10">
        <f t="shared" si="29"/>
        <v>0.0157068062827226</v>
      </c>
      <c r="Q233" s="10">
        <f t="shared" si="30"/>
        <v>-0.135135135135135</v>
      </c>
      <c r="R233" s="10">
        <f t="shared" si="31"/>
        <v>0.0219780219780219</v>
      </c>
    </row>
    <row r="234" ht="15.75" customHeight="1" spans="1:18">
      <c r="A234" s="23"/>
      <c r="B234" s="46">
        <v>43697</v>
      </c>
      <c r="C234" s="52">
        <v>383876</v>
      </c>
      <c r="D234" s="53">
        <v>0.18</v>
      </c>
      <c r="E234" s="52">
        <v>35</v>
      </c>
      <c r="F234" s="52">
        <v>22</v>
      </c>
      <c r="G234" s="52">
        <v>30</v>
      </c>
      <c r="H234" s="52">
        <v>351</v>
      </c>
      <c r="I234" s="52">
        <v>38</v>
      </c>
      <c r="J234" s="53">
        <v>0.92</v>
      </c>
      <c r="K234" s="10">
        <f t="shared" si="24"/>
        <v>-0.0418167431713631</v>
      </c>
      <c r="L234" s="10">
        <f t="shared" si="25"/>
        <v>-0.0526315789473685</v>
      </c>
      <c r="M234" s="10">
        <f t="shared" si="26"/>
        <v>0.166666666666667</v>
      </c>
      <c r="N234" s="10">
        <f t="shared" si="27"/>
        <v>0.157894736842105</v>
      </c>
      <c r="O234" s="10">
        <f t="shared" si="28"/>
        <v>0.2</v>
      </c>
      <c r="P234" s="10">
        <f t="shared" si="29"/>
        <v>-0.081151832460733</v>
      </c>
      <c r="Q234" s="10">
        <f t="shared" si="30"/>
        <v>0.1875</v>
      </c>
      <c r="R234" s="10">
        <f t="shared" si="31"/>
        <v>-0.010752688172043</v>
      </c>
    </row>
    <row r="235" ht="15.75" customHeight="1" spans="1:18">
      <c r="A235" s="23"/>
      <c r="B235" s="46">
        <v>43698</v>
      </c>
      <c r="C235" s="52">
        <v>390911</v>
      </c>
      <c r="D235" s="53">
        <v>0.19</v>
      </c>
      <c r="E235" s="52">
        <v>36</v>
      </c>
      <c r="F235" s="52">
        <v>18</v>
      </c>
      <c r="G235" s="52">
        <v>28</v>
      </c>
      <c r="H235" s="52">
        <v>382</v>
      </c>
      <c r="I235" s="52">
        <v>32</v>
      </c>
      <c r="J235" s="53">
        <v>0.93</v>
      </c>
      <c r="K235" s="10">
        <f t="shared" si="24"/>
        <v>-0.0191128352336599</v>
      </c>
      <c r="L235" s="10">
        <f t="shared" si="25"/>
        <v>0.117647058823529</v>
      </c>
      <c r="M235" s="10">
        <f t="shared" si="26"/>
        <v>0.125</v>
      </c>
      <c r="N235" s="10">
        <f t="shared" si="27"/>
        <v>0.0588235294117647</v>
      </c>
      <c r="O235" s="10">
        <f t="shared" si="28"/>
        <v>0.12</v>
      </c>
      <c r="P235" s="10">
        <f t="shared" si="29"/>
        <v>0.0268817204301075</v>
      </c>
      <c r="Q235" s="10">
        <f t="shared" si="30"/>
        <v>-0.2</v>
      </c>
      <c r="R235" s="10">
        <f t="shared" si="31"/>
        <v>0.0219780219780219</v>
      </c>
    </row>
    <row r="236" ht="15.75" customHeight="1" spans="1:18">
      <c r="A236" s="23"/>
      <c r="B236" s="46">
        <v>43699</v>
      </c>
      <c r="C236" s="52">
        <v>382072</v>
      </c>
      <c r="D236" s="53">
        <v>0.19</v>
      </c>
      <c r="E236" s="52">
        <v>36</v>
      </c>
      <c r="F236" s="52">
        <v>18</v>
      </c>
      <c r="G236" s="52">
        <v>29</v>
      </c>
      <c r="H236" s="52">
        <v>395</v>
      </c>
      <c r="I236" s="52">
        <v>37</v>
      </c>
      <c r="J236" s="53">
        <v>0.95</v>
      </c>
      <c r="K236" s="10">
        <f t="shared" si="24"/>
        <v>-0.00541970147388804</v>
      </c>
      <c r="L236" s="10">
        <f t="shared" si="25"/>
        <v>0.117647058823529</v>
      </c>
      <c r="M236" s="10">
        <f t="shared" si="26"/>
        <v>0</v>
      </c>
      <c r="N236" s="10">
        <f t="shared" si="27"/>
        <v>-0.142857142857143</v>
      </c>
      <c r="O236" s="10">
        <f t="shared" si="28"/>
        <v>0.0357142857142858</v>
      </c>
      <c r="P236" s="10">
        <f t="shared" si="29"/>
        <v>0.0911602209944751</v>
      </c>
      <c r="Q236" s="10">
        <f t="shared" si="30"/>
        <v>0.233333333333333</v>
      </c>
      <c r="R236" s="10">
        <f t="shared" si="31"/>
        <v>0.0326086956521738</v>
      </c>
    </row>
    <row r="237" ht="15.75" customHeight="1" spans="1:18">
      <c r="A237" s="23"/>
      <c r="B237" s="46">
        <v>43700</v>
      </c>
      <c r="C237" s="52">
        <v>403634</v>
      </c>
      <c r="D237" s="53">
        <v>0.19</v>
      </c>
      <c r="E237" s="52">
        <v>39</v>
      </c>
      <c r="F237" s="52">
        <v>21</v>
      </c>
      <c r="G237" s="52">
        <v>27</v>
      </c>
      <c r="H237" s="52">
        <v>352</v>
      </c>
      <c r="I237" s="52">
        <v>34</v>
      </c>
      <c r="J237" s="53">
        <v>0.93</v>
      </c>
      <c r="K237" s="10">
        <f t="shared" si="24"/>
        <v>-0.005631651556957</v>
      </c>
      <c r="L237" s="10">
        <f t="shared" si="25"/>
        <v>0</v>
      </c>
      <c r="M237" s="10">
        <f t="shared" si="26"/>
        <v>0.114285714285714</v>
      </c>
      <c r="N237" s="10">
        <f t="shared" si="27"/>
        <v>0.235294117647059</v>
      </c>
      <c r="O237" s="10">
        <f t="shared" si="28"/>
        <v>-0.0689655172413793</v>
      </c>
      <c r="P237" s="10">
        <f t="shared" si="29"/>
        <v>0.00284900284900291</v>
      </c>
      <c r="Q237" s="10">
        <f t="shared" si="30"/>
        <v>-0.15</v>
      </c>
      <c r="R237" s="10">
        <f t="shared" si="31"/>
        <v>-0.0210526315789473</v>
      </c>
    </row>
    <row r="238" ht="15.75" customHeight="1" spans="1:18">
      <c r="A238" s="23"/>
      <c r="B238" s="46">
        <v>43701</v>
      </c>
      <c r="C238" s="52">
        <v>380313</v>
      </c>
      <c r="D238" s="53">
        <v>0.19</v>
      </c>
      <c r="E238" s="52">
        <v>36</v>
      </c>
      <c r="F238" s="52">
        <v>18</v>
      </c>
      <c r="G238" s="52">
        <v>29</v>
      </c>
      <c r="H238" s="52">
        <v>377</v>
      </c>
      <c r="I238" s="52">
        <v>31</v>
      </c>
      <c r="J238" s="53">
        <v>0.94</v>
      </c>
      <c r="K238" s="10">
        <f t="shared" si="24"/>
        <v>-0.0698118653022091</v>
      </c>
      <c r="L238" s="10">
        <f t="shared" si="25"/>
        <v>0.117647058823529</v>
      </c>
      <c r="M238" s="10">
        <f t="shared" si="26"/>
        <v>0.0285714285714285</v>
      </c>
      <c r="N238" s="10">
        <f t="shared" si="27"/>
        <v>0.0588235294117647</v>
      </c>
      <c r="O238" s="10">
        <f t="shared" si="28"/>
        <v>0</v>
      </c>
      <c r="P238" s="10">
        <f t="shared" si="29"/>
        <v>0.0161725067385445</v>
      </c>
      <c r="Q238" s="10">
        <f t="shared" si="30"/>
        <v>-0.205128205128205</v>
      </c>
      <c r="R238" s="10">
        <f t="shared" si="31"/>
        <v>0</v>
      </c>
    </row>
    <row r="239" ht="15.75" customHeight="1" spans="1:18">
      <c r="A239" s="23"/>
      <c r="B239" s="46">
        <v>43702</v>
      </c>
      <c r="C239" s="52">
        <v>388418</v>
      </c>
      <c r="D239" s="53">
        <v>0.19</v>
      </c>
      <c r="E239" s="52">
        <v>31</v>
      </c>
      <c r="F239" s="52">
        <v>18</v>
      </c>
      <c r="G239" s="52">
        <v>27</v>
      </c>
      <c r="H239" s="52">
        <v>367</v>
      </c>
      <c r="I239" s="52">
        <v>33</v>
      </c>
      <c r="J239" s="53">
        <v>0.95</v>
      </c>
      <c r="K239" s="10">
        <f t="shared" si="24"/>
        <v>-0.00561682692800014</v>
      </c>
      <c r="L239" s="10">
        <f t="shared" si="25"/>
        <v>0.117647058823529</v>
      </c>
      <c r="M239" s="10">
        <f t="shared" si="26"/>
        <v>-0.184210526315789</v>
      </c>
      <c r="N239" s="10">
        <f t="shared" si="27"/>
        <v>-0.1</v>
      </c>
      <c r="O239" s="10">
        <f t="shared" si="28"/>
        <v>-0.1</v>
      </c>
      <c r="P239" s="10">
        <f t="shared" si="29"/>
        <v>-0.0342105263157895</v>
      </c>
      <c r="Q239" s="10">
        <f t="shared" si="30"/>
        <v>-0.175</v>
      </c>
      <c r="R239" s="10">
        <f t="shared" si="31"/>
        <v>0.0106382978723405</v>
      </c>
    </row>
    <row r="240" ht="15.75" customHeight="1" spans="1:18">
      <c r="A240" s="23"/>
      <c r="B240" s="46">
        <v>43703</v>
      </c>
      <c r="C240" s="52">
        <v>392670</v>
      </c>
      <c r="D240" s="53">
        <v>0.17</v>
      </c>
      <c r="E240" s="52">
        <v>32</v>
      </c>
      <c r="F240" s="52">
        <v>20</v>
      </c>
      <c r="G240" s="52">
        <v>30</v>
      </c>
      <c r="H240" s="52">
        <v>369</v>
      </c>
      <c r="I240" s="52">
        <v>30</v>
      </c>
      <c r="J240" s="53">
        <v>0.94</v>
      </c>
      <c r="K240" s="10">
        <f t="shared" si="24"/>
        <v>-0.0376395737547424</v>
      </c>
      <c r="L240" s="10">
        <f t="shared" si="25"/>
        <v>-0.0555555555555555</v>
      </c>
      <c r="M240" s="10">
        <f t="shared" si="26"/>
        <v>-0.0857142857142857</v>
      </c>
      <c r="N240" s="10">
        <f t="shared" si="27"/>
        <v>0</v>
      </c>
      <c r="O240" s="10">
        <f t="shared" si="28"/>
        <v>0</v>
      </c>
      <c r="P240" s="10">
        <f t="shared" si="29"/>
        <v>-0.0489690721649485</v>
      </c>
      <c r="Q240" s="10">
        <f t="shared" si="30"/>
        <v>-0.0625</v>
      </c>
      <c r="R240" s="10">
        <f t="shared" si="31"/>
        <v>0.010752688172043</v>
      </c>
    </row>
    <row r="241" ht="15.75" customHeight="1" spans="1:18">
      <c r="A241" s="23"/>
      <c r="B241" s="46">
        <v>43704</v>
      </c>
      <c r="C241" s="52">
        <v>405258</v>
      </c>
      <c r="D241" s="53">
        <v>0.19</v>
      </c>
      <c r="E241" s="52">
        <v>39</v>
      </c>
      <c r="F241" s="52">
        <v>22</v>
      </c>
      <c r="G241" s="52">
        <v>29</v>
      </c>
      <c r="H241" s="52">
        <v>361</v>
      </c>
      <c r="I241" s="52">
        <v>37</v>
      </c>
      <c r="J241" s="53">
        <v>0.94</v>
      </c>
      <c r="K241" s="10">
        <f t="shared" si="24"/>
        <v>0.0557002782148401</v>
      </c>
      <c r="L241" s="10">
        <f t="shared" si="25"/>
        <v>0.0555555555555556</v>
      </c>
      <c r="M241" s="10">
        <f t="shared" si="26"/>
        <v>0.114285714285714</v>
      </c>
      <c r="N241" s="10">
        <f t="shared" si="27"/>
        <v>0</v>
      </c>
      <c r="O241" s="10">
        <f t="shared" si="28"/>
        <v>-0.0333333333333333</v>
      </c>
      <c r="P241" s="10">
        <f t="shared" si="29"/>
        <v>0.0284900284900285</v>
      </c>
      <c r="Q241" s="10">
        <f t="shared" si="30"/>
        <v>-0.0263157894736842</v>
      </c>
      <c r="R241" s="10">
        <f t="shared" si="31"/>
        <v>0.0217391304347825</v>
      </c>
    </row>
    <row r="242" ht="15.75" customHeight="1" spans="1:18">
      <c r="A242" s="23"/>
      <c r="B242" s="46">
        <v>43705</v>
      </c>
      <c r="C242" s="52">
        <v>400562</v>
      </c>
      <c r="D242" s="53">
        <v>0.19</v>
      </c>
      <c r="E242" s="52">
        <v>31</v>
      </c>
      <c r="F242" s="52">
        <v>19</v>
      </c>
      <c r="G242" s="52">
        <v>28</v>
      </c>
      <c r="H242" s="52">
        <v>382</v>
      </c>
      <c r="I242" s="52">
        <v>40</v>
      </c>
      <c r="J242" s="53">
        <v>0.95</v>
      </c>
      <c r="K242" s="10">
        <f t="shared" si="24"/>
        <v>0.0246884840794963</v>
      </c>
      <c r="L242" s="10">
        <f t="shared" si="25"/>
        <v>0</v>
      </c>
      <c r="M242" s="10">
        <f t="shared" si="26"/>
        <v>-0.138888888888889</v>
      </c>
      <c r="N242" s="10">
        <f t="shared" si="27"/>
        <v>0.0555555555555556</v>
      </c>
      <c r="O242" s="10">
        <f t="shared" si="28"/>
        <v>0</v>
      </c>
      <c r="P242" s="10">
        <f t="shared" si="29"/>
        <v>0</v>
      </c>
      <c r="Q242" s="10">
        <f t="shared" si="30"/>
        <v>0.25</v>
      </c>
      <c r="R242" s="10">
        <f t="shared" si="31"/>
        <v>0.021505376344086</v>
      </c>
    </row>
    <row r="243" ht="15.75" customHeight="1" spans="1:18">
      <c r="A243" s="23"/>
      <c r="B243" s="46">
        <v>43706</v>
      </c>
      <c r="C243" s="52">
        <v>386473</v>
      </c>
      <c r="D243" s="53">
        <v>0.17</v>
      </c>
      <c r="E243" s="52">
        <v>35</v>
      </c>
      <c r="F243" s="52">
        <v>22</v>
      </c>
      <c r="G243" s="52">
        <v>29</v>
      </c>
      <c r="H243" s="52">
        <v>362</v>
      </c>
      <c r="I243" s="52">
        <v>31</v>
      </c>
      <c r="J243" s="53">
        <v>0.92</v>
      </c>
      <c r="K243" s="10">
        <f t="shared" si="24"/>
        <v>0.0115187713310581</v>
      </c>
      <c r="L243" s="10">
        <f t="shared" si="25"/>
        <v>-0.105263157894737</v>
      </c>
      <c r="M243" s="10">
        <f t="shared" si="26"/>
        <v>-0.0277777777777778</v>
      </c>
      <c r="N243" s="10">
        <f t="shared" si="27"/>
        <v>0.222222222222222</v>
      </c>
      <c r="O243" s="10">
        <f t="shared" si="28"/>
        <v>0</v>
      </c>
      <c r="P243" s="10">
        <f t="shared" si="29"/>
        <v>-0.0835443037974684</v>
      </c>
      <c r="Q243" s="10">
        <f t="shared" si="30"/>
        <v>-0.162162162162162</v>
      </c>
      <c r="R243" s="10">
        <f t="shared" si="31"/>
        <v>-0.0315789473684209</v>
      </c>
    </row>
    <row r="244" ht="15.75" customHeight="1" spans="1:18">
      <c r="A244" s="23"/>
      <c r="B244" s="46">
        <v>43707</v>
      </c>
      <c r="C244" s="52">
        <v>382326</v>
      </c>
      <c r="D244" s="53">
        <v>0.19</v>
      </c>
      <c r="E244" s="52">
        <v>30</v>
      </c>
      <c r="F244" s="52">
        <v>20</v>
      </c>
      <c r="G244" s="52">
        <v>27</v>
      </c>
      <c r="H244" s="52">
        <v>389</v>
      </c>
      <c r="I244" s="52">
        <v>33</v>
      </c>
      <c r="J244" s="53">
        <v>0.91</v>
      </c>
      <c r="K244" s="10">
        <f t="shared" si="24"/>
        <v>-0.0527903992230585</v>
      </c>
      <c r="L244" s="10">
        <f t="shared" si="25"/>
        <v>0</v>
      </c>
      <c r="M244" s="10">
        <f t="shared" si="26"/>
        <v>-0.230769230769231</v>
      </c>
      <c r="N244" s="10">
        <f t="shared" si="27"/>
        <v>-0.0476190476190477</v>
      </c>
      <c r="O244" s="10">
        <f t="shared" si="28"/>
        <v>0</v>
      </c>
      <c r="P244" s="10">
        <f t="shared" si="29"/>
        <v>0.105113636363636</v>
      </c>
      <c r="Q244" s="10">
        <f t="shared" si="30"/>
        <v>-0.0294117647058824</v>
      </c>
      <c r="R244" s="10">
        <f t="shared" si="31"/>
        <v>-0.021505376344086</v>
      </c>
    </row>
    <row r="245" ht="15.75" customHeight="1" spans="1:18">
      <c r="A245" s="23"/>
      <c r="B245" s="46">
        <v>43708</v>
      </c>
      <c r="C245" s="52">
        <v>391845</v>
      </c>
      <c r="D245" s="53">
        <v>0.19</v>
      </c>
      <c r="E245" s="52">
        <v>38</v>
      </c>
      <c r="F245" s="52">
        <v>19</v>
      </c>
      <c r="G245" s="52">
        <v>26</v>
      </c>
      <c r="H245" s="52">
        <v>372</v>
      </c>
      <c r="I245" s="52">
        <v>31</v>
      </c>
      <c r="J245" s="53">
        <v>0.95</v>
      </c>
      <c r="K245" s="10">
        <f t="shared" si="24"/>
        <v>0.0303223923452525</v>
      </c>
      <c r="L245" s="10">
        <f t="shared" si="25"/>
        <v>0</v>
      </c>
      <c r="M245" s="10">
        <f t="shared" si="26"/>
        <v>0.0555555555555556</v>
      </c>
      <c r="N245" s="10">
        <f t="shared" si="27"/>
        <v>0.0555555555555556</v>
      </c>
      <c r="O245" s="10">
        <f t="shared" si="28"/>
        <v>-0.103448275862069</v>
      </c>
      <c r="P245" s="10">
        <f t="shared" si="29"/>
        <v>-0.013262599469496</v>
      </c>
      <c r="Q245" s="10">
        <f t="shared" si="30"/>
        <v>0</v>
      </c>
      <c r="R245" s="10">
        <f t="shared" si="31"/>
        <v>0.0106382978723405</v>
      </c>
    </row>
    <row r="246" ht="15.75" customHeight="1" spans="1:18">
      <c r="A246" s="23"/>
      <c r="B246" s="46">
        <v>43709</v>
      </c>
      <c r="C246" s="52">
        <v>407821</v>
      </c>
      <c r="D246" s="53">
        <v>0.18</v>
      </c>
      <c r="E246" s="52">
        <v>35</v>
      </c>
      <c r="F246" s="52">
        <v>22</v>
      </c>
      <c r="G246" s="52">
        <v>29</v>
      </c>
      <c r="H246" s="52">
        <v>385</v>
      </c>
      <c r="I246" s="52">
        <v>31</v>
      </c>
      <c r="J246" s="53">
        <v>0.94</v>
      </c>
      <c r="K246" s="10">
        <f t="shared" si="24"/>
        <v>0.0499539156269793</v>
      </c>
      <c r="L246" s="10">
        <f t="shared" si="25"/>
        <v>-0.0526315789473685</v>
      </c>
      <c r="M246" s="10">
        <f t="shared" si="26"/>
        <v>0.129032258064516</v>
      </c>
      <c r="N246" s="10">
        <f t="shared" si="27"/>
        <v>0.222222222222222</v>
      </c>
      <c r="O246" s="10">
        <f t="shared" si="28"/>
        <v>0.0740740740740742</v>
      </c>
      <c r="P246" s="10">
        <f t="shared" si="29"/>
        <v>0.0490463215258856</v>
      </c>
      <c r="Q246" s="10">
        <f t="shared" si="30"/>
        <v>-0.0606060606060606</v>
      </c>
      <c r="R246" s="10">
        <f t="shared" si="31"/>
        <v>-0.0105263157894737</v>
      </c>
    </row>
    <row r="247" ht="15.75" customHeight="1" spans="1:18">
      <c r="A247" s="23"/>
      <c r="B247" s="46">
        <v>43710</v>
      </c>
      <c r="C247" s="52">
        <v>389944</v>
      </c>
      <c r="D247" s="53">
        <v>0.17</v>
      </c>
      <c r="E247" s="52">
        <v>31</v>
      </c>
      <c r="F247" s="52">
        <v>22</v>
      </c>
      <c r="G247" s="52">
        <v>28</v>
      </c>
      <c r="H247" s="52">
        <v>364</v>
      </c>
      <c r="I247" s="52">
        <v>32</v>
      </c>
      <c r="J247" s="53">
        <v>0.92</v>
      </c>
      <c r="K247" s="10">
        <f t="shared" si="24"/>
        <v>-0.00694221611021972</v>
      </c>
      <c r="L247" s="10">
        <f t="shared" si="25"/>
        <v>0</v>
      </c>
      <c r="M247" s="10">
        <f t="shared" si="26"/>
        <v>-0.03125</v>
      </c>
      <c r="N247" s="10">
        <f t="shared" si="27"/>
        <v>0.1</v>
      </c>
      <c r="O247" s="10">
        <f t="shared" si="28"/>
        <v>-0.0666666666666667</v>
      </c>
      <c r="P247" s="10">
        <f t="shared" si="29"/>
        <v>-0.013550135501355</v>
      </c>
      <c r="Q247" s="10">
        <f t="shared" si="30"/>
        <v>0.0666666666666667</v>
      </c>
      <c r="R247" s="10">
        <f t="shared" si="31"/>
        <v>-0.0212765957446808</v>
      </c>
    </row>
    <row r="248" ht="15.75" customHeight="1" spans="1:18">
      <c r="A248" s="23"/>
      <c r="B248" s="46">
        <v>43711</v>
      </c>
      <c r="C248" s="52">
        <v>402082</v>
      </c>
      <c r="D248" s="53">
        <v>0.18</v>
      </c>
      <c r="E248" s="52">
        <v>38</v>
      </c>
      <c r="F248" s="52">
        <v>17</v>
      </c>
      <c r="G248" s="52">
        <v>30</v>
      </c>
      <c r="H248" s="52">
        <v>351</v>
      </c>
      <c r="I248" s="52">
        <v>32</v>
      </c>
      <c r="J248" s="53">
        <v>0.95</v>
      </c>
      <c r="K248" s="10">
        <f t="shared" si="24"/>
        <v>-0.00783698286030132</v>
      </c>
      <c r="L248" s="10">
        <f t="shared" si="25"/>
        <v>-0.0526315789473685</v>
      </c>
      <c r="M248" s="10">
        <f t="shared" si="26"/>
        <v>-0.0256410256410257</v>
      </c>
      <c r="N248" s="10">
        <f t="shared" si="27"/>
        <v>-0.227272727272727</v>
      </c>
      <c r="O248" s="10">
        <f t="shared" si="28"/>
        <v>0.0344827586206897</v>
      </c>
      <c r="P248" s="10">
        <f t="shared" si="29"/>
        <v>-0.0277008310249307</v>
      </c>
      <c r="Q248" s="10">
        <f t="shared" si="30"/>
        <v>-0.135135135135135</v>
      </c>
      <c r="R248" s="10">
        <f t="shared" si="31"/>
        <v>0.0106382978723405</v>
      </c>
    </row>
    <row r="249" ht="15.75" customHeight="1" spans="1:18">
      <c r="A249" s="23"/>
      <c r="B249" s="46">
        <v>43712</v>
      </c>
      <c r="C249" s="52">
        <v>384229</v>
      </c>
      <c r="D249" s="53">
        <v>0.19</v>
      </c>
      <c r="E249" s="52">
        <v>39</v>
      </c>
      <c r="F249" s="52">
        <v>20</v>
      </c>
      <c r="G249" s="52">
        <v>26</v>
      </c>
      <c r="H249" s="52">
        <v>361</v>
      </c>
      <c r="I249" s="52">
        <v>34</v>
      </c>
      <c r="J249" s="53">
        <v>0.93</v>
      </c>
      <c r="K249" s="10">
        <f t="shared" si="24"/>
        <v>-0.0407752108287855</v>
      </c>
      <c r="L249" s="10">
        <f t="shared" si="25"/>
        <v>0</v>
      </c>
      <c r="M249" s="10">
        <f t="shared" si="26"/>
        <v>0.258064516129032</v>
      </c>
      <c r="N249" s="10">
        <f t="shared" si="27"/>
        <v>0.0526315789473684</v>
      </c>
      <c r="O249" s="10">
        <f t="shared" si="28"/>
        <v>-0.0714285714285714</v>
      </c>
      <c r="P249" s="10">
        <f t="shared" si="29"/>
        <v>-0.0549738219895288</v>
      </c>
      <c r="Q249" s="10">
        <f t="shared" si="30"/>
        <v>-0.15</v>
      </c>
      <c r="R249" s="10">
        <f t="shared" si="31"/>
        <v>-0.0210526315789473</v>
      </c>
    </row>
    <row r="250" ht="15.75" customHeight="1" spans="1:18">
      <c r="A250" s="23"/>
      <c r="B250" s="46">
        <v>43713</v>
      </c>
      <c r="C250" s="52">
        <v>386978</v>
      </c>
      <c r="D250" s="53">
        <v>0.17</v>
      </c>
      <c r="E250" s="52">
        <v>32</v>
      </c>
      <c r="F250" s="52">
        <v>22</v>
      </c>
      <c r="G250" s="52">
        <v>26</v>
      </c>
      <c r="H250" s="52">
        <v>368</v>
      </c>
      <c r="I250" s="52">
        <v>31</v>
      </c>
      <c r="J250" s="53">
        <v>0.93</v>
      </c>
      <c r="K250" s="10">
        <f t="shared" si="24"/>
        <v>0.00130668895369146</v>
      </c>
      <c r="L250" s="10">
        <f t="shared" si="25"/>
        <v>0</v>
      </c>
      <c r="M250" s="10">
        <f t="shared" si="26"/>
        <v>-0.0857142857142857</v>
      </c>
      <c r="N250" s="10">
        <f t="shared" si="27"/>
        <v>0</v>
      </c>
      <c r="O250" s="10">
        <f t="shared" si="28"/>
        <v>-0.103448275862069</v>
      </c>
      <c r="P250" s="10">
        <f t="shared" si="29"/>
        <v>0.0165745856353592</v>
      </c>
      <c r="Q250" s="10">
        <f t="shared" si="30"/>
        <v>0</v>
      </c>
      <c r="R250" s="10">
        <f t="shared" si="31"/>
        <v>0.0108695652173914</v>
      </c>
    </row>
    <row r="251" ht="15.75" customHeight="1" spans="1:18">
      <c r="A251" s="23"/>
      <c r="B251" s="46">
        <v>43714</v>
      </c>
      <c r="C251" s="52">
        <v>396745</v>
      </c>
      <c r="D251" s="53">
        <v>0.18</v>
      </c>
      <c r="E251" s="52">
        <v>33</v>
      </c>
      <c r="F251" s="52">
        <v>17</v>
      </c>
      <c r="G251" s="52">
        <v>30</v>
      </c>
      <c r="H251" s="52">
        <v>377</v>
      </c>
      <c r="I251" s="52">
        <v>34</v>
      </c>
      <c r="J251" s="53">
        <v>0.92</v>
      </c>
      <c r="K251" s="10">
        <f t="shared" si="24"/>
        <v>0.037713888147811</v>
      </c>
      <c r="L251" s="10">
        <f t="shared" si="25"/>
        <v>-0.0526315789473685</v>
      </c>
      <c r="M251" s="10">
        <f t="shared" si="26"/>
        <v>0.1</v>
      </c>
      <c r="N251" s="10">
        <f t="shared" si="27"/>
        <v>-0.15</v>
      </c>
      <c r="O251" s="10">
        <f t="shared" si="28"/>
        <v>0.111111111111111</v>
      </c>
      <c r="P251" s="10">
        <f t="shared" si="29"/>
        <v>-0.0308483290488432</v>
      </c>
      <c r="Q251" s="10">
        <f t="shared" si="30"/>
        <v>0.0303030303030303</v>
      </c>
      <c r="R251" s="10">
        <f t="shared" si="31"/>
        <v>0.0109890109890109</v>
      </c>
    </row>
    <row r="252" ht="15.75" customHeight="1" spans="1:18">
      <c r="A252" s="23"/>
      <c r="B252" s="46">
        <v>43715</v>
      </c>
      <c r="C252" s="57">
        <v>407003</v>
      </c>
      <c r="D252" s="58">
        <v>0.17</v>
      </c>
      <c r="E252" s="57">
        <v>34</v>
      </c>
      <c r="F252" s="57">
        <v>18</v>
      </c>
      <c r="G252" s="57">
        <v>26</v>
      </c>
      <c r="H252" s="57">
        <v>385</v>
      </c>
      <c r="I252" s="57">
        <v>37</v>
      </c>
      <c r="J252" s="58">
        <v>0.95</v>
      </c>
      <c r="K252" s="10">
        <f t="shared" si="24"/>
        <v>0.0386836631831464</v>
      </c>
      <c r="L252" s="10">
        <f t="shared" si="25"/>
        <v>-0.105263157894737</v>
      </c>
      <c r="M252" s="10">
        <f t="shared" si="26"/>
        <v>-0.105263157894737</v>
      </c>
      <c r="N252" s="10">
        <f t="shared" si="27"/>
        <v>-0.0526315789473685</v>
      </c>
      <c r="O252" s="10">
        <f t="shared" si="28"/>
        <v>0</v>
      </c>
      <c r="P252" s="10">
        <f t="shared" si="29"/>
        <v>0.0349462365591398</v>
      </c>
      <c r="Q252" s="10">
        <f t="shared" si="30"/>
        <v>0.193548387096774</v>
      </c>
      <c r="R252" s="10">
        <f t="shared" si="31"/>
        <v>0</v>
      </c>
    </row>
    <row r="253" ht="15.75" customHeight="1" spans="1:18">
      <c r="A253" s="23"/>
      <c r="B253" s="46">
        <v>43716</v>
      </c>
      <c r="C253" s="52">
        <v>385901</v>
      </c>
      <c r="D253" s="53">
        <v>0.18</v>
      </c>
      <c r="E253" s="52">
        <v>35</v>
      </c>
      <c r="F253" s="52">
        <v>18</v>
      </c>
      <c r="G253" s="52">
        <v>30</v>
      </c>
      <c r="H253" s="52">
        <v>382</v>
      </c>
      <c r="I253" s="52">
        <v>34</v>
      </c>
      <c r="J253" s="53">
        <v>0.91</v>
      </c>
      <c r="K253" s="10">
        <f t="shared" si="24"/>
        <v>-0.053749071283725</v>
      </c>
      <c r="L253" s="10">
        <f t="shared" si="25"/>
        <v>0</v>
      </c>
      <c r="M253" s="10">
        <f t="shared" si="26"/>
        <v>0</v>
      </c>
      <c r="N253" s="10">
        <f t="shared" si="27"/>
        <v>-0.181818181818182</v>
      </c>
      <c r="O253" s="10">
        <f t="shared" si="28"/>
        <v>0.0344827586206897</v>
      </c>
      <c r="P253" s="10">
        <f t="shared" si="29"/>
        <v>-0.00779220779220779</v>
      </c>
      <c r="Q253" s="10">
        <f t="shared" si="30"/>
        <v>0.096774193548387</v>
      </c>
      <c r="R253" s="10">
        <f t="shared" si="31"/>
        <v>-0.0319148936170212</v>
      </c>
    </row>
    <row r="254" ht="15.75" customHeight="1" spans="1:18">
      <c r="A254" s="23"/>
      <c r="B254" s="46">
        <v>43717</v>
      </c>
      <c r="C254" s="52">
        <v>407716</v>
      </c>
      <c r="D254" s="53">
        <v>0.18</v>
      </c>
      <c r="E254" s="52">
        <v>35</v>
      </c>
      <c r="F254" s="52">
        <v>21</v>
      </c>
      <c r="G254" s="52">
        <v>26</v>
      </c>
      <c r="H254" s="52">
        <v>370</v>
      </c>
      <c r="I254" s="52">
        <v>38</v>
      </c>
      <c r="J254" s="53">
        <v>0.94</v>
      </c>
      <c r="K254" s="10">
        <f t="shared" si="24"/>
        <v>0.0455757749830745</v>
      </c>
      <c r="L254" s="10">
        <f t="shared" si="25"/>
        <v>0.0588235294117645</v>
      </c>
      <c r="M254" s="10">
        <f t="shared" si="26"/>
        <v>0.129032258064516</v>
      </c>
      <c r="N254" s="10">
        <f t="shared" si="27"/>
        <v>-0.0454545454545454</v>
      </c>
      <c r="O254" s="10">
        <f t="shared" si="28"/>
        <v>-0.0714285714285714</v>
      </c>
      <c r="P254" s="10">
        <f t="shared" si="29"/>
        <v>0.0164835164835164</v>
      </c>
      <c r="Q254" s="10">
        <f t="shared" si="30"/>
        <v>0.1875</v>
      </c>
      <c r="R254" s="10">
        <f t="shared" si="31"/>
        <v>0.0217391304347825</v>
      </c>
    </row>
    <row r="255" ht="15.75" customHeight="1" spans="1:18">
      <c r="A255" s="23"/>
      <c r="B255" s="46">
        <v>43718</v>
      </c>
      <c r="C255" s="52">
        <v>397777</v>
      </c>
      <c r="D255" s="53">
        <v>0.18</v>
      </c>
      <c r="E255" s="52">
        <v>35</v>
      </c>
      <c r="F255" s="52">
        <v>18</v>
      </c>
      <c r="G255" s="52">
        <v>27</v>
      </c>
      <c r="H255" s="52">
        <v>399</v>
      </c>
      <c r="I255" s="52">
        <v>37</v>
      </c>
      <c r="J255" s="53">
        <v>0.91</v>
      </c>
      <c r="K255" s="10">
        <f t="shared" si="24"/>
        <v>-0.0107067712556145</v>
      </c>
      <c r="L255" s="10">
        <f t="shared" si="25"/>
        <v>0</v>
      </c>
      <c r="M255" s="10">
        <f t="shared" si="26"/>
        <v>-0.0789473684210527</v>
      </c>
      <c r="N255" s="10">
        <f t="shared" si="27"/>
        <v>0.0588235294117647</v>
      </c>
      <c r="O255" s="10">
        <f t="shared" si="28"/>
        <v>-0.1</v>
      </c>
      <c r="P255" s="10">
        <f t="shared" si="29"/>
        <v>0.136752136752137</v>
      </c>
      <c r="Q255" s="10">
        <f t="shared" si="30"/>
        <v>0.15625</v>
      </c>
      <c r="R255" s="10">
        <f t="shared" si="31"/>
        <v>-0.0421052631578946</v>
      </c>
    </row>
    <row r="256" ht="15.75" customHeight="1" spans="1:18">
      <c r="A256" s="23"/>
      <c r="B256" s="46">
        <v>43719</v>
      </c>
      <c r="C256" s="52">
        <v>393437</v>
      </c>
      <c r="D256" s="53">
        <v>0.18</v>
      </c>
      <c r="E256" s="52">
        <v>40</v>
      </c>
      <c r="F256" s="52">
        <v>17</v>
      </c>
      <c r="G256" s="52">
        <v>26</v>
      </c>
      <c r="H256" s="52">
        <v>387</v>
      </c>
      <c r="I256" s="52">
        <v>31</v>
      </c>
      <c r="J256" s="53">
        <v>0.94</v>
      </c>
      <c r="K256" s="10">
        <f t="shared" si="24"/>
        <v>0.0239648751135391</v>
      </c>
      <c r="L256" s="10">
        <f t="shared" si="25"/>
        <v>-0.0526315789473685</v>
      </c>
      <c r="M256" s="10">
        <f t="shared" si="26"/>
        <v>0.0256410256410255</v>
      </c>
      <c r="N256" s="10">
        <f t="shared" si="27"/>
        <v>-0.15</v>
      </c>
      <c r="O256" s="10">
        <f t="shared" si="28"/>
        <v>0</v>
      </c>
      <c r="P256" s="10">
        <f t="shared" si="29"/>
        <v>0.0720221606648199</v>
      </c>
      <c r="Q256" s="10">
        <f t="shared" si="30"/>
        <v>-0.0882352941176471</v>
      </c>
      <c r="R256" s="10">
        <f t="shared" si="31"/>
        <v>0.010752688172043</v>
      </c>
    </row>
    <row r="257" ht="15.75" customHeight="1" spans="1:18">
      <c r="A257" s="23"/>
      <c r="B257" s="46">
        <v>43720</v>
      </c>
      <c r="C257" s="52">
        <v>406634</v>
      </c>
      <c r="D257" s="53">
        <v>0.18</v>
      </c>
      <c r="E257" s="52">
        <v>34</v>
      </c>
      <c r="F257" s="52">
        <v>20</v>
      </c>
      <c r="G257" s="52">
        <v>25</v>
      </c>
      <c r="H257" s="52">
        <v>368</v>
      </c>
      <c r="I257" s="52">
        <v>36</v>
      </c>
      <c r="J257" s="53">
        <v>0.91</v>
      </c>
      <c r="K257" s="10">
        <f t="shared" si="24"/>
        <v>0.0507935851650481</v>
      </c>
      <c r="L257" s="10">
        <f t="shared" si="25"/>
        <v>0.0588235294117645</v>
      </c>
      <c r="M257" s="10">
        <f t="shared" si="26"/>
        <v>0.0625</v>
      </c>
      <c r="N257" s="10">
        <f t="shared" si="27"/>
        <v>-0.0909090909090909</v>
      </c>
      <c r="O257" s="10">
        <f t="shared" si="28"/>
        <v>-0.0384615384615384</v>
      </c>
      <c r="P257" s="10">
        <f t="shared" si="29"/>
        <v>0</v>
      </c>
      <c r="Q257" s="10">
        <f t="shared" si="30"/>
        <v>0.161290322580645</v>
      </c>
      <c r="R257" s="10">
        <f t="shared" si="31"/>
        <v>-0.021505376344086</v>
      </c>
    </row>
    <row r="258" ht="15.75" customHeight="1" spans="1:18">
      <c r="A258" s="23"/>
      <c r="B258" s="46">
        <v>43721</v>
      </c>
      <c r="C258" s="52">
        <v>392550</v>
      </c>
      <c r="D258" s="53">
        <v>0.19</v>
      </c>
      <c r="E258" s="52">
        <v>30</v>
      </c>
      <c r="F258" s="52">
        <v>19</v>
      </c>
      <c r="G258" s="52">
        <v>29</v>
      </c>
      <c r="H258" s="52">
        <v>384</v>
      </c>
      <c r="I258" s="52">
        <v>32</v>
      </c>
      <c r="J258" s="53">
        <v>0.92</v>
      </c>
      <c r="K258" s="10">
        <f t="shared" si="24"/>
        <v>-0.0105735421996497</v>
      </c>
      <c r="L258" s="10">
        <f t="shared" si="25"/>
        <v>0.0555555555555556</v>
      </c>
      <c r="M258" s="10">
        <f t="shared" si="26"/>
        <v>-0.0909090909090909</v>
      </c>
      <c r="N258" s="10">
        <f t="shared" si="27"/>
        <v>0.117647058823529</v>
      </c>
      <c r="O258" s="10">
        <f t="shared" si="28"/>
        <v>-0.0333333333333333</v>
      </c>
      <c r="P258" s="10">
        <f t="shared" si="29"/>
        <v>0.0185676392572944</v>
      </c>
      <c r="Q258" s="10">
        <f t="shared" si="30"/>
        <v>-0.0588235294117647</v>
      </c>
      <c r="R258" s="10">
        <f t="shared" si="31"/>
        <v>0</v>
      </c>
    </row>
    <row r="259" ht="15.75" customHeight="1" spans="1:18">
      <c r="A259" s="23"/>
      <c r="B259" s="46">
        <v>43722</v>
      </c>
      <c r="C259" s="55">
        <v>406604</v>
      </c>
      <c r="D259" s="58">
        <v>0.17</v>
      </c>
      <c r="E259" s="55">
        <v>64</v>
      </c>
      <c r="F259" s="55">
        <v>22</v>
      </c>
      <c r="G259" s="55">
        <v>30</v>
      </c>
      <c r="H259" s="57">
        <v>378</v>
      </c>
      <c r="I259" s="55">
        <v>35</v>
      </c>
      <c r="J259" s="56">
        <v>0.93</v>
      </c>
      <c r="K259" s="10">
        <f t="shared" si="24"/>
        <v>-0.000980336754274558</v>
      </c>
      <c r="L259" s="10">
        <f t="shared" si="25"/>
        <v>0</v>
      </c>
      <c r="M259" s="10">
        <f t="shared" si="26"/>
        <v>0.882352941176471</v>
      </c>
      <c r="N259" s="10">
        <f t="shared" si="27"/>
        <v>0.222222222222222</v>
      </c>
      <c r="O259" s="10">
        <f t="shared" si="28"/>
        <v>0.153846153846154</v>
      </c>
      <c r="P259" s="10">
        <f t="shared" si="29"/>
        <v>-0.0181818181818182</v>
      </c>
      <c r="Q259" s="10">
        <f t="shared" si="30"/>
        <v>-0.0540540540540541</v>
      </c>
      <c r="R259" s="10">
        <f t="shared" si="31"/>
        <v>-0.0210526315789473</v>
      </c>
    </row>
    <row r="260" ht="15.75" customHeight="1" spans="1:18">
      <c r="A260" s="23"/>
      <c r="B260" s="46">
        <v>43723</v>
      </c>
      <c r="C260" s="52">
        <v>393532</v>
      </c>
      <c r="D260" s="53">
        <v>0.19</v>
      </c>
      <c r="E260" s="52">
        <v>31</v>
      </c>
      <c r="F260" s="52">
        <v>18</v>
      </c>
      <c r="G260" s="52">
        <v>29</v>
      </c>
      <c r="H260" s="52">
        <v>385</v>
      </c>
      <c r="I260" s="52">
        <v>38</v>
      </c>
      <c r="J260" s="53">
        <v>0.94</v>
      </c>
      <c r="K260" s="10">
        <f t="shared" si="24"/>
        <v>0.0197745017504489</v>
      </c>
      <c r="L260" s="10">
        <f t="shared" si="25"/>
        <v>0.0555555555555556</v>
      </c>
      <c r="M260" s="10">
        <f t="shared" si="26"/>
        <v>-0.114285714285714</v>
      </c>
      <c r="N260" s="10">
        <f t="shared" si="27"/>
        <v>0</v>
      </c>
      <c r="O260" s="10">
        <f t="shared" si="28"/>
        <v>-0.0333333333333333</v>
      </c>
      <c r="P260" s="10">
        <f t="shared" si="29"/>
        <v>0.00785340314136129</v>
      </c>
      <c r="Q260" s="10">
        <f t="shared" si="30"/>
        <v>0.117647058823529</v>
      </c>
      <c r="R260" s="10">
        <f t="shared" si="31"/>
        <v>0.0329670329670328</v>
      </c>
    </row>
    <row r="261" ht="15.75" customHeight="1" spans="1:18">
      <c r="A261" s="23"/>
      <c r="B261" s="46">
        <v>43724</v>
      </c>
      <c r="C261" s="52">
        <v>398745</v>
      </c>
      <c r="D261" s="53">
        <v>0.19</v>
      </c>
      <c r="E261" s="52">
        <v>33</v>
      </c>
      <c r="F261" s="52">
        <v>21</v>
      </c>
      <c r="G261" s="52">
        <v>25</v>
      </c>
      <c r="H261" s="52">
        <v>367</v>
      </c>
      <c r="I261" s="52">
        <v>32</v>
      </c>
      <c r="J261" s="53">
        <v>0.95</v>
      </c>
      <c r="K261" s="10">
        <f t="shared" si="24"/>
        <v>-0.0220030609541936</v>
      </c>
      <c r="L261" s="10">
        <f t="shared" si="25"/>
        <v>0.0555555555555556</v>
      </c>
      <c r="M261" s="10">
        <f t="shared" si="26"/>
        <v>-0.0571428571428572</v>
      </c>
      <c r="N261" s="10">
        <f t="shared" si="27"/>
        <v>0</v>
      </c>
      <c r="O261" s="10">
        <f t="shared" si="28"/>
        <v>-0.0384615384615384</v>
      </c>
      <c r="P261" s="10">
        <f t="shared" si="29"/>
        <v>-0.00810810810810814</v>
      </c>
      <c r="Q261" s="10">
        <f t="shared" si="30"/>
        <v>-0.157894736842105</v>
      </c>
      <c r="R261" s="10">
        <f t="shared" si="31"/>
        <v>0.0106382978723405</v>
      </c>
    </row>
    <row r="262" ht="15.75" customHeight="1" spans="1:18">
      <c r="A262" s="23"/>
      <c r="B262" s="46">
        <v>43725</v>
      </c>
      <c r="C262" s="52">
        <v>388146</v>
      </c>
      <c r="D262" s="53">
        <v>0.17</v>
      </c>
      <c r="E262" s="52">
        <v>32</v>
      </c>
      <c r="F262" s="52">
        <v>18</v>
      </c>
      <c r="G262" s="52">
        <v>29</v>
      </c>
      <c r="H262" s="52">
        <v>382</v>
      </c>
      <c r="I262" s="52">
        <v>30</v>
      </c>
      <c r="J262" s="53">
        <v>0.94</v>
      </c>
      <c r="K262" s="10">
        <f t="shared" si="24"/>
        <v>-0.0242120585151983</v>
      </c>
      <c r="L262" s="10">
        <f t="shared" si="25"/>
        <v>-0.0555555555555555</v>
      </c>
      <c r="M262" s="10">
        <f t="shared" si="26"/>
        <v>-0.0857142857142857</v>
      </c>
      <c r="N262" s="10">
        <f t="shared" si="27"/>
        <v>0</v>
      </c>
      <c r="O262" s="10">
        <f t="shared" si="28"/>
        <v>0.0740740740740742</v>
      </c>
      <c r="P262" s="10">
        <f t="shared" si="29"/>
        <v>-0.0426065162907269</v>
      </c>
      <c r="Q262" s="10">
        <f t="shared" si="30"/>
        <v>-0.189189189189189</v>
      </c>
      <c r="R262" s="10">
        <f t="shared" si="31"/>
        <v>0.0329670329670328</v>
      </c>
    </row>
    <row r="263" ht="15.75" customHeight="1" spans="1:18">
      <c r="A263" s="23"/>
      <c r="B263" s="46">
        <v>43726</v>
      </c>
      <c r="C263" s="52">
        <v>406545</v>
      </c>
      <c r="D263" s="53">
        <v>0.18</v>
      </c>
      <c r="E263" s="52">
        <v>32</v>
      </c>
      <c r="F263" s="52">
        <v>20</v>
      </c>
      <c r="G263" s="52">
        <v>28</v>
      </c>
      <c r="H263" s="52">
        <v>377</v>
      </c>
      <c r="I263" s="52">
        <v>35</v>
      </c>
      <c r="J263" s="53">
        <v>0.93</v>
      </c>
      <c r="K263" s="10">
        <f t="shared" si="24"/>
        <v>0.0333166428170202</v>
      </c>
      <c r="L263" s="10">
        <f t="shared" si="25"/>
        <v>0</v>
      </c>
      <c r="M263" s="10">
        <f t="shared" si="26"/>
        <v>-0.2</v>
      </c>
      <c r="N263" s="10">
        <f t="shared" si="27"/>
        <v>0.176470588235294</v>
      </c>
      <c r="O263" s="10">
        <f t="shared" si="28"/>
        <v>0.0769230769230769</v>
      </c>
      <c r="P263" s="10">
        <f t="shared" si="29"/>
        <v>-0.0258397932816538</v>
      </c>
      <c r="Q263" s="10">
        <f t="shared" si="30"/>
        <v>0.129032258064516</v>
      </c>
      <c r="R263" s="10">
        <f t="shared" si="31"/>
        <v>-0.0106382978723403</v>
      </c>
    </row>
    <row r="264" ht="15.75" customHeight="1" spans="1:18">
      <c r="A264" s="23"/>
      <c r="B264" s="46">
        <v>43727</v>
      </c>
      <c r="C264" s="52">
        <v>406600</v>
      </c>
      <c r="D264" s="53">
        <v>0.19</v>
      </c>
      <c r="E264" s="52">
        <v>33</v>
      </c>
      <c r="F264" s="52">
        <v>21</v>
      </c>
      <c r="G264" s="52">
        <v>30</v>
      </c>
      <c r="H264" s="52">
        <v>351</v>
      </c>
      <c r="I264" s="52">
        <v>34</v>
      </c>
      <c r="J264" s="53">
        <v>0.95</v>
      </c>
      <c r="K264" s="10">
        <f t="shared" si="24"/>
        <v>-8.36132738532003e-5</v>
      </c>
      <c r="L264" s="10">
        <f t="shared" si="25"/>
        <v>0.0555555555555556</v>
      </c>
      <c r="M264" s="10">
        <f t="shared" si="26"/>
        <v>-0.0294117647058824</v>
      </c>
      <c r="N264" s="10">
        <f t="shared" si="27"/>
        <v>0.05</v>
      </c>
      <c r="O264" s="10">
        <f t="shared" si="28"/>
        <v>0.2</v>
      </c>
      <c r="P264" s="10">
        <f t="shared" si="29"/>
        <v>-0.0461956521739131</v>
      </c>
      <c r="Q264" s="10">
        <f t="shared" si="30"/>
        <v>-0.0555555555555556</v>
      </c>
      <c r="R264" s="10">
        <f t="shared" si="31"/>
        <v>0.0439560439560438</v>
      </c>
    </row>
    <row r="265" ht="15.75" customHeight="1" spans="1:18">
      <c r="A265" s="23"/>
      <c r="B265" s="46">
        <v>43728</v>
      </c>
      <c r="C265" s="52">
        <v>407858</v>
      </c>
      <c r="D265" s="53">
        <v>0.19</v>
      </c>
      <c r="E265" s="52">
        <v>39</v>
      </c>
      <c r="F265" s="52">
        <v>21</v>
      </c>
      <c r="G265" s="52">
        <v>27</v>
      </c>
      <c r="H265" s="52">
        <v>383</v>
      </c>
      <c r="I265" s="52">
        <v>35</v>
      </c>
      <c r="J265" s="53">
        <v>0.93</v>
      </c>
      <c r="K265" s="10">
        <f t="shared" si="24"/>
        <v>0.0389963062030314</v>
      </c>
      <c r="L265" s="10">
        <f t="shared" si="25"/>
        <v>0</v>
      </c>
      <c r="M265" s="10">
        <f t="shared" si="26"/>
        <v>0.3</v>
      </c>
      <c r="N265" s="10">
        <f t="shared" si="27"/>
        <v>0.105263157894737</v>
      </c>
      <c r="O265" s="10">
        <f t="shared" si="28"/>
        <v>-0.0689655172413793</v>
      </c>
      <c r="P265" s="10">
        <f t="shared" si="29"/>
        <v>-0.00260416666666663</v>
      </c>
      <c r="Q265" s="10">
        <f t="shared" si="30"/>
        <v>0.09375</v>
      </c>
      <c r="R265" s="10">
        <f t="shared" si="31"/>
        <v>0.0108695652173914</v>
      </c>
    </row>
    <row r="266" ht="15.75" customHeight="1" spans="1:18">
      <c r="A266" s="23"/>
      <c r="B266" s="46">
        <v>43729</v>
      </c>
      <c r="C266" s="57">
        <v>388449</v>
      </c>
      <c r="D266" s="56">
        <v>0.17</v>
      </c>
      <c r="E266" s="55">
        <v>37</v>
      </c>
      <c r="F266" s="55">
        <v>20</v>
      </c>
      <c r="G266" s="55">
        <v>25</v>
      </c>
      <c r="H266" s="55">
        <v>372</v>
      </c>
      <c r="I266" s="57">
        <v>31</v>
      </c>
      <c r="J266" s="58">
        <v>0.91</v>
      </c>
      <c r="K266" s="10">
        <f t="shared" si="24"/>
        <v>-0.0446503231645532</v>
      </c>
      <c r="L266" s="10">
        <f t="shared" si="25"/>
        <v>0</v>
      </c>
      <c r="M266" s="10">
        <f t="shared" si="26"/>
        <v>-0.421875</v>
      </c>
      <c r="N266" s="10">
        <f t="shared" si="27"/>
        <v>-0.0909090909090909</v>
      </c>
      <c r="O266" s="10">
        <f t="shared" si="28"/>
        <v>-0.166666666666667</v>
      </c>
      <c r="P266" s="10">
        <f t="shared" si="29"/>
        <v>-0.0158730158730159</v>
      </c>
      <c r="Q266" s="10">
        <f t="shared" si="30"/>
        <v>-0.114285714285714</v>
      </c>
      <c r="R266" s="10">
        <f t="shared" si="31"/>
        <v>-0.021505376344086</v>
      </c>
    </row>
    <row r="267" ht="15.75" customHeight="1" spans="1:18">
      <c r="A267" s="23"/>
      <c r="B267" s="46">
        <v>43730</v>
      </c>
      <c r="C267" s="52">
        <v>401959</v>
      </c>
      <c r="D267" s="53">
        <v>0.19</v>
      </c>
      <c r="E267" s="52">
        <v>31</v>
      </c>
      <c r="F267" s="52">
        <v>20</v>
      </c>
      <c r="G267" s="52">
        <v>25</v>
      </c>
      <c r="H267" s="52">
        <v>366</v>
      </c>
      <c r="I267" s="52">
        <v>31</v>
      </c>
      <c r="J267" s="53">
        <v>0.95</v>
      </c>
      <c r="K267" s="10">
        <f t="shared" ref="K267:K330" si="32">(C267/VLOOKUP(B267-7,$B:$C,2,0))-1</f>
        <v>0.0214137605074047</v>
      </c>
      <c r="L267" s="10">
        <f t="shared" ref="L267:L330" si="33">(D267/VLOOKUP(B267-7,$B:$D,3,0))-1</f>
        <v>0</v>
      </c>
      <c r="M267" s="10">
        <f t="shared" ref="M267:M330" si="34">(E267/VLOOKUP(B267-7,$B:$E,4,0))-1</f>
        <v>0</v>
      </c>
      <c r="N267" s="10">
        <f t="shared" ref="N267:N330" si="35">(F267/VLOOKUP(B267-7,$B:$F,5,0))-1</f>
        <v>0.111111111111111</v>
      </c>
      <c r="O267" s="10">
        <f t="shared" ref="O267:O330" si="36">(G267/VLOOKUP(B267-7,$B:$G,6,0))-1</f>
        <v>-0.137931034482759</v>
      </c>
      <c r="P267" s="10">
        <f t="shared" ref="P267:P330" si="37">(H267/VLOOKUP(B267-7,$B:$H,7,0))-1</f>
        <v>-0.0493506493506494</v>
      </c>
      <c r="Q267" s="10">
        <f t="shared" ref="Q267:Q330" si="38">(I267/VLOOKUP(B267-7,$B:$I,8,0))-1</f>
        <v>-0.184210526315789</v>
      </c>
      <c r="R267" s="10">
        <f t="shared" ref="R267:R330" si="39">(J267/VLOOKUP(B267-7,$B:$J,9,0))-1</f>
        <v>0.0106382978723405</v>
      </c>
    </row>
    <row r="268" ht="15.75" customHeight="1" spans="1:18">
      <c r="A268" s="23"/>
      <c r="B268" s="46">
        <v>43731</v>
      </c>
      <c r="C268" s="52">
        <v>405567</v>
      </c>
      <c r="D268" s="53">
        <v>0.19</v>
      </c>
      <c r="E268" s="52">
        <v>35</v>
      </c>
      <c r="F268" s="52">
        <v>22</v>
      </c>
      <c r="G268" s="52">
        <v>27</v>
      </c>
      <c r="H268" s="52">
        <v>359</v>
      </c>
      <c r="I268" s="52">
        <v>31</v>
      </c>
      <c r="J268" s="53">
        <v>0.91</v>
      </c>
      <c r="K268" s="10">
        <f t="shared" si="32"/>
        <v>0.0171086784787271</v>
      </c>
      <c r="L268" s="10">
        <f t="shared" si="33"/>
        <v>0</v>
      </c>
      <c r="M268" s="10">
        <f t="shared" si="34"/>
        <v>0.0606060606060606</v>
      </c>
      <c r="N268" s="10">
        <f t="shared" si="35"/>
        <v>0.0476190476190477</v>
      </c>
      <c r="O268" s="10">
        <f t="shared" si="36"/>
        <v>0.0800000000000001</v>
      </c>
      <c r="P268" s="10">
        <f t="shared" si="37"/>
        <v>-0.0217983651226158</v>
      </c>
      <c r="Q268" s="10">
        <f t="shared" si="38"/>
        <v>-0.03125</v>
      </c>
      <c r="R268" s="10">
        <f t="shared" si="39"/>
        <v>-0.0421052631578946</v>
      </c>
    </row>
    <row r="269" ht="15.75" customHeight="1" spans="1:18">
      <c r="A269" s="23"/>
      <c r="B269" s="46">
        <v>43732</v>
      </c>
      <c r="C269" s="52">
        <v>388298</v>
      </c>
      <c r="D269" s="53">
        <v>0.19</v>
      </c>
      <c r="E269" s="52">
        <v>38</v>
      </c>
      <c r="F269" s="52">
        <v>17</v>
      </c>
      <c r="G269" s="52">
        <v>30</v>
      </c>
      <c r="H269" s="52">
        <v>398</v>
      </c>
      <c r="I269" s="52">
        <v>35</v>
      </c>
      <c r="J269" s="53">
        <v>0.95</v>
      </c>
      <c r="K269" s="10">
        <f t="shared" si="32"/>
        <v>0.000391605220716018</v>
      </c>
      <c r="L269" s="10">
        <f t="shared" si="33"/>
        <v>0.117647058823529</v>
      </c>
      <c r="M269" s="10">
        <f t="shared" si="34"/>
        <v>0.1875</v>
      </c>
      <c r="N269" s="10">
        <f t="shared" si="35"/>
        <v>-0.0555555555555556</v>
      </c>
      <c r="O269" s="10">
        <f t="shared" si="36"/>
        <v>0.0344827586206897</v>
      </c>
      <c r="P269" s="10">
        <f t="shared" si="37"/>
        <v>0.0418848167539267</v>
      </c>
      <c r="Q269" s="10">
        <f t="shared" si="38"/>
        <v>0.166666666666667</v>
      </c>
      <c r="R269" s="10">
        <f t="shared" si="39"/>
        <v>0.0106382978723405</v>
      </c>
    </row>
    <row r="270" ht="15.75" customHeight="1" spans="1:18">
      <c r="A270" s="23"/>
      <c r="B270" s="46">
        <v>43733</v>
      </c>
      <c r="C270" s="52">
        <v>391681</v>
      </c>
      <c r="D270" s="53">
        <v>0.17</v>
      </c>
      <c r="E270" s="52">
        <v>32</v>
      </c>
      <c r="F270" s="52">
        <v>21</v>
      </c>
      <c r="G270" s="52">
        <v>28</v>
      </c>
      <c r="H270" s="52">
        <v>388</v>
      </c>
      <c r="I270" s="52">
        <v>37</v>
      </c>
      <c r="J270" s="53">
        <v>0.91</v>
      </c>
      <c r="K270" s="10">
        <f t="shared" si="32"/>
        <v>-0.0365617582309461</v>
      </c>
      <c r="L270" s="10">
        <f t="shared" si="33"/>
        <v>-0.0555555555555555</v>
      </c>
      <c r="M270" s="10">
        <f t="shared" si="34"/>
        <v>0</v>
      </c>
      <c r="N270" s="10">
        <f t="shared" si="35"/>
        <v>0.05</v>
      </c>
      <c r="O270" s="10">
        <f t="shared" si="36"/>
        <v>0</v>
      </c>
      <c r="P270" s="10">
        <f t="shared" si="37"/>
        <v>0.0291777188328912</v>
      </c>
      <c r="Q270" s="10">
        <f t="shared" si="38"/>
        <v>0.0571428571428572</v>
      </c>
      <c r="R270" s="10">
        <f t="shared" si="39"/>
        <v>-0.021505376344086</v>
      </c>
    </row>
    <row r="271" ht="15.75" customHeight="1" spans="1:18">
      <c r="A271" s="23"/>
      <c r="B271" s="46">
        <v>43734</v>
      </c>
      <c r="C271" s="52">
        <v>400929</v>
      </c>
      <c r="D271" s="53">
        <v>0.19</v>
      </c>
      <c r="E271" s="52">
        <v>30</v>
      </c>
      <c r="F271" s="52">
        <v>18</v>
      </c>
      <c r="G271" s="52">
        <v>28</v>
      </c>
      <c r="H271" s="52">
        <v>394</v>
      </c>
      <c r="I271" s="52">
        <v>35</v>
      </c>
      <c r="J271" s="53">
        <v>0.91</v>
      </c>
      <c r="K271" s="10">
        <f t="shared" si="32"/>
        <v>-0.0139473684210526</v>
      </c>
      <c r="L271" s="10">
        <f t="shared" si="33"/>
        <v>0</v>
      </c>
      <c r="M271" s="10">
        <f t="shared" si="34"/>
        <v>-0.0909090909090909</v>
      </c>
      <c r="N271" s="10">
        <f t="shared" si="35"/>
        <v>-0.142857142857143</v>
      </c>
      <c r="O271" s="10">
        <f t="shared" si="36"/>
        <v>-0.0666666666666667</v>
      </c>
      <c r="P271" s="10">
        <f t="shared" si="37"/>
        <v>0.122507122507123</v>
      </c>
      <c r="Q271" s="10">
        <f t="shared" si="38"/>
        <v>0.0294117647058822</v>
      </c>
      <c r="R271" s="10">
        <f t="shared" si="39"/>
        <v>-0.0421052631578946</v>
      </c>
    </row>
    <row r="272" ht="15.75" customHeight="1" spans="1:18">
      <c r="A272" s="23"/>
      <c r="B272" s="46">
        <v>43735</v>
      </c>
      <c r="C272" s="52">
        <v>400010</v>
      </c>
      <c r="D272" s="53">
        <v>0.19</v>
      </c>
      <c r="E272" s="52">
        <v>37</v>
      </c>
      <c r="F272" s="52">
        <v>21</v>
      </c>
      <c r="G272" s="52">
        <v>29</v>
      </c>
      <c r="H272" s="52">
        <v>393</v>
      </c>
      <c r="I272" s="52">
        <v>38</v>
      </c>
      <c r="J272" s="53">
        <v>0.92</v>
      </c>
      <c r="K272" s="10">
        <f t="shared" si="32"/>
        <v>-0.0192419910851326</v>
      </c>
      <c r="L272" s="10">
        <f t="shared" si="33"/>
        <v>0</v>
      </c>
      <c r="M272" s="10">
        <f t="shared" si="34"/>
        <v>-0.0512820512820513</v>
      </c>
      <c r="N272" s="10">
        <f t="shared" si="35"/>
        <v>0</v>
      </c>
      <c r="O272" s="10">
        <f t="shared" si="36"/>
        <v>0.0740740740740742</v>
      </c>
      <c r="P272" s="10">
        <f t="shared" si="37"/>
        <v>0.0261096605744124</v>
      </c>
      <c r="Q272" s="10">
        <f t="shared" si="38"/>
        <v>0.0857142857142856</v>
      </c>
      <c r="R272" s="10">
        <f t="shared" si="39"/>
        <v>-0.010752688172043</v>
      </c>
    </row>
    <row r="273" ht="15.75" customHeight="1" spans="1:18">
      <c r="A273" s="23"/>
      <c r="B273" s="46">
        <v>43736</v>
      </c>
      <c r="C273" s="52">
        <v>406277</v>
      </c>
      <c r="D273" s="53">
        <v>0.19</v>
      </c>
      <c r="E273" s="52">
        <v>38</v>
      </c>
      <c r="F273" s="52">
        <v>17</v>
      </c>
      <c r="G273" s="52">
        <v>30</v>
      </c>
      <c r="H273" s="52">
        <v>397</v>
      </c>
      <c r="I273" s="52">
        <v>36</v>
      </c>
      <c r="J273" s="53">
        <v>0.94</v>
      </c>
      <c r="K273" s="10">
        <f t="shared" si="32"/>
        <v>0.0458953427605684</v>
      </c>
      <c r="L273" s="10">
        <f t="shared" si="33"/>
        <v>0.117647058823529</v>
      </c>
      <c r="M273" s="10">
        <f t="shared" si="34"/>
        <v>0.027027027027027</v>
      </c>
      <c r="N273" s="10">
        <f t="shared" si="35"/>
        <v>-0.15</v>
      </c>
      <c r="O273" s="10">
        <f t="shared" si="36"/>
        <v>0.2</v>
      </c>
      <c r="P273" s="10">
        <f t="shared" si="37"/>
        <v>0.0672043010752688</v>
      </c>
      <c r="Q273" s="10">
        <f t="shared" si="38"/>
        <v>0.161290322580645</v>
      </c>
      <c r="R273" s="10">
        <f t="shared" si="39"/>
        <v>0.0329670329670328</v>
      </c>
    </row>
    <row r="274" ht="15.75" customHeight="1" spans="1:18">
      <c r="A274" s="23"/>
      <c r="B274" s="46">
        <v>43737</v>
      </c>
      <c r="C274" s="52">
        <v>400829</v>
      </c>
      <c r="D274" s="53">
        <v>0.18</v>
      </c>
      <c r="E274" s="52">
        <v>30</v>
      </c>
      <c r="F274" s="52">
        <v>22</v>
      </c>
      <c r="G274" s="52">
        <v>28</v>
      </c>
      <c r="H274" s="52">
        <v>360</v>
      </c>
      <c r="I274" s="52">
        <v>39</v>
      </c>
      <c r="J274" s="53">
        <v>0.91</v>
      </c>
      <c r="K274" s="10">
        <f t="shared" si="32"/>
        <v>-0.00281123199132249</v>
      </c>
      <c r="L274" s="10">
        <f t="shared" si="33"/>
        <v>-0.0526315789473685</v>
      </c>
      <c r="M274" s="10">
        <f t="shared" si="34"/>
        <v>-0.032258064516129</v>
      </c>
      <c r="N274" s="10">
        <f t="shared" si="35"/>
        <v>0.1</v>
      </c>
      <c r="O274" s="10">
        <f t="shared" si="36"/>
        <v>0.12</v>
      </c>
      <c r="P274" s="10">
        <f t="shared" si="37"/>
        <v>-0.0163934426229508</v>
      </c>
      <c r="Q274" s="10">
        <f t="shared" si="38"/>
        <v>0.258064516129032</v>
      </c>
      <c r="R274" s="10">
        <f t="shared" si="39"/>
        <v>-0.0421052631578946</v>
      </c>
    </row>
    <row r="275" ht="15.75" customHeight="1" spans="1:18">
      <c r="A275" s="23"/>
      <c r="B275" s="46">
        <v>43738</v>
      </c>
      <c r="C275" s="52">
        <v>392169</v>
      </c>
      <c r="D275" s="53">
        <v>0.18</v>
      </c>
      <c r="E275" s="52">
        <v>32</v>
      </c>
      <c r="F275" s="52">
        <v>18</v>
      </c>
      <c r="G275" s="52">
        <v>28</v>
      </c>
      <c r="H275" s="52">
        <v>359</v>
      </c>
      <c r="I275" s="52">
        <v>34</v>
      </c>
      <c r="J275" s="53">
        <v>0.91</v>
      </c>
      <c r="K275" s="10">
        <f t="shared" si="32"/>
        <v>-0.0330352321564624</v>
      </c>
      <c r="L275" s="10">
        <f t="shared" si="33"/>
        <v>-0.0526315789473685</v>
      </c>
      <c r="M275" s="10">
        <f t="shared" si="34"/>
        <v>-0.0857142857142857</v>
      </c>
      <c r="N275" s="10">
        <f t="shared" si="35"/>
        <v>-0.181818181818182</v>
      </c>
      <c r="O275" s="10">
        <f t="shared" si="36"/>
        <v>0.037037037037037</v>
      </c>
      <c r="P275" s="10">
        <f t="shared" si="37"/>
        <v>0</v>
      </c>
      <c r="Q275" s="10">
        <f t="shared" si="38"/>
        <v>0.096774193548387</v>
      </c>
      <c r="R275" s="10">
        <f t="shared" si="39"/>
        <v>0</v>
      </c>
    </row>
    <row r="276" ht="15.75" customHeight="1" spans="1:18">
      <c r="A276" s="23"/>
      <c r="B276" s="46">
        <v>43739</v>
      </c>
      <c r="C276" s="52">
        <v>383376</v>
      </c>
      <c r="D276" s="53">
        <v>0.17</v>
      </c>
      <c r="E276" s="52">
        <v>30</v>
      </c>
      <c r="F276" s="52">
        <v>21</v>
      </c>
      <c r="G276" s="52">
        <v>25</v>
      </c>
      <c r="H276" s="52">
        <v>394</v>
      </c>
      <c r="I276" s="52">
        <v>35</v>
      </c>
      <c r="J276" s="53">
        <v>0.92</v>
      </c>
      <c r="K276" s="10">
        <f t="shared" si="32"/>
        <v>-0.0126758314490417</v>
      </c>
      <c r="L276" s="10">
        <f t="shared" si="33"/>
        <v>-0.105263157894737</v>
      </c>
      <c r="M276" s="10">
        <f t="shared" si="34"/>
        <v>-0.210526315789474</v>
      </c>
      <c r="N276" s="10">
        <f t="shared" si="35"/>
        <v>0.235294117647059</v>
      </c>
      <c r="O276" s="10">
        <f t="shared" si="36"/>
        <v>-0.166666666666667</v>
      </c>
      <c r="P276" s="10">
        <f t="shared" si="37"/>
        <v>-0.0100502512562815</v>
      </c>
      <c r="Q276" s="10">
        <f t="shared" si="38"/>
        <v>0</v>
      </c>
      <c r="R276" s="10">
        <f t="shared" si="39"/>
        <v>-0.0315789473684209</v>
      </c>
    </row>
    <row r="277" ht="15.75" customHeight="1" spans="1:18">
      <c r="A277" s="23"/>
      <c r="B277" s="46">
        <v>43740</v>
      </c>
      <c r="C277" s="57">
        <v>384903</v>
      </c>
      <c r="D277" s="58">
        <v>0.19</v>
      </c>
      <c r="E277" s="57">
        <v>34</v>
      </c>
      <c r="F277" s="57">
        <v>19</v>
      </c>
      <c r="G277" s="57">
        <v>26</v>
      </c>
      <c r="H277" s="57">
        <v>380</v>
      </c>
      <c r="I277" s="57">
        <v>30</v>
      </c>
      <c r="J277" s="58">
        <v>0.94</v>
      </c>
      <c r="K277" s="10">
        <f t="shared" si="32"/>
        <v>-0.0173048986292417</v>
      </c>
      <c r="L277" s="10">
        <f t="shared" si="33"/>
        <v>0.117647058823529</v>
      </c>
      <c r="M277" s="10">
        <f t="shared" si="34"/>
        <v>0.0625</v>
      </c>
      <c r="N277" s="10">
        <f t="shared" si="35"/>
        <v>-0.0952380952380952</v>
      </c>
      <c r="O277" s="10">
        <f t="shared" si="36"/>
        <v>-0.0714285714285714</v>
      </c>
      <c r="P277" s="10">
        <f t="shared" si="37"/>
        <v>-0.020618556701031</v>
      </c>
      <c r="Q277" s="10">
        <f t="shared" si="38"/>
        <v>-0.189189189189189</v>
      </c>
      <c r="R277" s="10">
        <f t="shared" si="39"/>
        <v>0.0329670329670328</v>
      </c>
    </row>
    <row r="278" ht="15.75" customHeight="1" spans="1:18">
      <c r="A278" s="23"/>
      <c r="B278" s="46">
        <v>43741</v>
      </c>
      <c r="C278" s="52">
        <v>381179</v>
      </c>
      <c r="D278" s="53">
        <v>0.17</v>
      </c>
      <c r="E278" s="52">
        <v>37</v>
      </c>
      <c r="F278" s="52">
        <v>18</v>
      </c>
      <c r="G278" s="52">
        <v>28</v>
      </c>
      <c r="H278" s="52">
        <v>387</v>
      </c>
      <c r="I278" s="52">
        <v>33</v>
      </c>
      <c r="J278" s="53">
        <v>0.93</v>
      </c>
      <c r="K278" s="10">
        <f t="shared" si="32"/>
        <v>-0.0492605922744426</v>
      </c>
      <c r="L278" s="10">
        <f t="shared" si="33"/>
        <v>-0.105263157894737</v>
      </c>
      <c r="M278" s="10">
        <f t="shared" si="34"/>
        <v>0.233333333333333</v>
      </c>
      <c r="N278" s="10">
        <f t="shared" si="35"/>
        <v>0</v>
      </c>
      <c r="O278" s="10">
        <f t="shared" si="36"/>
        <v>0</v>
      </c>
      <c r="P278" s="10">
        <f t="shared" si="37"/>
        <v>-0.0177664974619289</v>
      </c>
      <c r="Q278" s="10">
        <f t="shared" si="38"/>
        <v>-0.0571428571428572</v>
      </c>
      <c r="R278" s="10">
        <f t="shared" si="39"/>
        <v>0.0219780219780219</v>
      </c>
    </row>
    <row r="279" ht="15.75" customHeight="1" spans="1:18">
      <c r="A279" s="23"/>
      <c r="B279" s="46">
        <v>43742</v>
      </c>
      <c r="C279" s="52">
        <v>389368</v>
      </c>
      <c r="D279" s="53">
        <v>0.19</v>
      </c>
      <c r="E279" s="52">
        <v>34</v>
      </c>
      <c r="F279" s="52">
        <v>22</v>
      </c>
      <c r="G279" s="52">
        <v>29</v>
      </c>
      <c r="H279" s="52">
        <v>357</v>
      </c>
      <c r="I279" s="52">
        <v>40</v>
      </c>
      <c r="J279" s="53">
        <v>0.94</v>
      </c>
      <c r="K279" s="10">
        <f t="shared" si="32"/>
        <v>-0.0266043348916277</v>
      </c>
      <c r="L279" s="10">
        <f t="shared" si="33"/>
        <v>0</v>
      </c>
      <c r="M279" s="10">
        <f t="shared" si="34"/>
        <v>-0.081081081081081</v>
      </c>
      <c r="N279" s="10">
        <f t="shared" si="35"/>
        <v>0.0476190476190477</v>
      </c>
      <c r="O279" s="10">
        <f t="shared" si="36"/>
        <v>0</v>
      </c>
      <c r="P279" s="10">
        <f t="shared" si="37"/>
        <v>-0.0916030534351145</v>
      </c>
      <c r="Q279" s="10">
        <f t="shared" si="38"/>
        <v>0.0526315789473684</v>
      </c>
      <c r="R279" s="10">
        <f t="shared" si="39"/>
        <v>0.0217391304347825</v>
      </c>
    </row>
    <row r="280" ht="15.75" customHeight="1" spans="1:18">
      <c r="A280" s="23"/>
      <c r="B280" s="46">
        <v>43743</v>
      </c>
      <c r="C280" s="52">
        <v>409180</v>
      </c>
      <c r="D280" s="53">
        <v>0.19</v>
      </c>
      <c r="E280" s="52">
        <v>32</v>
      </c>
      <c r="F280" s="52">
        <v>21</v>
      </c>
      <c r="G280" s="52">
        <v>29</v>
      </c>
      <c r="H280" s="52">
        <v>382</v>
      </c>
      <c r="I280" s="52">
        <v>39</v>
      </c>
      <c r="J280" s="53">
        <v>0.95</v>
      </c>
      <c r="K280" s="10">
        <f t="shared" si="32"/>
        <v>0.00714537126147929</v>
      </c>
      <c r="L280" s="10">
        <f t="shared" si="33"/>
        <v>0</v>
      </c>
      <c r="M280" s="10">
        <f t="shared" si="34"/>
        <v>-0.157894736842105</v>
      </c>
      <c r="N280" s="10">
        <f t="shared" si="35"/>
        <v>0.235294117647059</v>
      </c>
      <c r="O280" s="10">
        <f t="shared" si="36"/>
        <v>-0.0333333333333333</v>
      </c>
      <c r="P280" s="10">
        <f t="shared" si="37"/>
        <v>-0.0377833753148614</v>
      </c>
      <c r="Q280" s="10">
        <f t="shared" si="38"/>
        <v>0.0833333333333333</v>
      </c>
      <c r="R280" s="10">
        <f t="shared" si="39"/>
        <v>0.0106382978723405</v>
      </c>
    </row>
    <row r="281" ht="15.75" customHeight="1" spans="1:18">
      <c r="A281" s="23"/>
      <c r="B281" s="46">
        <v>43744</v>
      </c>
      <c r="C281" s="52">
        <v>382705</v>
      </c>
      <c r="D281" s="53">
        <v>0.17</v>
      </c>
      <c r="E281" s="52">
        <v>31</v>
      </c>
      <c r="F281" s="52">
        <v>19</v>
      </c>
      <c r="G281" s="52">
        <v>30</v>
      </c>
      <c r="H281" s="52">
        <v>372</v>
      </c>
      <c r="I281" s="52">
        <v>31</v>
      </c>
      <c r="J281" s="53">
        <v>0.94</v>
      </c>
      <c r="K281" s="10">
        <f t="shared" si="32"/>
        <v>-0.045216289240549</v>
      </c>
      <c r="L281" s="10">
        <f t="shared" si="33"/>
        <v>-0.0555555555555555</v>
      </c>
      <c r="M281" s="10">
        <f t="shared" si="34"/>
        <v>0.0333333333333334</v>
      </c>
      <c r="N281" s="10">
        <f t="shared" si="35"/>
        <v>-0.136363636363636</v>
      </c>
      <c r="O281" s="10">
        <f t="shared" si="36"/>
        <v>0.0714285714285714</v>
      </c>
      <c r="P281" s="10">
        <f t="shared" si="37"/>
        <v>0.0333333333333334</v>
      </c>
      <c r="Q281" s="10">
        <f t="shared" si="38"/>
        <v>-0.205128205128205</v>
      </c>
      <c r="R281" s="10">
        <f t="shared" si="39"/>
        <v>0.0329670329670328</v>
      </c>
    </row>
    <row r="282" ht="15.75" customHeight="1" spans="1:18">
      <c r="A282" s="23"/>
      <c r="B282" s="46">
        <v>43745</v>
      </c>
      <c r="C282" s="52">
        <v>402657</v>
      </c>
      <c r="D282" s="53">
        <v>0.18</v>
      </c>
      <c r="E282" s="52">
        <v>30</v>
      </c>
      <c r="F282" s="52">
        <v>19</v>
      </c>
      <c r="G282" s="52">
        <v>26</v>
      </c>
      <c r="H282" s="52">
        <v>388</v>
      </c>
      <c r="I282" s="52">
        <v>32</v>
      </c>
      <c r="J282" s="53">
        <v>0.91</v>
      </c>
      <c r="K282" s="10">
        <f t="shared" si="32"/>
        <v>0.0267435722864378</v>
      </c>
      <c r="L282" s="10">
        <f t="shared" si="33"/>
        <v>0</v>
      </c>
      <c r="M282" s="10">
        <f t="shared" si="34"/>
        <v>-0.0625</v>
      </c>
      <c r="N282" s="10">
        <f t="shared" si="35"/>
        <v>0.0555555555555556</v>
      </c>
      <c r="O282" s="10">
        <f t="shared" si="36"/>
        <v>-0.0714285714285714</v>
      </c>
      <c r="P282" s="10">
        <f t="shared" si="37"/>
        <v>0.0807799442896935</v>
      </c>
      <c r="Q282" s="10">
        <f t="shared" si="38"/>
        <v>-0.0588235294117647</v>
      </c>
      <c r="R282" s="10">
        <f t="shared" si="39"/>
        <v>0</v>
      </c>
    </row>
    <row r="283" ht="15.75" customHeight="1" spans="1:18">
      <c r="A283" s="23"/>
      <c r="B283" s="46">
        <v>43746</v>
      </c>
      <c r="C283" s="52">
        <v>386505</v>
      </c>
      <c r="D283" s="53">
        <v>0.19</v>
      </c>
      <c r="E283" s="52">
        <v>38</v>
      </c>
      <c r="F283" s="52">
        <v>18</v>
      </c>
      <c r="G283" s="52">
        <v>29</v>
      </c>
      <c r="H283" s="52">
        <v>387</v>
      </c>
      <c r="I283" s="52">
        <v>39</v>
      </c>
      <c r="J283" s="53">
        <v>0.95</v>
      </c>
      <c r="K283" s="10">
        <f t="shared" si="32"/>
        <v>0.00816170026292728</v>
      </c>
      <c r="L283" s="10">
        <f t="shared" si="33"/>
        <v>0.117647058823529</v>
      </c>
      <c r="M283" s="10">
        <f t="shared" si="34"/>
        <v>0.266666666666667</v>
      </c>
      <c r="N283" s="10">
        <f t="shared" si="35"/>
        <v>-0.142857142857143</v>
      </c>
      <c r="O283" s="10">
        <f t="shared" si="36"/>
        <v>0.16</v>
      </c>
      <c r="P283" s="10">
        <f t="shared" si="37"/>
        <v>-0.0177664974619289</v>
      </c>
      <c r="Q283" s="10">
        <f t="shared" si="38"/>
        <v>0.114285714285714</v>
      </c>
      <c r="R283" s="10">
        <f t="shared" si="39"/>
        <v>0.0326086956521738</v>
      </c>
    </row>
    <row r="284" ht="15.75" customHeight="1" spans="1:18">
      <c r="A284" s="23"/>
      <c r="B284" s="46">
        <v>43747</v>
      </c>
      <c r="C284" s="57">
        <v>382253</v>
      </c>
      <c r="D284" s="56">
        <v>0.19</v>
      </c>
      <c r="E284" s="55">
        <v>34</v>
      </c>
      <c r="F284" s="59">
        <v>19</v>
      </c>
      <c r="G284" s="57">
        <v>29</v>
      </c>
      <c r="H284" s="55">
        <v>366</v>
      </c>
      <c r="I284" s="55">
        <v>34</v>
      </c>
      <c r="J284" s="58">
        <v>0.91</v>
      </c>
      <c r="K284" s="10">
        <f t="shared" si="32"/>
        <v>-0.0068848515080423</v>
      </c>
      <c r="L284" s="10">
        <f t="shared" si="33"/>
        <v>0</v>
      </c>
      <c r="M284" s="10">
        <f t="shared" si="34"/>
        <v>0</v>
      </c>
      <c r="N284" s="10">
        <f t="shared" si="35"/>
        <v>0</v>
      </c>
      <c r="O284" s="10">
        <f t="shared" si="36"/>
        <v>0.115384615384615</v>
      </c>
      <c r="P284" s="10">
        <f t="shared" si="37"/>
        <v>-0.0368421052631579</v>
      </c>
      <c r="Q284" s="10">
        <f t="shared" si="38"/>
        <v>0.133333333333333</v>
      </c>
      <c r="R284" s="10">
        <f t="shared" si="39"/>
        <v>-0.0319148936170212</v>
      </c>
    </row>
    <row r="285" ht="15.75" customHeight="1" spans="1:18">
      <c r="A285" s="23"/>
      <c r="B285" s="46">
        <v>43748</v>
      </c>
      <c r="C285" s="52">
        <v>408424</v>
      </c>
      <c r="D285" s="53">
        <v>0.17</v>
      </c>
      <c r="E285" s="52">
        <v>33</v>
      </c>
      <c r="F285" s="52">
        <v>22</v>
      </c>
      <c r="G285" s="52">
        <v>29</v>
      </c>
      <c r="H285" s="52">
        <v>368</v>
      </c>
      <c r="I285" s="52">
        <v>30</v>
      </c>
      <c r="J285" s="53">
        <v>0.93</v>
      </c>
      <c r="K285" s="10">
        <f t="shared" si="32"/>
        <v>0.0714756059489112</v>
      </c>
      <c r="L285" s="10">
        <f t="shared" si="33"/>
        <v>0</v>
      </c>
      <c r="M285" s="10">
        <f t="shared" si="34"/>
        <v>-0.108108108108108</v>
      </c>
      <c r="N285" s="10">
        <f t="shared" si="35"/>
        <v>0.222222222222222</v>
      </c>
      <c r="O285" s="10">
        <f t="shared" si="36"/>
        <v>0.0357142857142858</v>
      </c>
      <c r="P285" s="10">
        <f t="shared" si="37"/>
        <v>-0.0490956072351422</v>
      </c>
      <c r="Q285" s="10">
        <f t="shared" si="38"/>
        <v>-0.0909090909090909</v>
      </c>
      <c r="R285" s="10">
        <f t="shared" si="39"/>
        <v>0</v>
      </c>
    </row>
    <row r="286" ht="15.75" customHeight="1" spans="1:18">
      <c r="A286" s="23"/>
      <c r="B286" s="46">
        <v>43749</v>
      </c>
      <c r="C286" s="52">
        <v>388464</v>
      </c>
      <c r="D286" s="53">
        <v>0.18</v>
      </c>
      <c r="E286" s="52">
        <v>31</v>
      </c>
      <c r="F286" s="52">
        <v>19</v>
      </c>
      <c r="G286" s="52">
        <v>25</v>
      </c>
      <c r="H286" s="52">
        <v>384</v>
      </c>
      <c r="I286" s="52">
        <v>30</v>
      </c>
      <c r="J286" s="53">
        <v>0.95</v>
      </c>
      <c r="K286" s="10">
        <f t="shared" si="32"/>
        <v>-0.00232171108052026</v>
      </c>
      <c r="L286" s="10">
        <f t="shared" si="33"/>
        <v>-0.0526315789473685</v>
      </c>
      <c r="M286" s="10">
        <f t="shared" si="34"/>
        <v>-0.0882352941176471</v>
      </c>
      <c r="N286" s="10">
        <f t="shared" si="35"/>
        <v>-0.136363636363636</v>
      </c>
      <c r="O286" s="10">
        <f t="shared" si="36"/>
        <v>-0.137931034482759</v>
      </c>
      <c r="P286" s="10">
        <f t="shared" si="37"/>
        <v>0.0756302521008403</v>
      </c>
      <c r="Q286" s="10">
        <f t="shared" si="38"/>
        <v>-0.25</v>
      </c>
      <c r="R286" s="10">
        <f t="shared" si="39"/>
        <v>0.0106382978723405</v>
      </c>
    </row>
    <row r="287" ht="15.75" customHeight="1" spans="1:18">
      <c r="A287" s="23"/>
      <c r="B287" s="46">
        <v>43750</v>
      </c>
      <c r="C287" s="52">
        <v>387248</v>
      </c>
      <c r="D287" s="53">
        <v>0.17</v>
      </c>
      <c r="E287" s="52">
        <v>33</v>
      </c>
      <c r="F287" s="52">
        <v>17</v>
      </c>
      <c r="G287" s="52">
        <v>27</v>
      </c>
      <c r="H287" s="52">
        <v>360</v>
      </c>
      <c r="I287" s="52">
        <v>39</v>
      </c>
      <c r="J287" s="53">
        <v>0.95</v>
      </c>
      <c r="K287" s="10">
        <f t="shared" si="32"/>
        <v>-0.0535998826922137</v>
      </c>
      <c r="L287" s="10">
        <f t="shared" si="33"/>
        <v>-0.105263157894737</v>
      </c>
      <c r="M287" s="10">
        <f t="shared" si="34"/>
        <v>0.03125</v>
      </c>
      <c r="N287" s="10">
        <f t="shared" si="35"/>
        <v>-0.19047619047619</v>
      </c>
      <c r="O287" s="10">
        <f t="shared" si="36"/>
        <v>-0.0689655172413793</v>
      </c>
      <c r="P287" s="10">
        <f t="shared" si="37"/>
        <v>-0.0575916230366492</v>
      </c>
      <c r="Q287" s="10">
        <f t="shared" si="38"/>
        <v>0</v>
      </c>
      <c r="R287" s="10">
        <f t="shared" si="39"/>
        <v>0</v>
      </c>
    </row>
    <row r="288" ht="15.75" customHeight="1" spans="1:18">
      <c r="A288" s="23"/>
      <c r="B288" s="46">
        <v>43751</v>
      </c>
      <c r="C288" s="52">
        <v>404505</v>
      </c>
      <c r="D288" s="53">
        <v>0.19</v>
      </c>
      <c r="E288" s="52">
        <v>32</v>
      </c>
      <c r="F288" s="52">
        <v>21</v>
      </c>
      <c r="G288" s="52">
        <v>27</v>
      </c>
      <c r="H288" s="52">
        <v>387</v>
      </c>
      <c r="I288" s="52">
        <v>36</v>
      </c>
      <c r="J288" s="53">
        <v>0.95</v>
      </c>
      <c r="K288" s="10">
        <f t="shared" si="32"/>
        <v>0.0569629348976366</v>
      </c>
      <c r="L288" s="10">
        <f t="shared" si="33"/>
        <v>0.117647058823529</v>
      </c>
      <c r="M288" s="10">
        <f t="shared" si="34"/>
        <v>0.032258064516129</v>
      </c>
      <c r="N288" s="10">
        <f t="shared" si="35"/>
        <v>0.105263157894737</v>
      </c>
      <c r="O288" s="10">
        <f t="shared" si="36"/>
        <v>-0.1</v>
      </c>
      <c r="P288" s="10">
        <f t="shared" si="37"/>
        <v>0.0403225806451613</v>
      </c>
      <c r="Q288" s="10">
        <f t="shared" si="38"/>
        <v>0.161290322580645</v>
      </c>
      <c r="R288" s="10">
        <f t="shared" si="39"/>
        <v>0.0106382978723405</v>
      </c>
    </row>
    <row r="289" ht="15.75" customHeight="1" spans="1:18">
      <c r="A289" s="23"/>
      <c r="B289" s="46">
        <v>43752</v>
      </c>
      <c r="C289" s="52">
        <v>401477</v>
      </c>
      <c r="D289" s="53">
        <v>0.18</v>
      </c>
      <c r="E289" s="52">
        <v>31</v>
      </c>
      <c r="F289" s="52">
        <v>21</v>
      </c>
      <c r="G289" s="52">
        <v>25</v>
      </c>
      <c r="H289" s="52">
        <v>362</v>
      </c>
      <c r="I289" s="52">
        <v>36</v>
      </c>
      <c r="J289" s="53">
        <v>0.93</v>
      </c>
      <c r="K289" s="10">
        <f t="shared" si="32"/>
        <v>-0.00293053392838072</v>
      </c>
      <c r="L289" s="10">
        <f t="shared" si="33"/>
        <v>0</v>
      </c>
      <c r="M289" s="10">
        <f t="shared" si="34"/>
        <v>0.0333333333333334</v>
      </c>
      <c r="N289" s="10">
        <f t="shared" si="35"/>
        <v>0.105263157894737</v>
      </c>
      <c r="O289" s="10">
        <f t="shared" si="36"/>
        <v>-0.0384615384615384</v>
      </c>
      <c r="P289" s="10">
        <f t="shared" si="37"/>
        <v>-0.0670103092783505</v>
      </c>
      <c r="Q289" s="10">
        <f t="shared" si="38"/>
        <v>0.125</v>
      </c>
      <c r="R289" s="10">
        <f t="shared" si="39"/>
        <v>0.0219780219780219</v>
      </c>
    </row>
    <row r="290" ht="15.75" customHeight="1" spans="1:18">
      <c r="A290" s="23"/>
      <c r="B290" s="46">
        <v>43753</v>
      </c>
      <c r="C290" s="57">
        <v>402669</v>
      </c>
      <c r="D290" s="58">
        <v>0.19</v>
      </c>
      <c r="E290" s="57">
        <v>35</v>
      </c>
      <c r="F290" s="57">
        <v>17</v>
      </c>
      <c r="G290" s="57">
        <v>25</v>
      </c>
      <c r="H290" s="57">
        <v>394</v>
      </c>
      <c r="I290" s="57">
        <v>32</v>
      </c>
      <c r="J290" s="58">
        <v>0.91</v>
      </c>
      <c r="K290" s="10">
        <f t="shared" si="32"/>
        <v>0.0418209337524742</v>
      </c>
      <c r="L290" s="10">
        <f t="shared" si="33"/>
        <v>0</v>
      </c>
      <c r="M290" s="10">
        <f t="shared" si="34"/>
        <v>-0.0789473684210527</v>
      </c>
      <c r="N290" s="10">
        <f t="shared" si="35"/>
        <v>-0.0555555555555556</v>
      </c>
      <c r="O290" s="10">
        <f t="shared" si="36"/>
        <v>-0.137931034482759</v>
      </c>
      <c r="P290" s="10">
        <f t="shared" si="37"/>
        <v>0.0180878552971577</v>
      </c>
      <c r="Q290" s="10">
        <f t="shared" si="38"/>
        <v>-0.17948717948718</v>
      </c>
      <c r="R290" s="10">
        <f t="shared" si="39"/>
        <v>-0.0421052631578946</v>
      </c>
    </row>
    <row r="291" ht="15.75" customHeight="1" spans="1:18">
      <c r="A291" s="23"/>
      <c r="B291" s="46">
        <v>43754</v>
      </c>
      <c r="C291" s="52">
        <v>401441</v>
      </c>
      <c r="D291" s="53">
        <v>0.19</v>
      </c>
      <c r="E291" s="52">
        <v>38</v>
      </c>
      <c r="F291" s="52">
        <v>22</v>
      </c>
      <c r="G291" s="52">
        <v>26</v>
      </c>
      <c r="H291" s="52">
        <v>371</v>
      </c>
      <c r="I291" s="52">
        <v>31</v>
      </c>
      <c r="J291" s="53">
        <v>0.95</v>
      </c>
      <c r="K291" s="10">
        <f t="shared" si="32"/>
        <v>0.050197120755102</v>
      </c>
      <c r="L291" s="10">
        <f t="shared" si="33"/>
        <v>0</v>
      </c>
      <c r="M291" s="10">
        <f t="shared" si="34"/>
        <v>0.117647058823529</v>
      </c>
      <c r="N291" s="10">
        <f t="shared" si="35"/>
        <v>0.157894736842105</v>
      </c>
      <c r="O291" s="10">
        <f t="shared" si="36"/>
        <v>-0.103448275862069</v>
      </c>
      <c r="P291" s="10">
        <f t="shared" si="37"/>
        <v>0.0136612021857923</v>
      </c>
      <c r="Q291" s="10">
        <f t="shared" si="38"/>
        <v>-0.0882352941176471</v>
      </c>
      <c r="R291" s="10">
        <f t="shared" si="39"/>
        <v>0.0439560439560438</v>
      </c>
    </row>
    <row r="292" ht="15.75" customHeight="1" spans="1:18">
      <c r="A292" s="23"/>
      <c r="B292" s="46">
        <v>43755</v>
      </c>
      <c r="C292" s="52">
        <v>404247</v>
      </c>
      <c r="D292" s="53">
        <v>0.17</v>
      </c>
      <c r="E292" s="52">
        <v>37</v>
      </c>
      <c r="F292" s="52">
        <v>18</v>
      </c>
      <c r="G292" s="52">
        <v>27</v>
      </c>
      <c r="H292" s="52">
        <v>365</v>
      </c>
      <c r="I292" s="52">
        <v>34</v>
      </c>
      <c r="J292" s="53">
        <v>0.92</v>
      </c>
      <c r="K292" s="10">
        <f t="shared" si="32"/>
        <v>-0.0102271169177129</v>
      </c>
      <c r="L292" s="10">
        <f t="shared" si="33"/>
        <v>0</v>
      </c>
      <c r="M292" s="10">
        <f t="shared" si="34"/>
        <v>0.121212121212121</v>
      </c>
      <c r="N292" s="10">
        <f t="shared" si="35"/>
        <v>-0.181818181818182</v>
      </c>
      <c r="O292" s="10">
        <f t="shared" si="36"/>
        <v>-0.0689655172413793</v>
      </c>
      <c r="P292" s="10">
        <f t="shared" si="37"/>
        <v>-0.00815217391304346</v>
      </c>
      <c r="Q292" s="10">
        <f t="shared" si="38"/>
        <v>0.133333333333333</v>
      </c>
      <c r="R292" s="10">
        <f t="shared" si="39"/>
        <v>-0.010752688172043</v>
      </c>
    </row>
    <row r="293" ht="15.75" customHeight="1" spans="1:18">
      <c r="A293" s="23"/>
      <c r="B293" s="46">
        <v>43756</v>
      </c>
      <c r="C293" s="52">
        <v>384464</v>
      </c>
      <c r="D293" s="53">
        <v>0.18</v>
      </c>
      <c r="E293" s="52">
        <v>35</v>
      </c>
      <c r="F293" s="52">
        <v>20</v>
      </c>
      <c r="G293" s="52">
        <v>30</v>
      </c>
      <c r="H293" s="52">
        <v>383</v>
      </c>
      <c r="I293" s="52">
        <v>39</v>
      </c>
      <c r="J293" s="53">
        <v>0.94</v>
      </c>
      <c r="K293" s="10">
        <f t="shared" si="32"/>
        <v>-0.0102969644548787</v>
      </c>
      <c r="L293" s="10">
        <f t="shared" si="33"/>
        <v>0</v>
      </c>
      <c r="M293" s="10">
        <f t="shared" si="34"/>
        <v>0.129032258064516</v>
      </c>
      <c r="N293" s="10">
        <f t="shared" si="35"/>
        <v>0.0526315789473684</v>
      </c>
      <c r="O293" s="10">
        <f t="shared" si="36"/>
        <v>0.2</v>
      </c>
      <c r="P293" s="10">
        <f t="shared" si="37"/>
        <v>-0.00260416666666663</v>
      </c>
      <c r="Q293" s="10">
        <f t="shared" si="38"/>
        <v>0.3</v>
      </c>
      <c r="R293" s="10">
        <f t="shared" si="39"/>
        <v>-0.0105263157894737</v>
      </c>
    </row>
    <row r="294" ht="15.75" customHeight="1" spans="1:18">
      <c r="A294" s="23"/>
      <c r="B294" s="46">
        <v>43757</v>
      </c>
      <c r="C294" s="52">
        <v>383538</v>
      </c>
      <c r="D294" s="53">
        <v>0.19</v>
      </c>
      <c r="E294" s="52">
        <v>34</v>
      </c>
      <c r="F294" s="52">
        <v>19</v>
      </c>
      <c r="G294" s="52">
        <v>27</v>
      </c>
      <c r="H294" s="52">
        <v>386</v>
      </c>
      <c r="I294" s="52">
        <v>35</v>
      </c>
      <c r="J294" s="53">
        <v>0.92</v>
      </c>
      <c r="K294" s="10">
        <f t="shared" si="32"/>
        <v>-0.00958042391439073</v>
      </c>
      <c r="L294" s="10">
        <f t="shared" si="33"/>
        <v>0.117647058823529</v>
      </c>
      <c r="M294" s="10">
        <f t="shared" si="34"/>
        <v>0.0303030303030303</v>
      </c>
      <c r="N294" s="10">
        <f t="shared" si="35"/>
        <v>0.117647058823529</v>
      </c>
      <c r="O294" s="10">
        <f t="shared" si="36"/>
        <v>0</v>
      </c>
      <c r="P294" s="10">
        <f t="shared" si="37"/>
        <v>0.0722222222222222</v>
      </c>
      <c r="Q294" s="10">
        <f t="shared" si="38"/>
        <v>-0.102564102564103</v>
      </c>
      <c r="R294" s="10">
        <f t="shared" si="39"/>
        <v>-0.0315789473684209</v>
      </c>
    </row>
    <row r="295" ht="15.75" customHeight="1" spans="1:18">
      <c r="A295" s="23"/>
      <c r="B295" s="46">
        <v>43758</v>
      </c>
      <c r="C295" s="52">
        <v>392178</v>
      </c>
      <c r="D295" s="53">
        <v>0.19</v>
      </c>
      <c r="E295" s="52">
        <v>38</v>
      </c>
      <c r="F295" s="52">
        <v>22</v>
      </c>
      <c r="G295" s="52">
        <v>25</v>
      </c>
      <c r="H295" s="52">
        <v>361</v>
      </c>
      <c r="I295" s="52">
        <v>33</v>
      </c>
      <c r="J295" s="53">
        <v>0.94</v>
      </c>
      <c r="K295" s="10">
        <f t="shared" si="32"/>
        <v>-0.0304742833833945</v>
      </c>
      <c r="L295" s="10">
        <f t="shared" si="33"/>
        <v>0</v>
      </c>
      <c r="M295" s="10">
        <f t="shared" si="34"/>
        <v>0.1875</v>
      </c>
      <c r="N295" s="10">
        <f t="shared" si="35"/>
        <v>0.0476190476190477</v>
      </c>
      <c r="O295" s="10">
        <f t="shared" si="36"/>
        <v>-0.0740740740740741</v>
      </c>
      <c r="P295" s="10">
        <f t="shared" si="37"/>
        <v>-0.0671834625322998</v>
      </c>
      <c r="Q295" s="10">
        <f t="shared" si="38"/>
        <v>-0.0833333333333334</v>
      </c>
      <c r="R295" s="10">
        <f t="shared" si="39"/>
        <v>-0.0105263157894737</v>
      </c>
    </row>
    <row r="296" ht="15.75" customHeight="1" spans="1:18">
      <c r="A296" s="23"/>
      <c r="B296" s="46">
        <v>43759</v>
      </c>
      <c r="C296" s="52">
        <v>383369</v>
      </c>
      <c r="D296" s="53">
        <v>0.19</v>
      </c>
      <c r="E296" s="52">
        <v>31</v>
      </c>
      <c r="F296" s="52">
        <v>22</v>
      </c>
      <c r="G296" s="52">
        <v>30</v>
      </c>
      <c r="H296" s="52">
        <v>368</v>
      </c>
      <c r="I296" s="52">
        <v>36</v>
      </c>
      <c r="J296" s="53">
        <v>0.92</v>
      </c>
      <c r="K296" s="10">
        <f t="shared" si="32"/>
        <v>-0.0451034554906009</v>
      </c>
      <c r="L296" s="10">
        <f t="shared" si="33"/>
        <v>0.0555555555555556</v>
      </c>
      <c r="M296" s="10">
        <f t="shared" si="34"/>
        <v>0</v>
      </c>
      <c r="N296" s="10">
        <f t="shared" si="35"/>
        <v>0.0476190476190477</v>
      </c>
      <c r="O296" s="10">
        <f t="shared" si="36"/>
        <v>0.2</v>
      </c>
      <c r="P296" s="10">
        <f t="shared" si="37"/>
        <v>0.0165745856353592</v>
      </c>
      <c r="Q296" s="10">
        <f t="shared" si="38"/>
        <v>0</v>
      </c>
      <c r="R296" s="10">
        <f t="shared" si="39"/>
        <v>-0.010752688172043</v>
      </c>
    </row>
    <row r="297" ht="15.75" customHeight="1" spans="1:18">
      <c r="A297" s="23"/>
      <c r="B297" s="46">
        <v>43760</v>
      </c>
      <c r="C297" s="57">
        <v>399709</v>
      </c>
      <c r="D297" s="58">
        <v>0.18</v>
      </c>
      <c r="E297" s="57">
        <v>37</v>
      </c>
      <c r="F297" s="57">
        <v>19</v>
      </c>
      <c r="G297" s="57">
        <v>29</v>
      </c>
      <c r="H297" s="55">
        <v>376</v>
      </c>
      <c r="I297" s="59">
        <v>32</v>
      </c>
      <c r="J297" s="66">
        <v>0.94</v>
      </c>
      <c r="K297" s="10">
        <f t="shared" si="32"/>
        <v>-0.0073509507809143</v>
      </c>
      <c r="L297" s="10">
        <f t="shared" si="33"/>
        <v>-0.0526315789473685</v>
      </c>
      <c r="M297" s="10">
        <f t="shared" si="34"/>
        <v>0.0571428571428572</v>
      </c>
      <c r="N297" s="10">
        <f t="shared" si="35"/>
        <v>0.117647058823529</v>
      </c>
      <c r="O297" s="10">
        <f t="shared" si="36"/>
        <v>0.16</v>
      </c>
      <c r="P297" s="10">
        <f t="shared" si="37"/>
        <v>-0.0456852791878173</v>
      </c>
      <c r="Q297" s="10">
        <f t="shared" si="38"/>
        <v>0</v>
      </c>
      <c r="R297" s="10">
        <f t="shared" si="39"/>
        <v>0.0329670329670328</v>
      </c>
    </row>
    <row r="298" ht="15.75" customHeight="1" spans="1:18">
      <c r="A298" s="23"/>
      <c r="B298" s="46">
        <v>43761</v>
      </c>
      <c r="C298" s="52">
        <v>394443</v>
      </c>
      <c r="D298" s="53">
        <v>0.18</v>
      </c>
      <c r="E298" s="52">
        <v>37</v>
      </c>
      <c r="F298" s="52">
        <v>18</v>
      </c>
      <c r="G298" s="52">
        <v>30</v>
      </c>
      <c r="H298" s="52">
        <v>369</v>
      </c>
      <c r="I298" s="52">
        <v>33</v>
      </c>
      <c r="J298" s="53">
        <v>0.95</v>
      </c>
      <c r="K298" s="10">
        <f t="shared" si="32"/>
        <v>-0.017432200497707</v>
      </c>
      <c r="L298" s="10">
        <f t="shared" si="33"/>
        <v>-0.0526315789473685</v>
      </c>
      <c r="M298" s="10">
        <f t="shared" si="34"/>
        <v>-0.0263157894736842</v>
      </c>
      <c r="N298" s="10">
        <f t="shared" si="35"/>
        <v>-0.181818181818182</v>
      </c>
      <c r="O298" s="10">
        <f t="shared" si="36"/>
        <v>0.153846153846154</v>
      </c>
      <c r="P298" s="10">
        <f t="shared" si="37"/>
        <v>-0.00539083557951481</v>
      </c>
      <c r="Q298" s="10">
        <f t="shared" si="38"/>
        <v>0.064516129032258</v>
      </c>
      <c r="R298" s="10">
        <f t="shared" si="39"/>
        <v>0</v>
      </c>
    </row>
    <row r="299" ht="15.75" customHeight="1" spans="1:18">
      <c r="A299" s="23"/>
      <c r="B299" s="46">
        <v>43762</v>
      </c>
      <c r="C299" s="52">
        <v>389066</v>
      </c>
      <c r="D299" s="53">
        <v>0.18</v>
      </c>
      <c r="E299" s="52">
        <v>38</v>
      </c>
      <c r="F299" s="52">
        <v>21</v>
      </c>
      <c r="G299" s="52">
        <v>27</v>
      </c>
      <c r="H299" s="52">
        <v>398</v>
      </c>
      <c r="I299" s="52">
        <v>31</v>
      </c>
      <c r="J299" s="53">
        <v>0.91</v>
      </c>
      <c r="K299" s="10">
        <f t="shared" si="32"/>
        <v>-0.0375537728171143</v>
      </c>
      <c r="L299" s="10">
        <f t="shared" si="33"/>
        <v>0.0588235294117645</v>
      </c>
      <c r="M299" s="10">
        <f t="shared" si="34"/>
        <v>0.027027027027027</v>
      </c>
      <c r="N299" s="10">
        <f t="shared" si="35"/>
        <v>0.166666666666667</v>
      </c>
      <c r="O299" s="10">
        <f t="shared" si="36"/>
        <v>0</v>
      </c>
      <c r="P299" s="10">
        <f t="shared" si="37"/>
        <v>0.0904109589041096</v>
      </c>
      <c r="Q299" s="10">
        <f t="shared" si="38"/>
        <v>-0.0882352941176471</v>
      </c>
      <c r="R299" s="10">
        <f t="shared" si="39"/>
        <v>-0.0108695652173914</v>
      </c>
    </row>
    <row r="300" ht="15.75" customHeight="1" spans="1:18">
      <c r="A300" s="23"/>
      <c r="B300" s="46">
        <v>43763</v>
      </c>
      <c r="C300" s="52">
        <v>393573</v>
      </c>
      <c r="D300" s="53">
        <v>0.19</v>
      </c>
      <c r="E300" s="52">
        <v>37</v>
      </c>
      <c r="F300" s="52">
        <v>20</v>
      </c>
      <c r="G300" s="52">
        <v>28</v>
      </c>
      <c r="H300" s="52">
        <v>375</v>
      </c>
      <c r="I300" s="52">
        <v>39</v>
      </c>
      <c r="J300" s="53">
        <v>0.93</v>
      </c>
      <c r="K300" s="10">
        <f t="shared" si="32"/>
        <v>0.0236927254567398</v>
      </c>
      <c r="L300" s="10">
        <f t="shared" si="33"/>
        <v>0.0555555555555556</v>
      </c>
      <c r="M300" s="10">
        <f t="shared" si="34"/>
        <v>0.0571428571428572</v>
      </c>
      <c r="N300" s="10">
        <f t="shared" si="35"/>
        <v>0</v>
      </c>
      <c r="O300" s="10">
        <f t="shared" si="36"/>
        <v>-0.0666666666666667</v>
      </c>
      <c r="P300" s="10">
        <f t="shared" si="37"/>
        <v>-0.02088772845953</v>
      </c>
      <c r="Q300" s="10">
        <f t="shared" si="38"/>
        <v>0</v>
      </c>
      <c r="R300" s="10">
        <f t="shared" si="39"/>
        <v>-0.0106382978723403</v>
      </c>
    </row>
    <row r="301" ht="15.75" customHeight="1" spans="1:18">
      <c r="A301" s="23"/>
      <c r="B301" s="46">
        <v>43764</v>
      </c>
      <c r="C301" s="52">
        <v>382825</v>
      </c>
      <c r="D301" s="53">
        <v>0.17</v>
      </c>
      <c r="E301" s="52">
        <v>36</v>
      </c>
      <c r="F301" s="52">
        <v>20</v>
      </c>
      <c r="G301" s="52">
        <v>28</v>
      </c>
      <c r="H301" s="52">
        <v>359</v>
      </c>
      <c r="I301" s="52">
        <v>40</v>
      </c>
      <c r="J301" s="53">
        <v>0.92</v>
      </c>
      <c r="K301" s="10">
        <f t="shared" si="32"/>
        <v>-0.00185900745167367</v>
      </c>
      <c r="L301" s="10">
        <f t="shared" si="33"/>
        <v>-0.105263157894737</v>
      </c>
      <c r="M301" s="10">
        <f t="shared" si="34"/>
        <v>0.0588235294117647</v>
      </c>
      <c r="N301" s="10">
        <f t="shared" si="35"/>
        <v>0.0526315789473684</v>
      </c>
      <c r="O301" s="10">
        <f t="shared" si="36"/>
        <v>0.037037037037037</v>
      </c>
      <c r="P301" s="10">
        <f t="shared" si="37"/>
        <v>-0.0699481865284974</v>
      </c>
      <c r="Q301" s="10">
        <f t="shared" si="38"/>
        <v>0.142857142857143</v>
      </c>
      <c r="R301" s="10">
        <f t="shared" si="39"/>
        <v>0</v>
      </c>
    </row>
    <row r="302" ht="15.75" customHeight="1" spans="1:18">
      <c r="A302" s="23"/>
      <c r="B302" s="46">
        <v>43765</v>
      </c>
      <c r="C302" s="52">
        <v>382944</v>
      </c>
      <c r="D302" s="53">
        <v>0.18</v>
      </c>
      <c r="E302" s="52">
        <v>33</v>
      </c>
      <c r="F302" s="52">
        <v>17</v>
      </c>
      <c r="G302" s="52">
        <v>27</v>
      </c>
      <c r="H302" s="52">
        <v>366</v>
      </c>
      <c r="I302" s="52">
        <v>35</v>
      </c>
      <c r="J302" s="53">
        <v>0.95</v>
      </c>
      <c r="K302" s="10">
        <f t="shared" si="32"/>
        <v>-0.0235454309012744</v>
      </c>
      <c r="L302" s="10">
        <f t="shared" si="33"/>
        <v>-0.0526315789473685</v>
      </c>
      <c r="M302" s="10">
        <f t="shared" si="34"/>
        <v>-0.131578947368421</v>
      </c>
      <c r="N302" s="10">
        <f t="shared" si="35"/>
        <v>-0.227272727272727</v>
      </c>
      <c r="O302" s="10">
        <f t="shared" si="36"/>
        <v>0.0800000000000001</v>
      </c>
      <c r="P302" s="10">
        <f t="shared" si="37"/>
        <v>0.0138504155124655</v>
      </c>
      <c r="Q302" s="10">
        <f t="shared" si="38"/>
        <v>0.0606060606060606</v>
      </c>
      <c r="R302" s="10">
        <f t="shared" si="39"/>
        <v>0.0106382978723405</v>
      </c>
    </row>
    <row r="303" ht="15.75" customHeight="1" spans="1:18">
      <c r="A303" s="23"/>
      <c r="B303" s="46">
        <v>43766</v>
      </c>
      <c r="C303" s="52">
        <v>403354</v>
      </c>
      <c r="D303" s="53">
        <v>0.19</v>
      </c>
      <c r="E303" s="52">
        <v>31</v>
      </c>
      <c r="F303" s="52">
        <v>20</v>
      </c>
      <c r="G303" s="52">
        <v>28</v>
      </c>
      <c r="H303" s="52">
        <v>395</v>
      </c>
      <c r="I303" s="52">
        <v>31</v>
      </c>
      <c r="J303" s="53">
        <v>0.94</v>
      </c>
      <c r="K303" s="10">
        <f t="shared" si="32"/>
        <v>0.0521299322584767</v>
      </c>
      <c r="L303" s="10">
        <f t="shared" si="33"/>
        <v>0</v>
      </c>
      <c r="M303" s="10">
        <f t="shared" si="34"/>
        <v>0</v>
      </c>
      <c r="N303" s="10">
        <f t="shared" si="35"/>
        <v>-0.0909090909090909</v>
      </c>
      <c r="O303" s="10">
        <f t="shared" si="36"/>
        <v>-0.0666666666666667</v>
      </c>
      <c r="P303" s="10">
        <f t="shared" si="37"/>
        <v>0.0733695652173914</v>
      </c>
      <c r="Q303" s="10">
        <f t="shared" si="38"/>
        <v>-0.138888888888889</v>
      </c>
      <c r="R303" s="10">
        <f t="shared" si="39"/>
        <v>0.0217391304347825</v>
      </c>
    </row>
    <row r="304" ht="15.75" customHeight="1" spans="1:18">
      <c r="A304" s="23"/>
      <c r="B304" s="46">
        <v>43767</v>
      </c>
      <c r="C304" s="52">
        <v>396314</v>
      </c>
      <c r="D304" s="53">
        <v>0.18</v>
      </c>
      <c r="E304" s="52">
        <v>32</v>
      </c>
      <c r="F304" s="52">
        <v>22</v>
      </c>
      <c r="G304" s="52">
        <v>26</v>
      </c>
      <c r="H304" s="52">
        <v>382</v>
      </c>
      <c r="I304" s="52">
        <v>30</v>
      </c>
      <c r="J304" s="53">
        <v>0.93</v>
      </c>
      <c r="K304" s="10">
        <f t="shared" si="32"/>
        <v>-0.00849367915158272</v>
      </c>
      <c r="L304" s="10">
        <f t="shared" si="33"/>
        <v>0</v>
      </c>
      <c r="M304" s="10">
        <f t="shared" si="34"/>
        <v>-0.135135135135135</v>
      </c>
      <c r="N304" s="10">
        <f t="shared" si="35"/>
        <v>0.157894736842105</v>
      </c>
      <c r="O304" s="10">
        <f t="shared" si="36"/>
        <v>-0.103448275862069</v>
      </c>
      <c r="P304" s="10">
        <f t="shared" si="37"/>
        <v>0.0159574468085106</v>
      </c>
      <c r="Q304" s="10">
        <f t="shared" si="38"/>
        <v>-0.0625</v>
      </c>
      <c r="R304" s="10">
        <f t="shared" si="39"/>
        <v>-0.0106382978723403</v>
      </c>
    </row>
    <row r="305" ht="15.75" customHeight="1" spans="1:18">
      <c r="A305" s="23"/>
      <c r="B305" s="46">
        <v>43768</v>
      </c>
      <c r="C305" s="52">
        <v>396097</v>
      </c>
      <c r="D305" s="53">
        <v>0.17</v>
      </c>
      <c r="E305" s="52">
        <v>34</v>
      </c>
      <c r="F305" s="52">
        <v>21</v>
      </c>
      <c r="G305" s="52">
        <v>30</v>
      </c>
      <c r="H305" s="52">
        <v>394</v>
      </c>
      <c r="I305" s="52">
        <v>37</v>
      </c>
      <c r="J305" s="53">
        <v>0.91</v>
      </c>
      <c r="K305" s="10">
        <f t="shared" si="32"/>
        <v>0.00419325479220056</v>
      </c>
      <c r="L305" s="10">
        <f t="shared" si="33"/>
        <v>-0.0555555555555555</v>
      </c>
      <c r="M305" s="10">
        <f t="shared" si="34"/>
        <v>-0.081081081081081</v>
      </c>
      <c r="N305" s="10">
        <f t="shared" si="35"/>
        <v>0.166666666666667</v>
      </c>
      <c r="O305" s="10">
        <f t="shared" si="36"/>
        <v>0</v>
      </c>
      <c r="P305" s="10">
        <f t="shared" si="37"/>
        <v>0.0677506775067751</v>
      </c>
      <c r="Q305" s="10">
        <f t="shared" si="38"/>
        <v>0.121212121212121</v>
      </c>
      <c r="R305" s="10">
        <f t="shared" si="39"/>
        <v>-0.0421052631578946</v>
      </c>
    </row>
    <row r="306" ht="15.75" customHeight="1" spans="1:18">
      <c r="A306" s="23"/>
      <c r="B306" s="46">
        <v>43769</v>
      </c>
      <c r="C306" s="52">
        <v>392878</v>
      </c>
      <c r="D306" s="53">
        <v>0.17</v>
      </c>
      <c r="E306" s="52">
        <v>40</v>
      </c>
      <c r="F306" s="52">
        <v>22</v>
      </c>
      <c r="G306" s="52">
        <v>29</v>
      </c>
      <c r="H306" s="52">
        <v>363</v>
      </c>
      <c r="I306" s="52">
        <v>34</v>
      </c>
      <c r="J306" s="53">
        <v>0.95</v>
      </c>
      <c r="K306" s="10">
        <f t="shared" si="32"/>
        <v>0.00979782350552338</v>
      </c>
      <c r="L306" s="10">
        <f t="shared" si="33"/>
        <v>-0.0555555555555555</v>
      </c>
      <c r="M306" s="10">
        <f t="shared" si="34"/>
        <v>0.0526315789473684</v>
      </c>
      <c r="N306" s="10">
        <f t="shared" si="35"/>
        <v>0.0476190476190477</v>
      </c>
      <c r="O306" s="10">
        <f t="shared" si="36"/>
        <v>0.0740740740740742</v>
      </c>
      <c r="P306" s="10">
        <f t="shared" si="37"/>
        <v>-0.0879396984924623</v>
      </c>
      <c r="Q306" s="10">
        <f t="shared" si="38"/>
        <v>0.096774193548387</v>
      </c>
      <c r="R306" s="10">
        <f t="shared" si="39"/>
        <v>0.0439560439560438</v>
      </c>
    </row>
    <row r="307" ht="15.75" customHeight="1" spans="1:18">
      <c r="A307" s="23"/>
      <c r="B307" s="46">
        <v>43770</v>
      </c>
      <c r="C307" s="52">
        <v>404865</v>
      </c>
      <c r="D307" s="53">
        <v>0.19</v>
      </c>
      <c r="E307" s="52">
        <v>33</v>
      </c>
      <c r="F307" s="52">
        <v>20</v>
      </c>
      <c r="G307" s="52">
        <v>26</v>
      </c>
      <c r="H307" s="52">
        <v>355</v>
      </c>
      <c r="I307" s="52">
        <v>31</v>
      </c>
      <c r="J307" s="53">
        <v>0.91</v>
      </c>
      <c r="K307" s="10">
        <f t="shared" si="32"/>
        <v>0.0286909925223529</v>
      </c>
      <c r="L307" s="10">
        <f t="shared" si="33"/>
        <v>0</v>
      </c>
      <c r="M307" s="10">
        <f t="shared" si="34"/>
        <v>-0.108108108108108</v>
      </c>
      <c r="N307" s="10">
        <f t="shared" si="35"/>
        <v>0</v>
      </c>
      <c r="O307" s="10">
        <f t="shared" si="36"/>
        <v>-0.0714285714285714</v>
      </c>
      <c r="P307" s="10">
        <f t="shared" si="37"/>
        <v>-0.0533333333333333</v>
      </c>
      <c r="Q307" s="10">
        <f t="shared" si="38"/>
        <v>-0.205128205128205</v>
      </c>
      <c r="R307" s="10">
        <f t="shared" si="39"/>
        <v>-0.021505376344086</v>
      </c>
    </row>
    <row r="308" ht="15.75" customHeight="1" spans="1:18">
      <c r="A308" s="23"/>
      <c r="B308" s="46">
        <v>43771</v>
      </c>
      <c r="C308" s="52">
        <v>404425</v>
      </c>
      <c r="D308" s="53">
        <v>0.18</v>
      </c>
      <c r="E308" s="52">
        <v>33</v>
      </c>
      <c r="F308" s="52">
        <v>19</v>
      </c>
      <c r="G308" s="52">
        <v>30</v>
      </c>
      <c r="H308" s="52">
        <v>399</v>
      </c>
      <c r="I308" s="52">
        <v>36</v>
      </c>
      <c r="J308" s="53">
        <v>0.91</v>
      </c>
      <c r="K308" s="10">
        <f t="shared" si="32"/>
        <v>0.0564226474237577</v>
      </c>
      <c r="L308" s="10">
        <f t="shared" si="33"/>
        <v>0.0588235294117645</v>
      </c>
      <c r="M308" s="10">
        <f t="shared" si="34"/>
        <v>-0.0833333333333334</v>
      </c>
      <c r="N308" s="10">
        <f t="shared" si="35"/>
        <v>-0.05</v>
      </c>
      <c r="O308" s="10">
        <f t="shared" si="36"/>
        <v>0.0714285714285714</v>
      </c>
      <c r="P308" s="10">
        <f t="shared" si="37"/>
        <v>0.111420612813371</v>
      </c>
      <c r="Q308" s="10">
        <f t="shared" si="38"/>
        <v>-0.1</v>
      </c>
      <c r="R308" s="10">
        <f t="shared" si="39"/>
        <v>-0.0108695652173914</v>
      </c>
    </row>
    <row r="309" ht="15.75" customHeight="1" spans="1:18">
      <c r="A309" s="23"/>
      <c r="B309" s="46">
        <v>43772</v>
      </c>
      <c r="C309" s="52">
        <v>404029</v>
      </c>
      <c r="D309" s="53">
        <v>0.19</v>
      </c>
      <c r="E309" s="52">
        <v>32</v>
      </c>
      <c r="F309" s="52">
        <v>19</v>
      </c>
      <c r="G309" s="52">
        <v>26</v>
      </c>
      <c r="H309" s="52">
        <v>390</v>
      </c>
      <c r="I309" s="52">
        <v>37</v>
      </c>
      <c r="J309" s="53">
        <v>0.94</v>
      </c>
      <c r="K309" s="10">
        <f t="shared" si="32"/>
        <v>0.0550602699089162</v>
      </c>
      <c r="L309" s="10">
        <f t="shared" si="33"/>
        <v>0.0555555555555556</v>
      </c>
      <c r="M309" s="10">
        <f t="shared" si="34"/>
        <v>-0.0303030303030303</v>
      </c>
      <c r="N309" s="10">
        <f t="shared" si="35"/>
        <v>0.117647058823529</v>
      </c>
      <c r="O309" s="10">
        <f t="shared" si="36"/>
        <v>-0.0370370370370371</v>
      </c>
      <c r="P309" s="10">
        <f t="shared" si="37"/>
        <v>0.0655737704918034</v>
      </c>
      <c r="Q309" s="10">
        <f t="shared" si="38"/>
        <v>0.0571428571428572</v>
      </c>
      <c r="R309" s="10">
        <f t="shared" si="39"/>
        <v>-0.0105263157894737</v>
      </c>
    </row>
    <row r="310" ht="15.75" customHeight="1" spans="1:18">
      <c r="A310" s="23"/>
      <c r="B310" s="46">
        <v>43773</v>
      </c>
      <c r="C310" s="52">
        <v>382779</v>
      </c>
      <c r="D310" s="53">
        <v>0.19</v>
      </c>
      <c r="E310" s="52">
        <v>34</v>
      </c>
      <c r="F310" s="52">
        <v>22</v>
      </c>
      <c r="G310" s="52">
        <v>27</v>
      </c>
      <c r="H310" s="52">
        <v>396</v>
      </c>
      <c r="I310" s="52">
        <v>34</v>
      </c>
      <c r="J310" s="53">
        <v>0.92</v>
      </c>
      <c r="K310" s="10">
        <f t="shared" si="32"/>
        <v>-0.0510097829697982</v>
      </c>
      <c r="L310" s="10">
        <f t="shared" si="33"/>
        <v>0</v>
      </c>
      <c r="M310" s="10">
        <f t="shared" si="34"/>
        <v>0.096774193548387</v>
      </c>
      <c r="N310" s="10">
        <f t="shared" si="35"/>
        <v>0.1</v>
      </c>
      <c r="O310" s="10">
        <f t="shared" si="36"/>
        <v>-0.0357142857142857</v>
      </c>
      <c r="P310" s="10">
        <f t="shared" si="37"/>
        <v>0.00253164556962027</v>
      </c>
      <c r="Q310" s="10">
        <f t="shared" si="38"/>
        <v>0.096774193548387</v>
      </c>
      <c r="R310" s="10">
        <f t="shared" si="39"/>
        <v>-0.0212765957446808</v>
      </c>
    </row>
    <row r="311" ht="15.75" customHeight="1" spans="1:18">
      <c r="A311" s="23"/>
      <c r="B311" s="46">
        <v>43774</v>
      </c>
      <c r="C311" s="52">
        <v>394015</v>
      </c>
      <c r="D311" s="53">
        <v>0.17</v>
      </c>
      <c r="E311" s="52">
        <v>31</v>
      </c>
      <c r="F311" s="52">
        <v>22</v>
      </c>
      <c r="G311" s="52">
        <v>25</v>
      </c>
      <c r="H311" s="52">
        <v>398</v>
      </c>
      <c r="I311" s="52">
        <v>39</v>
      </c>
      <c r="J311" s="53">
        <v>0.91</v>
      </c>
      <c r="K311" s="10">
        <f t="shared" si="32"/>
        <v>-0.00580095580776863</v>
      </c>
      <c r="L311" s="10">
        <f t="shared" si="33"/>
        <v>-0.0555555555555555</v>
      </c>
      <c r="M311" s="10">
        <f t="shared" si="34"/>
        <v>-0.03125</v>
      </c>
      <c r="N311" s="10">
        <f t="shared" si="35"/>
        <v>0</v>
      </c>
      <c r="O311" s="10">
        <f t="shared" si="36"/>
        <v>-0.0384615384615384</v>
      </c>
      <c r="P311" s="10">
        <f t="shared" si="37"/>
        <v>0.0418848167539267</v>
      </c>
      <c r="Q311" s="10">
        <f t="shared" si="38"/>
        <v>0.3</v>
      </c>
      <c r="R311" s="10">
        <f t="shared" si="39"/>
        <v>-0.021505376344086</v>
      </c>
    </row>
    <row r="312" ht="15.75" customHeight="1" spans="1:18">
      <c r="A312" s="23"/>
      <c r="B312" s="46">
        <v>43775</v>
      </c>
      <c r="C312" s="52">
        <v>384987</v>
      </c>
      <c r="D312" s="53">
        <v>0.18</v>
      </c>
      <c r="E312" s="52">
        <v>34</v>
      </c>
      <c r="F312" s="52">
        <v>19</v>
      </c>
      <c r="G312" s="52">
        <v>25</v>
      </c>
      <c r="H312" s="52">
        <v>394</v>
      </c>
      <c r="I312" s="52">
        <v>33</v>
      </c>
      <c r="J312" s="53">
        <v>0.94</v>
      </c>
      <c r="K312" s="10">
        <f t="shared" si="32"/>
        <v>-0.0280486850443199</v>
      </c>
      <c r="L312" s="10">
        <f t="shared" si="33"/>
        <v>0.0588235294117645</v>
      </c>
      <c r="M312" s="10">
        <f t="shared" si="34"/>
        <v>0</v>
      </c>
      <c r="N312" s="10">
        <f t="shared" si="35"/>
        <v>-0.0952380952380952</v>
      </c>
      <c r="O312" s="10">
        <f t="shared" si="36"/>
        <v>-0.166666666666667</v>
      </c>
      <c r="P312" s="10">
        <f t="shared" si="37"/>
        <v>0</v>
      </c>
      <c r="Q312" s="10">
        <f t="shared" si="38"/>
        <v>-0.108108108108108</v>
      </c>
      <c r="R312" s="10">
        <f t="shared" si="39"/>
        <v>0.0329670329670328</v>
      </c>
    </row>
    <row r="313" ht="15.75" customHeight="1" spans="1:18">
      <c r="A313" s="23"/>
      <c r="B313" s="46">
        <v>43776</v>
      </c>
      <c r="C313" s="52">
        <v>405410</v>
      </c>
      <c r="D313" s="53">
        <v>0.18</v>
      </c>
      <c r="E313" s="52">
        <v>36</v>
      </c>
      <c r="F313" s="52">
        <v>21</v>
      </c>
      <c r="G313" s="52">
        <v>30</v>
      </c>
      <c r="H313" s="52">
        <v>361</v>
      </c>
      <c r="I313" s="52">
        <v>37</v>
      </c>
      <c r="J313" s="53">
        <v>0.93</v>
      </c>
      <c r="K313" s="10">
        <f t="shared" si="32"/>
        <v>0.0318979428728512</v>
      </c>
      <c r="L313" s="10">
        <f t="shared" si="33"/>
        <v>0.0588235294117645</v>
      </c>
      <c r="M313" s="10">
        <f t="shared" si="34"/>
        <v>-0.1</v>
      </c>
      <c r="N313" s="10">
        <f t="shared" si="35"/>
        <v>-0.0454545454545454</v>
      </c>
      <c r="O313" s="10">
        <f t="shared" si="36"/>
        <v>0.0344827586206897</v>
      </c>
      <c r="P313" s="10">
        <f t="shared" si="37"/>
        <v>-0.00550964187327818</v>
      </c>
      <c r="Q313" s="10">
        <f t="shared" si="38"/>
        <v>0.088235294117647</v>
      </c>
      <c r="R313" s="10">
        <f t="shared" si="39"/>
        <v>-0.0210526315789473</v>
      </c>
    </row>
    <row r="314" ht="15.75" customHeight="1" spans="1:18">
      <c r="A314" s="23"/>
      <c r="B314" s="46">
        <v>43777</v>
      </c>
      <c r="C314" s="52">
        <v>403572</v>
      </c>
      <c r="D314" s="53">
        <v>0.19</v>
      </c>
      <c r="E314" s="52">
        <v>31</v>
      </c>
      <c r="F314" s="52">
        <v>17</v>
      </c>
      <c r="G314" s="52">
        <v>26</v>
      </c>
      <c r="H314" s="52">
        <v>352</v>
      </c>
      <c r="I314" s="52">
        <v>34</v>
      </c>
      <c r="J314" s="53">
        <v>0.94</v>
      </c>
      <c r="K314" s="10">
        <f t="shared" si="32"/>
        <v>-0.00319365714497422</v>
      </c>
      <c r="L314" s="10">
        <f t="shared" si="33"/>
        <v>0</v>
      </c>
      <c r="M314" s="10">
        <f t="shared" si="34"/>
        <v>-0.0606060606060606</v>
      </c>
      <c r="N314" s="10">
        <f t="shared" si="35"/>
        <v>-0.15</v>
      </c>
      <c r="O314" s="10">
        <f t="shared" si="36"/>
        <v>0</v>
      </c>
      <c r="P314" s="10">
        <f t="shared" si="37"/>
        <v>-0.0084507042253521</v>
      </c>
      <c r="Q314" s="10">
        <f t="shared" si="38"/>
        <v>0.096774193548387</v>
      </c>
      <c r="R314" s="10">
        <f t="shared" si="39"/>
        <v>0.0329670329670328</v>
      </c>
    </row>
    <row r="315" ht="15.75" customHeight="1" spans="1:18">
      <c r="A315" s="23"/>
      <c r="B315" s="46">
        <v>43778</v>
      </c>
      <c r="C315" s="52">
        <v>380487</v>
      </c>
      <c r="D315" s="53">
        <v>0.19</v>
      </c>
      <c r="E315" s="52">
        <v>40</v>
      </c>
      <c r="F315" s="52">
        <v>21</v>
      </c>
      <c r="G315" s="52">
        <v>27</v>
      </c>
      <c r="H315" s="52">
        <v>368</v>
      </c>
      <c r="I315" s="52">
        <v>32</v>
      </c>
      <c r="J315" s="53">
        <v>0.93</v>
      </c>
      <c r="K315" s="10">
        <f t="shared" si="32"/>
        <v>-0.059190208320455</v>
      </c>
      <c r="L315" s="10">
        <f t="shared" si="33"/>
        <v>0.0555555555555556</v>
      </c>
      <c r="M315" s="10">
        <f t="shared" si="34"/>
        <v>0.212121212121212</v>
      </c>
      <c r="N315" s="10">
        <f t="shared" si="35"/>
        <v>0.105263157894737</v>
      </c>
      <c r="O315" s="10">
        <f t="shared" si="36"/>
        <v>-0.1</v>
      </c>
      <c r="P315" s="10">
        <f t="shared" si="37"/>
        <v>-0.0776942355889725</v>
      </c>
      <c r="Q315" s="10">
        <f t="shared" si="38"/>
        <v>-0.111111111111111</v>
      </c>
      <c r="R315" s="10">
        <f t="shared" si="39"/>
        <v>0.0219780219780219</v>
      </c>
    </row>
    <row r="316" ht="15.75" customHeight="1" spans="1:18">
      <c r="A316" s="23"/>
      <c r="B316" s="46">
        <v>43779</v>
      </c>
      <c r="C316" s="57">
        <v>397106</v>
      </c>
      <c r="D316" s="58">
        <v>0.19</v>
      </c>
      <c r="E316" s="57">
        <v>34</v>
      </c>
      <c r="F316" s="57">
        <v>20</v>
      </c>
      <c r="G316" s="57">
        <v>30</v>
      </c>
      <c r="H316" s="57">
        <v>358</v>
      </c>
      <c r="I316" s="57">
        <v>37</v>
      </c>
      <c r="J316" s="58">
        <v>0.92</v>
      </c>
      <c r="K316" s="10">
        <f t="shared" si="32"/>
        <v>-0.0171349086327962</v>
      </c>
      <c r="L316" s="10">
        <f t="shared" si="33"/>
        <v>0</v>
      </c>
      <c r="M316" s="10">
        <f t="shared" si="34"/>
        <v>0.0625</v>
      </c>
      <c r="N316" s="10">
        <f t="shared" si="35"/>
        <v>0.0526315789473684</v>
      </c>
      <c r="O316" s="10">
        <f t="shared" si="36"/>
        <v>0.153846153846154</v>
      </c>
      <c r="P316" s="10">
        <f t="shared" si="37"/>
        <v>-0.0820512820512821</v>
      </c>
      <c r="Q316" s="10">
        <f t="shared" si="38"/>
        <v>0</v>
      </c>
      <c r="R316" s="10">
        <f t="shared" si="39"/>
        <v>-0.0212765957446808</v>
      </c>
    </row>
    <row r="317" ht="15.75" customHeight="1" spans="1:18">
      <c r="A317" s="23"/>
      <c r="B317" s="46">
        <v>43780</v>
      </c>
      <c r="C317" s="52">
        <v>387858</v>
      </c>
      <c r="D317" s="53">
        <v>0.17</v>
      </c>
      <c r="E317" s="52">
        <v>38</v>
      </c>
      <c r="F317" s="52">
        <v>17</v>
      </c>
      <c r="G317" s="52">
        <v>25</v>
      </c>
      <c r="H317" s="52">
        <v>381</v>
      </c>
      <c r="I317" s="52">
        <v>31</v>
      </c>
      <c r="J317" s="53">
        <v>0.94</v>
      </c>
      <c r="K317" s="10">
        <f t="shared" si="32"/>
        <v>0.0132687529880167</v>
      </c>
      <c r="L317" s="10">
        <f t="shared" si="33"/>
        <v>-0.105263157894737</v>
      </c>
      <c r="M317" s="10">
        <f t="shared" si="34"/>
        <v>0.117647058823529</v>
      </c>
      <c r="N317" s="10">
        <f t="shared" si="35"/>
        <v>-0.227272727272727</v>
      </c>
      <c r="O317" s="10">
        <f t="shared" si="36"/>
        <v>-0.0740740740740741</v>
      </c>
      <c r="P317" s="10">
        <f t="shared" si="37"/>
        <v>-0.0378787878787878</v>
      </c>
      <c r="Q317" s="10">
        <f t="shared" si="38"/>
        <v>-0.0882352941176471</v>
      </c>
      <c r="R317" s="10">
        <f t="shared" si="39"/>
        <v>0.0217391304347825</v>
      </c>
    </row>
    <row r="318" ht="15.75" customHeight="1" spans="1:18">
      <c r="A318" s="23"/>
      <c r="B318" s="46">
        <v>43781</v>
      </c>
      <c r="C318" s="52">
        <v>403207</v>
      </c>
      <c r="D318" s="53">
        <v>0.18</v>
      </c>
      <c r="E318" s="52">
        <v>32</v>
      </c>
      <c r="F318" s="52">
        <v>19</v>
      </c>
      <c r="G318" s="52">
        <v>30</v>
      </c>
      <c r="H318" s="52">
        <v>387</v>
      </c>
      <c r="I318" s="52">
        <v>39</v>
      </c>
      <c r="J318" s="53">
        <v>0.93</v>
      </c>
      <c r="K318" s="10">
        <f t="shared" si="32"/>
        <v>0.023329061076355</v>
      </c>
      <c r="L318" s="10">
        <f t="shared" si="33"/>
        <v>0.0588235294117645</v>
      </c>
      <c r="M318" s="10">
        <f t="shared" si="34"/>
        <v>0.032258064516129</v>
      </c>
      <c r="N318" s="10">
        <f t="shared" si="35"/>
        <v>-0.136363636363636</v>
      </c>
      <c r="O318" s="10">
        <f t="shared" si="36"/>
        <v>0.2</v>
      </c>
      <c r="P318" s="10">
        <f t="shared" si="37"/>
        <v>-0.0276381909547738</v>
      </c>
      <c r="Q318" s="10">
        <f t="shared" si="38"/>
        <v>0</v>
      </c>
      <c r="R318" s="10">
        <f t="shared" si="39"/>
        <v>0.0219780219780219</v>
      </c>
    </row>
    <row r="319" ht="15.75" customHeight="1" spans="1:18">
      <c r="A319" s="23"/>
      <c r="B319" s="46">
        <v>43782</v>
      </c>
      <c r="C319" s="52">
        <v>380788</v>
      </c>
      <c r="D319" s="53">
        <v>0.19</v>
      </c>
      <c r="E319" s="52">
        <v>36</v>
      </c>
      <c r="F319" s="52">
        <v>21</v>
      </c>
      <c r="G319" s="52">
        <v>25</v>
      </c>
      <c r="H319" s="52">
        <v>394</v>
      </c>
      <c r="I319" s="52">
        <v>34</v>
      </c>
      <c r="J319" s="53">
        <v>0.95</v>
      </c>
      <c r="K319" s="10">
        <f t="shared" si="32"/>
        <v>-0.0109068617901383</v>
      </c>
      <c r="L319" s="10">
        <f t="shared" si="33"/>
        <v>0.0555555555555556</v>
      </c>
      <c r="M319" s="10">
        <f t="shared" si="34"/>
        <v>0.0588235294117647</v>
      </c>
      <c r="N319" s="10">
        <f t="shared" si="35"/>
        <v>0.105263157894737</v>
      </c>
      <c r="O319" s="10">
        <f t="shared" si="36"/>
        <v>0</v>
      </c>
      <c r="P319" s="10">
        <f t="shared" si="37"/>
        <v>0</v>
      </c>
      <c r="Q319" s="10">
        <f t="shared" si="38"/>
        <v>0.0303030303030303</v>
      </c>
      <c r="R319" s="10">
        <f t="shared" si="39"/>
        <v>0.0106382978723405</v>
      </c>
    </row>
    <row r="320" ht="15.75" customHeight="1" spans="1:18">
      <c r="A320" s="23"/>
      <c r="B320" s="46">
        <v>43783</v>
      </c>
      <c r="C320" s="52">
        <v>383044</v>
      </c>
      <c r="D320" s="53">
        <v>0.19</v>
      </c>
      <c r="E320" s="52">
        <v>34</v>
      </c>
      <c r="F320" s="52">
        <v>20</v>
      </c>
      <c r="G320" s="52">
        <v>25</v>
      </c>
      <c r="H320" s="52">
        <v>378</v>
      </c>
      <c r="I320" s="52">
        <v>33</v>
      </c>
      <c r="J320" s="53">
        <v>0.92</v>
      </c>
      <c r="K320" s="10">
        <f t="shared" si="32"/>
        <v>-0.0551688414197973</v>
      </c>
      <c r="L320" s="10">
        <f t="shared" si="33"/>
        <v>0.0555555555555556</v>
      </c>
      <c r="M320" s="10">
        <f t="shared" si="34"/>
        <v>-0.0555555555555556</v>
      </c>
      <c r="N320" s="10">
        <f t="shared" si="35"/>
        <v>-0.0476190476190477</v>
      </c>
      <c r="O320" s="10">
        <f t="shared" si="36"/>
        <v>-0.166666666666667</v>
      </c>
      <c r="P320" s="10">
        <f t="shared" si="37"/>
        <v>0.0470914127423823</v>
      </c>
      <c r="Q320" s="10">
        <f t="shared" si="38"/>
        <v>-0.108108108108108</v>
      </c>
      <c r="R320" s="10">
        <f t="shared" si="39"/>
        <v>-0.010752688172043</v>
      </c>
    </row>
    <row r="321" ht="15.75" customHeight="1" spans="1:18">
      <c r="A321" s="23"/>
      <c r="B321" s="46">
        <v>43784</v>
      </c>
      <c r="C321" s="52">
        <v>396628</v>
      </c>
      <c r="D321" s="53">
        <v>0.19</v>
      </c>
      <c r="E321" s="52">
        <v>30</v>
      </c>
      <c r="F321" s="52">
        <v>18</v>
      </c>
      <c r="G321" s="52">
        <v>27</v>
      </c>
      <c r="H321" s="52">
        <v>365</v>
      </c>
      <c r="I321" s="52">
        <v>40</v>
      </c>
      <c r="J321" s="53">
        <v>0.91</v>
      </c>
      <c r="K321" s="10">
        <f t="shared" si="32"/>
        <v>-0.0172063473184463</v>
      </c>
      <c r="L321" s="10">
        <f t="shared" si="33"/>
        <v>0</v>
      </c>
      <c r="M321" s="10">
        <f t="shared" si="34"/>
        <v>-0.032258064516129</v>
      </c>
      <c r="N321" s="10">
        <f t="shared" si="35"/>
        <v>0.0588235294117647</v>
      </c>
      <c r="O321" s="10">
        <f t="shared" si="36"/>
        <v>0.0384615384615385</v>
      </c>
      <c r="P321" s="10">
        <f t="shared" si="37"/>
        <v>0.0369318181818181</v>
      </c>
      <c r="Q321" s="10">
        <f t="shared" si="38"/>
        <v>0.176470588235294</v>
      </c>
      <c r="R321" s="10">
        <f t="shared" si="39"/>
        <v>-0.0319148936170212</v>
      </c>
    </row>
    <row r="322" ht="15.75" customHeight="1" spans="1:18">
      <c r="A322" s="23"/>
      <c r="B322" s="46">
        <v>43785</v>
      </c>
      <c r="C322" s="52">
        <v>404564</v>
      </c>
      <c r="D322" s="53">
        <v>0.18</v>
      </c>
      <c r="E322" s="52">
        <v>40</v>
      </c>
      <c r="F322" s="52">
        <v>21</v>
      </c>
      <c r="G322" s="52">
        <v>30</v>
      </c>
      <c r="H322" s="52">
        <v>392</v>
      </c>
      <c r="I322" s="52">
        <v>39</v>
      </c>
      <c r="J322" s="53">
        <v>0.92</v>
      </c>
      <c r="K322" s="10">
        <f t="shared" si="32"/>
        <v>0.0632794287321248</v>
      </c>
      <c r="L322" s="10">
        <f t="shared" si="33"/>
        <v>-0.0526315789473685</v>
      </c>
      <c r="M322" s="10">
        <f t="shared" si="34"/>
        <v>0</v>
      </c>
      <c r="N322" s="10">
        <f t="shared" si="35"/>
        <v>0</v>
      </c>
      <c r="O322" s="10">
        <f t="shared" si="36"/>
        <v>0.111111111111111</v>
      </c>
      <c r="P322" s="10">
        <f t="shared" si="37"/>
        <v>0.0652173913043479</v>
      </c>
      <c r="Q322" s="10">
        <f t="shared" si="38"/>
        <v>0.21875</v>
      </c>
      <c r="R322" s="10">
        <f t="shared" si="39"/>
        <v>-0.010752688172043</v>
      </c>
    </row>
    <row r="323" ht="15.75" customHeight="1" spans="1:18">
      <c r="A323" s="23"/>
      <c r="B323" s="46">
        <v>43786</v>
      </c>
      <c r="C323" s="55">
        <v>380987</v>
      </c>
      <c r="D323" s="58">
        <v>0.19</v>
      </c>
      <c r="E323" s="55">
        <v>112</v>
      </c>
      <c r="F323" s="55">
        <v>22</v>
      </c>
      <c r="G323" s="57">
        <v>27</v>
      </c>
      <c r="H323" s="57">
        <v>353</v>
      </c>
      <c r="I323" s="57">
        <v>38</v>
      </c>
      <c r="J323" s="58">
        <v>0.95</v>
      </c>
      <c r="K323" s="10">
        <f t="shared" si="32"/>
        <v>-0.0405911771668018</v>
      </c>
      <c r="L323" s="10">
        <f t="shared" si="33"/>
        <v>0</v>
      </c>
      <c r="M323" s="10">
        <f t="shared" si="34"/>
        <v>2.29411764705882</v>
      </c>
      <c r="N323" s="10">
        <f t="shared" si="35"/>
        <v>0.1</v>
      </c>
      <c r="O323" s="10">
        <f t="shared" si="36"/>
        <v>-0.1</v>
      </c>
      <c r="P323" s="10">
        <f t="shared" si="37"/>
        <v>-0.0139664804469274</v>
      </c>
      <c r="Q323" s="10">
        <f t="shared" si="38"/>
        <v>0.027027027027027</v>
      </c>
      <c r="R323" s="10">
        <f t="shared" si="39"/>
        <v>0.0326086956521738</v>
      </c>
    </row>
    <row r="324" ht="15.75" customHeight="1" spans="1:18">
      <c r="A324" s="23"/>
      <c r="B324" s="46">
        <v>43787</v>
      </c>
      <c r="C324" s="52">
        <v>398199</v>
      </c>
      <c r="D324" s="53">
        <v>0.18</v>
      </c>
      <c r="E324" s="52">
        <v>37</v>
      </c>
      <c r="F324" s="52">
        <v>22</v>
      </c>
      <c r="G324" s="52">
        <v>26</v>
      </c>
      <c r="H324" s="52">
        <v>385</v>
      </c>
      <c r="I324" s="52">
        <v>34</v>
      </c>
      <c r="J324" s="53">
        <v>0.94</v>
      </c>
      <c r="K324" s="10">
        <f t="shared" si="32"/>
        <v>0.0266618195318906</v>
      </c>
      <c r="L324" s="10">
        <f t="shared" si="33"/>
        <v>0.0588235294117645</v>
      </c>
      <c r="M324" s="10">
        <f t="shared" si="34"/>
        <v>-0.0263157894736842</v>
      </c>
      <c r="N324" s="10">
        <f t="shared" si="35"/>
        <v>0.294117647058824</v>
      </c>
      <c r="O324" s="10">
        <f t="shared" si="36"/>
        <v>0.04</v>
      </c>
      <c r="P324" s="10">
        <f t="shared" si="37"/>
        <v>0.0104986876640421</v>
      </c>
      <c r="Q324" s="10">
        <f t="shared" si="38"/>
        <v>0.096774193548387</v>
      </c>
      <c r="R324" s="10">
        <f t="shared" si="39"/>
        <v>0</v>
      </c>
    </row>
    <row r="325" ht="15.75" customHeight="1" spans="1:18">
      <c r="A325" s="23"/>
      <c r="B325" s="46">
        <v>43788</v>
      </c>
      <c r="C325" s="52">
        <v>384779</v>
      </c>
      <c r="D325" s="53">
        <v>0.19</v>
      </c>
      <c r="E325" s="52">
        <v>33</v>
      </c>
      <c r="F325" s="52">
        <v>22</v>
      </c>
      <c r="G325" s="52">
        <v>27</v>
      </c>
      <c r="H325" s="52">
        <v>369</v>
      </c>
      <c r="I325" s="52">
        <v>33</v>
      </c>
      <c r="J325" s="53">
        <v>0.92</v>
      </c>
      <c r="K325" s="10">
        <f t="shared" si="32"/>
        <v>-0.0457035716145801</v>
      </c>
      <c r="L325" s="10">
        <f t="shared" si="33"/>
        <v>0.0555555555555556</v>
      </c>
      <c r="M325" s="10">
        <f t="shared" si="34"/>
        <v>0.03125</v>
      </c>
      <c r="N325" s="10">
        <f t="shared" si="35"/>
        <v>0.157894736842105</v>
      </c>
      <c r="O325" s="10">
        <f t="shared" si="36"/>
        <v>-0.1</v>
      </c>
      <c r="P325" s="10">
        <f t="shared" si="37"/>
        <v>-0.0465116279069767</v>
      </c>
      <c r="Q325" s="10">
        <f t="shared" si="38"/>
        <v>-0.153846153846154</v>
      </c>
      <c r="R325" s="10">
        <f t="shared" si="39"/>
        <v>-0.010752688172043</v>
      </c>
    </row>
    <row r="326" ht="15.75" customHeight="1" spans="1:18">
      <c r="A326" s="23"/>
      <c r="B326" s="46">
        <v>43789</v>
      </c>
      <c r="C326" s="52">
        <v>410182</v>
      </c>
      <c r="D326" s="53">
        <v>0.19</v>
      </c>
      <c r="E326" s="52">
        <v>40</v>
      </c>
      <c r="F326" s="52">
        <v>19</v>
      </c>
      <c r="G326" s="52">
        <v>29</v>
      </c>
      <c r="H326" s="52">
        <v>389</v>
      </c>
      <c r="I326" s="52">
        <v>32</v>
      </c>
      <c r="J326" s="53">
        <v>0.92</v>
      </c>
      <c r="K326" s="10">
        <f t="shared" si="32"/>
        <v>0.0771925585890312</v>
      </c>
      <c r="L326" s="10">
        <f t="shared" si="33"/>
        <v>0</v>
      </c>
      <c r="M326" s="10">
        <f t="shared" si="34"/>
        <v>0.111111111111111</v>
      </c>
      <c r="N326" s="10">
        <f t="shared" si="35"/>
        <v>-0.0952380952380952</v>
      </c>
      <c r="O326" s="10">
        <f t="shared" si="36"/>
        <v>0.16</v>
      </c>
      <c r="P326" s="10">
        <f t="shared" si="37"/>
        <v>-0.0126903553299492</v>
      </c>
      <c r="Q326" s="10">
        <f t="shared" si="38"/>
        <v>-0.0588235294117647</v>
      </c>
      <c r="R326" s="10">
        <f t="shared" si="39"/>
        <v>-0.0315789473684209</v>
      </c>
    </row>
    <row r="327" ht="15.75" customHeight="1" spans="1:18">
      <c r="A327" s="23"/>
      <c r="B327" s="46">
        <v>43790</v>
      </c>
      <c r="C327" s="52">
        <v>393181</v>
      </c>
      <c r="D327" s="53">
        <v>0.18</v>
      </c>
      <c r="E327" s="52">
        <v>38</v>
      </c>
      <c r="F327" s="52">
        <v>21</v>
      </c>
      <c r="G327" s="52">
        <v>27</v>
      </c>
      <c r="H327" s="52">
        <v>395</v>
      </c>
      <c r="I327" s="52">
        <v>35</v>
      </c>
      <c r="J327" s="53">
        <v>0.92</v>
      </c>
      <c r="K327" s="10">
        <f t="shared" si="32"/>
        <v>0.026464322636564</v>
      </c>
      <c r="L327" s="10">
        <f t="shared" si="33"/>
        <v>-0.0526315789473685</v>
      </c>
      <c r="M327" s="10">
        <f t="shared" si="34"/>
        <v>0.117647058823529</v>
      </c>
      <c r="N327" s="10">
        <f t="shared" si="35"/>
        <v>0.05</v>
      </c>
      <c r="O327" s="10">
        <f t="shared" si="36"/>
        <v>0.0800000000000001</v>
      </c>
      <c r="P327" s="10">
        <f t="shared" si="37"/>
        <v>0.0449735449735449</v>
      </c>
      <c r="Q327" s="10">
        <f t="shared" si="38"/>
        <v>0.0606060606060606</v>
      </c>
      <c r="R327" s="10">
        <f t="shared" si="39"/>
        <v>0</v>
      </c>
    </row>
    <row r="328" ht="15.75" customHeight="1" spans="1:18">
      <c r="A328" s="23"/>
      <c r="B328" s="46">
        <v>43791</v>
      </c>
      <c r="C328" s="52">
        <v>409499</v>
      </c>
      <c r="D328" s="53">
        <v>0.18</v>
      </c>
      <c r="E328" s="52">
        <v>35</v>
      </c>
      <c r="F328" s="52">
        <v>19</v>
      </c>
      <c r="G328" s="52">
        <v>25</v>
      </c>
      <c r="H328" s="52">
        <v>360</v>
      </c>
      <c r="I328" s="52">
        <v>37</v>
      </c>
      <c r="J328" s="53">
        <v>0.95</v>
      </c>
      <c r="K328" s="10">
        <f t="shared" si="32"/>
        <v>0.0324510624565084</v>
      </c>
      <c r="L328" s="10">
        <f t="shared" si="33"/>
        <v>-0.0526315789473685</v>
      </c>
      <c r="M328" s="10">
        <f t="shared" si="34"/>
        <v>0.166666666666667</v>
      </c>
      <c r="N328" s="10">
        <f t="shared" si="35"/>
        <v>0.0555555555555556</v>
      </c>
      <c r="O328" s="10">
        <f t="shared" si="36"/>
        <v>-0.0740740740740741</v>
      </c>
      <c r="P328" s="10">
        <f t="shared" si="37"/>
        <v>-0.0136986301369864</v>
      </c>
      <c r="Q328" s="10">
        <f t="shared" si="38"/>
        <v>-0.075</v>
      </c>
      <c r="R328" s="10">
        <f t="shared" si="39"/>
        <v>0.0439560439560438</v>
      </c>
    </row>
    <row r="329" ht="15.75" customHeight="1" spans="1:18">
      <c r="A329" s="23"/>
      <c r="B329" s="46">
        <v>43792</v>
      </c>
      <c r="C329" s="52">
        <v>401426</v>
      </c>
      <c r="D329" s="53">
        <v>0.18</v>
      </c>
      <c r="E329" s="52">
        <v>37</v>
      </c>
      <c r="F329" s="52">
        <v>18</v>
      </c>
      <c r="G329" s="52">
        <v>28</v>
      </c>
      <c r="H329" s="52">
        <v>393</v>
      </c>
      <c r="I329" s="52">
        <v>39</v>
      </c>
      <c r="J329" s="53">
        <v>0.95</v>
      </c>
      <c r="K329" s="10">
        <f t="shared" si="32"/>
        <v>-0.00775649835378334</v>
      </c>
      <c r="L329" s="10">
        <f t="shared" si="33"/>
        <v>0</v>
      </c>
      <c r="M329" s="10">
        <f t="shared" si="34"/>
        <v>-0.075</v>
      </c>
      <c r="N329" s="10">
        <f t="shared" si="35"/>
        <v>-0.142857142857143</v>
      </c>
      <c r="O329" s="10">
        <f t="shared" si="36"/>
        <v>-0.0666666666666667</v>
      </c>
      <c r="P329" s="10">
        <f t="shared" si="37"/>
        <v>0.00255102040816335</v>
      </c>
      <c r="Q329" s="10">
        <f t="shared" si="38"/>
        <v>0</v>
      </c>
      <c r="R329" s="10">
        <f t="shared" si="39"/>
        <v>0.0326086956521738</v>
      </c>
    </row>
    <row r="330" ht="15.75" customHeight="1" spans="1:18">
      <c r="A330" s="23"/>
      <c r="B330" s="46">
        <v>43793</v>
      </c>
      <c r="C330" s="55">
        <v>388049</v>
      </c>
      <c r="D330" s="56">
        <v>0.19</v>
      </c>
      <c r="E330" s="55">
        <v>34</v>
      </c>
      <c r="F330" s="55">
        <v>22</v>
      </c>
      <c r="G330" s="55">
        <v>27</v>
      </c>
      <c r="H330" s="62">
        <v>354</v>
      </c>
      <c r="I330" s="62">
        <v>37</v>
      </c>
      <c r="J330" s="56">
        <v>0.95</v>
      </c>
      <c r="K330" s="10">
        <f t="shared" si="32"/>
        <v>0.0185360655350446</v>
      </c>
      <c r="L330" s="10">
        <f t="shared" si="33"/>
        <v>0</v>
      </c>
      <c r="M330" s="10">
        <f t="shared" si="34"/>
        <v>-0.696428571428571</v>
      </c>
      <c r="N330" s="10">
        <f t="shared" si="35"/>
        <v>0</v>
      </c>
      <c r="O330" s="10">
        <f t="shared" si="36"/>
        <v>0</v>
      </c>
      <c r="P330" s="10">
        <f t="shared" si="37"/>
        <v>0.00283286118980164</v>
      </c>
      <c r="Q330" s="10">
        <f t="shared" si="38"/>
        <v>-0.0263157894736842</v>
      </c>
      <c r="R330" s="10">
        <f t="shared" si="39"/>
        <v>0</v>
      </c>
    </row>
    <row r="331" ht="15.75" customHeight="1" spans="1:18">
      <c r="A331" s="23"/>
      <c r="B331" s="46">
        <v>43794</v>
      </c>
      <c r="C331" s="52">
        <v>408801</v>
      </c>
      <c r="D331" s="53">
        <v>0.19</v>
      </c>
      <c r="E331" s="52">
        <v>34</v>
      </c>
      <c r="F331" s="52">
        <v>22</v>
      </c>
      <c r="G331" s="52">
        <v>26</v>
      </c>
      <c r="H331" s="52">
        <v>392</v>
      </c>
      <c r="I331" s="52">
        <v>39</v>
      </c>
      <c r="J331" s="53">
        <v>0.94</v>
      </c>
      <c r="K331" s="10">
        <f t="shared" ref="K331:K368" si="40">(C331/VLOOKUP(B331-7,$B:$C,2,0))-1</f>
        <v>0.0266248785155161</v>
      </c>
      <c r="L331" s="10">
        <f t="shared" ref="L331:L368" si="41">(D331/VLOOKUP(B331-7,$B:$D,3,0))-1</f>
        <v>0.0555555555555556</v>
      </c>
      <c r="M331" s="10">
        <f t="shared" ref="M331:M368" si="42">(E331/VLOOKUP(B331-7,$B:$E,4,0))-1</f>
        <v>-0.081081081081081</v>
      </c>
      <c r="N331" s="10">
        <f t="shared" ref="N331:N368" si="43">(F331/VLOOKUP(B331-7,$B:$F,5,0))-1</f>
        <v>0</v>
      </c>
      <c r="O331" s="10">
        <f t="shared" ref="O331:O368" si="44">(G331/VLOOKUP(B331-7,$B:$G,6,0))-1</f>
        <v>0</v>
      </c>
      <c r="P331" s="10">
        <f t="shared" ref="P331:P368" si="45">(H331/VLOOKUP(B331-7,$B:$H,7,0))-1</f>
        <v>0.0181818181818181</v>
      </c>
      <c r="Q331" s="10">
        <f t="shared" ref="Q331:Q368" si="46">(I331/VLOOKUP(B331-7,$B:$I,8,0))-1</f>
        <v>0.147058823529412</v>
      </c>
      <c r="R331" s="10">
        <f t="shared" ref="R331:R368" si="47">(J331/VLOOKUP(B331-7,$B:$J,9,0))-1</f>
        <v>0</v>
      </c>
    </row>
    <row r="332" ht="15.75" customHeight="1" spans="1:18">
      <c r="A332" s="23"/>
      <c r="B332" s="46">
        <v>43795</v>
      </c>
      <c r="C332" s="52">
        <v>396857</v>
      </c>
      <c r="D332" s="53">
        <v>0.17</v>
      </c>
      <c r="E332" s="52">
        <v>35</v>
      </c>
      <c r="F332" s="52">
        <v>17</v>
      </c>
      <c r="G332" s="52">
        <v>25</v>
      </c>
      <c r="H332" s="52">
        <v>368</v>
      </c>
      <c r="I332" s="52">
        <v>39</v>
      </c>
      <c r="J332" s="53">
        <v>0.95</v>
      </c>
      <c r="K332" s="10">
        <f t="shared" si="40"/>
        <v>0.0313894469292764</v>
      </c>
      <c r="L332" s="10">
        <f t="shared" si="41"/>
        <v>-0.105263157894737</v>
      </c>
      <c r="M332" s="10">
        <f t="shared" si="42"/>
        <v>0.0606060606060606</v>
      </c>
      <c r="N332" s="10">
        <f t="shared" si="43"/>
        <v>-0.227272727272727</v>
      </c>
      <c r="O332" s="10">
        <f t="shared" si="44"/>
        <v>-0.0740740740740741</v>
      </c>
      <c r="P332" s="10">
        <f t="shared" si="45"/>
        <v>-0.00271002710027102</v>
      </c>
      <c r="Q332" s="10">
        <f t="shared" si="46"/>
        <v>0.181818181818182</v>
      </c>
      <c r="R332" s="10">
        <f t="shared" si="47"/>
        <v>0.0326086956521738</v>
      </c>
    </row>
    <row r="333" ht="15.75" customHeight="1" spans="1:18">
      <c r="A333" s="23"/>
      <c r="B333" s="46">
        <v>43796</v>
      </c>
      <c r="C333" s="52">
        <v>396457</v>
      </c>
      <c r="D333" s="53">
        <v>0.19</v>
      </c>
      <c r="E333" s="52">
        <v>35</v>
      </c>
      <c r="F333" s="52">
        <v>22</v>
      </c>
      <c r="G333" s="52">
        <v>28</v>
      </c>
      <c r="H333" s="52">
        <v>369</v>
      </c>
      <c r="I333" s="52">
        <v>34</v>
      </c>
      <c r="J333" s="53">
        <v>0.91</v>
      </c>
      <c r="K333" s="10">
        <f t="shared" si="40"/>
        <v>-0.0334607564447001</v>
      </c>
      <c r="L333" s="10">
        <f t="shared" si="41"/>
        <v>0</v>
      </c>
      <c r="M333" s="10">
        <f t="shared" si="42"/>
        <v>-0.125</v>
      </c>
      <c r="N333" s="10">
        <f t="shared" si="43"/>
        <v>0.157894736842105</v>
      </c>
      <c r="O333" s="10">
        <f t="shared" si="44"/>
        <v>-0.0344827586206896</v>
      </c>
      <c r="P333" s="10">
        <f t="shared" si="45"/>
        <v>-0.0514138817480719</v>
      </c>
      <c r="Q333" s="10">
        <f t="shared" si="46"/>
        <v>0.0625</v>
      </c>
      <c r="R333" s="10">
        <f t="shared" si="47"/>
        <v>-0.0108695652173914</v>
      </c>
    </row>
    <row r="334" ht="15.75" customHeight="1" spans="1:18">
      <c r="A334" s="23"/>
      <c r="B334" s="46">
        <v>43797</v>
      </c>
      <c r="C334" s="52">
        <v>403521</v>
      </c>
      <c r="D334" s="53">
        <v>0.18</v>
      </c>
      <c r="E334" s="52">
        <v>33</v>
      </c>
      <c r="F334" s="52">
        <v>21</v>
      </c>
      <c r="G334" s="52">
        <v>28</v>
      </c>
      <c r="H334" s="52">
        <v>380</v>
      </c>
      <c r="I334" s="52">
        <v>32</v>
      </c>
      <c r="J334" s="53">
        <v>0.94</v>
      </c>
      <c r="K334" s="10">
        <f t="shared" si="40"/>
        <v>0.0262983206207827</v>
      </c>
      <c r="L334" s="10">
        <f t="shared" si="41"/>
        <v>0</v>
      </c>
      <c r="M334" s="10">
        <f t="shared" si="42"/>
        <v>-0.131578947368421</v>
      </c>
      <c r="N334" s="10">
        <f t="shared" si="43"/>
        <v>0</v>
      </c>
      <c r="O334" s="10">
        <f t="shared" si="44"/>
        <v>0.037037037037037</v>
      </c>
      <c r="P334" s="10">
        <f t="shared" si="45"/>
        <v>-0.0379746835443038</v>
      </c>
      <c r="Q334" s="10">
        <f t="shared" si="46"/>
        <v>-0.0857142857142857</v>
      </c>
      <c r="R334" s="10">
        <f t="shared" si="47"/>
        <v>0.0217391304347825</v>
      </c>
    </row>
    <row r="335" ht="15.75" customHeight="1" spans="1:18">
      <c r="A335" s="23"/>
      <c r="B335" s="46">
        <v>43798</v>
      </c>
      <c r="C335" s="52">
        <v>403130</v>
      </c>
      <c r="D335" s="53">
        <v>0.17</v>
      </c>
      <c r="E335" s="52">
        <v>39</v>
      </c>
      <c r="F335" s="52">
        <v>17</v>
      </c>
      <c r="G335" s="52">
        <v>28</v>
      </c>
      <c r="H335" s="52">
        <v>352</v>
      </c>
      <c r="I335" s="52">
        <v>32</v>
      </c>
      <c r="J335" s="53">
        <v>0.94</v>
      </c>
      <c r="K335" s="10">
        <f t="shared" si="40"/>
        <v>-0.0155531515339475</v>
      </c>
      <c r="L335" s="10">
        <f t="shared" si="41"/>
        <v>-0.0555555555555555</v>
      </c>
      <c r="M335" s="10">
        <f t="shared" si="42"/>
        <v>0.114285714285714</v>
      </c>
      <c r="N335" s="10">
        <f t="shared" si="43"/>
        <v>-0.105263157894737</v>
      </c>
      <c r="O335" s="10">
        <f t="shared" si="44"/>
        <v>0.12</v>
      </c>
      <c r="P335" s="10">
        <f t="shared" si="45"/>
        <v>-0.0222222222222223</v>
      </c>
      <c r="Q335" s="10">
        <f t="shared" si="46"/>
        <v>-0.135135135135135</v>
      </c>
      <c r="R335" s="10">
        <f t="shared" si="47"/>
        <v>-0.0105263157894737</v>
      </c>
    </row>
    <row r="336" ht="15.75" customHeight="1" spans="1:18">
      <c r="A336" s="23"/>
      <c r="B336" s="46">
        <v>43799</v>
      </c>
      <c r="C336" s="52">
        <v>381333</v>
      </c>
      <c r="D336" s="53">
        <v>0.19</v>
      </c>
      <c r="E336" s="52">
        <v>40</v>
      </c>
      <c r="F336" s="52">
        <v>18</v>
      </c>
      <c r="G336" s="52">
        <v>29</v>
      </c>
      <c r="H336" s="52">
        <v>369</v>
      </c>
      <c r="I336" s="52">
        <v>36</v>
      </c>
      <c r="J336" s="53">
        <v>0.93</v>
      </c>
      <c r="K336" s="10">
        <f t="shared" si="40"/>
        <v>-0.0500540572857762</v>
      </c>
      <c r="L336" s="10">
        <f t="shared" si="41"/>
        <v>0.0555555555555556</v>
      </c>
      <c r="M336" s="10">
        <f t="shared" si="42"/>
        <v>0.0810810810810811</v>
      </c>
      <c r="N336" s="10">
        <f t="shared" si="43"/>
        <v>0</v>
      </c>
      <c r="O336" s="10">
        <f t="shared" si="44"/>
        <v>0.0357142857142858</v>
      </c>
      <c r="P336" s="10">
        <f t="shared" si="45"/>
        <v>-0.0610687022900763</v>
      </c>
      <c r="Q336" s="10">
        <f t="shared" si="46"/>
        <v>-0.0769230769230769</v>
      </c>
      <c r="R336" s="10">
        <f t="shared" si="47"/>
        <v>-0.0210526315789473</v>
      </c>
    </row>
    <row r="337" ht="15.75" customHeight="1" spans="1:18">
      <c r="A337" s="23"/>
      <c r="B337" s="46">
        <v>43800</v>
      </c>
      <c r="C337" s="52">
        <v>397690</v>
      </c>
      <c r="D337" s="53">
        <v>0.18</v>
      </c>
      <c r="E337" s="52">
        <v>40</v>
      </c>
      <c r="F337" s="52">
        <v>18</v>
      </c>
      <c r="G337" s="52">
        <v>27</v>
      </c>
      <c r="H337" s="52">
        <v>388</v>
      </c>
      <c r="I337" s="52">
        <v>39</v>
      </c>
      <c r="J337" s="53">
        <v>0.92</v>
      </c>
      <c r="K337" s="10">
        <f t="shared" si="40"/>
        <v>0.0248448005277684</v>
      </c>
      <c r="L337" s="10">
        <f t="shared" si="41"/>
        <v>-0.0526315789473685</v>
      </c>
      <c r="M337" s="10">
        <f t="shared" si="42"/>
        <v>0.176470588235294</v>
      </c>
      <c r="N337" s="10">
        <f t="shared" si="43"/>
        <v>-0.181818181818182</v>
      </c>
      <c r="O337" s="10">
        <f t="shared" si="44"/>
        <v>0</v>
      </c>
      <c r="P337" s="10">
        <f t="shared" si="45"/>
        <v>0.0960451977401129</v>
      </c>
      <c r="Q337" s="10">
        <f t="shared" si="46"/>
        <v>0.0540540540540539</v>
      </c>
      <c r="R337" s="10">
        <f t="shared" si="47"/>
        <v>-0.0315789473684209</v>
      </c>
    </row>
    <row r="338" ht="15.75" customHeight="1" spans="1:18">
      <c r="A338" s="23"/>
      <c r="B338" s="46">
        <v>43801</v>
      </c>
      <c r="C338" s="52">
        <v>400613</v>
      </c>
      <c r="D338" s="53">
        <v>0.17</v>
      </c>
      <c r="E338" s="52">
        <v>37</v>
      </c>
      <c r="F338" s="52">
        <v>22</v>
      </c>
      <c r="G338" s="52">
        <v>26</v>
      </c>
      <c r="H338" s="52">
        <v>394</v>
      </c>
      <c r="I338" s="52">
        <v>37</v>
      </c>
      <c r="J338" s="53">
        <v>0.91</v>
      </c>
      <c r="K338" s="10">
        <f t="shared" si="40"/>
        <v>-0.0200293052120714</v>
      </c>
      <c r="L338" s="10">
        <f t="shared" si="41"/>
        <v>-0.105263157894737</v>
      </c>
      <c r="M338" s="10">
        <f t="shared" si="42"/>
        <v>0.088235294117647</v>
      </c>
      <c r="N338" s="10">
        <f t="shared" si="43"/>
        <v>0</v>
      </c>
      <c r="O338" s="10">
        <f t="shared" si="44"/>
        <v>0</v>
      </c>
      <c r="P338" s="10">
        <f t="shared" si="45"/>
        <v>0.00510204081632648</v>
      </c>
      <c r="Q338" s="10">
        <f t="shared" si="46"/>
        <v>-0.0512820512820513</v>
      </c>
      <c r="R338" s="10">
        <f t="shared" si="47"/>
        <v>-0.0319148936170212</v>
      </c>
    </row>
    <row r="339" ht="15.75" customHeight="1" spans="1:18">
      <c r="A339" s="23"/>
      <c r="B339" s="46">
        <v>43802</v>
      </c>
      <c r="C339" s="52">
        <v>393251</v>
      </c>
      <c r="D339" s="53">
        <v>0.19</v>
      </c>
      <c r="E339" s="52">
        <v>36</v>
      </c>
      <c r="F339" s="52">
        <v>20</v>
      </c>
      <c r="G339" s="52">
        <v>30</v>
      </c>
      <c r="H339" s="52">
        <v>360</v>
      </c>
      <c r="I339" s="52">
        <v>39</v>
      </c>
      <c r="J339" s="53">
        <v>0.94</v>
      </c>
      <c r="K339" s="10">
        <f t="shared" si="40"/>
        <v>-0.0090863963593939</v>
      </c>
      <c r="L339" s="10">
        <f t="shared" si="41"/>
        <v>0.117647058823529</v>
      </c>
      <c r="M339" s="10">
        <f t="shared" si="42"/>
        <v>0.0285714285714285</v>
      </c>
      <c r="N339" s="10">
        <f t="shared" si="43"/>
        <v>0.176470588235294</v>
      </c>
      <c r="O339" s="10">
        <f t="shared" si="44"/>
        <v>0.2</v>
      </c>
      <c r="P339" s="10">
        <f t="shared" si="45"/>
        <v>-0.0217391304347826</v>
      </c>
      <c r="Q339" s="10">
        <f t="shared" si="46"/>
        <v>0</v>
      </c>
      <c r="R339" s="10">
        <f t="shared" si="47"/>
        <v>-0.0105263157894737</v>
      </c>
    </row>
    <row r="340" ht="15.75" customHeight="1" spans="1:18">
      <c r="A340" s="23"/>
      <c r="B340" s="46">
        <v>43803</v>
      </c>
      <c r="C340" s="52">
        <v>385988</v>
      </c>
      <c r="D340" s="53">
        <v>0.19</v>
      </c>
      <c r="E340" s="52">
        <v>37</v>
      </c>
      <c r="F340" s="52">
        <v>18</v>
      </c>
      <c r="G340" s="52">
        <v>28</v>
      </c>
      <c r="H340" s="52">
        <v>397</v>
      </c>
      <c r="I340" s="52">
        <v>38</v>
      </c>
      <c r="J340" s="53">
        <v>0.92</v>
      </c>
      <c r="K340" s="10">
        <f t="shared" si="40"/>
        <v>-0.0264063946405285</v>
      </c>
      <c r="L340" s="10">
        <f t="shared" si="41"/>
        <v>0</v>
      </c>
      <c r="M340" s="10">
        <f t="shared" si="42"/>
        <v>0.0571428571428572</v>
      </c>
      <c r="N340" s="10">
        <f t="shared" si="43"/>
        <v>-0.181818181818182</v>
      </c>
      <c r="O340" s="10">
        <f t="shared" si="44"/>
        <v>0</v>
      </c>
      <c r="P340" s="10">
        <f t="shared" si="45"/>
        <v>0.075880758807588</v>
      </c>
      <c r="Q340" s="10">
        <f t="shared" si="46"/>
        <v>0.117647058823529</v>
      </c>
      <c r="R340" s="10">
        <f t="shared" si="47"/>
        <v>0.0109890109890109</v>
      </c>
    </row>
    <row r="341" ht="15.75" customHeight="1" spans="1:18">
      <c r="A341" s="23"/>
      <c r="B341" s="46">
        <v>43804</v>
      </c>
      <c r="C341" s="52">
        <v>404457</v>
      </c>
      <c r="D341" s="53">
        <v>0.18</v>
      </c>
      <c r="E341" s="52">
        <v>30</v>
      </c>
      <c r="F341" s="52">
        <v>22</v>
      </c>
      <c r="G341" s="52">
        <v>30</v>
      </c>
      <c r="H341" s="52">
        <v>370</v>
      </c>
      <c r="I341" s="52">
        <v>39</v>
      </c>
      <c r="J341" s="53">
        <v>0.91</v>
      </c>
      <c r="K341" s="10">
        <f t="shared" si="40"/>
        <v>0.00231958188049686</v>
      </c>
      <c r="L341" s="10">
        <f t="shared" si="41"/>
        <v>0</v>
      </c>
      <c r="M341" s="10">
        <f t="shared" si="42"/>
        <v>-0.0909090909090909</v>
      </c>
      <c r="N341" s="10">
        <f t="shared" si="43"/>
        <v>0.0476190476190477</v>
      </c>
      <c r="O341" s="10">
        <f t="shared" si="44"/>
        <v>0.0714285714285714</v>
      </c>
      <c r="P341" s="10">
        <f t="shared" si="45"/>
        <v>-0.0263157894736842</v>
      </c>
      <c r="Q341" s="10">
        <f t="shared" si="46"/>
        <v>0.21875</v>
      </c>
      <c r="R341" s="10">
        <f t="shared" si="47"/>
        <v>-0.0319148936170212</v>
      </c>
    </row>
    <row r="342" ht="15.75" customHeight="1" spans="1:18">
      <c r="A342" s="23"/>
      <c r="B342" s="46">
        <v>43805</v>
      </c>
      <c r="C342" s="52">
        <v>386475</v>
      </c>
      <c r="D342" s="53">
        <v>0.19</v>
      </c>
      <c r="E342" s="52">
        <v>34</v>
      </c>
      <c r="F342" s="52">
        <v>21</v>
      </c>
      <c r="G342" s="52">
        <v>26</v>
      </c>
      <c r="H342" s="52">
        <v>356</v>
      </c>
      <c r="I342" s="52">
        <v>32</v>
      </c>
      <c r="J342" s="53">
        <v>0.91</v>
      </c>
      <c r="K342" s="10">
        <f t="shared" si="40"/>
        <v>-0.0413142162577829</v>
      </c>
      <c r="L342" s="10">
        <f t="shared" si="41"/>
        <v>0.117647058823529</v>
      </c>
      <c r="M342" s="10">
        <f t="shared" si="42"/>
        <v>-0.128205128205128</v>
      </c>
      <c r="N342" s="10">
        <f t="shared" si="43"/>
        <v>0.235294117647059</v>
      </c>
      <c r="O342" s="10">
        <f t="shared" si="44"/>
        <v>-0.0714285714285714</v>
      </c>
      <c r="P342" s="10">
        <f t="shared" si="45"/>
        <v>0.0113636363636365</v>
      </c>
      <c r="Q342" s="10">
        <f t="shared" si="46"/>
        <v>0</v>
      </c>
      <c r="R342" s="10">
        <f t="shared" si="47"/>
        <v>-0.0319148936170212</v>
      </c>
    </row>
    <row r="343" ht="15.75" customHeight="1" spans="1:18">
      <c r="A343" s="23"/>
      <c r="B343" s="46">
        <v>43806</v>
      </c>
      <c r="C343" s="52">
        <v>401987</v>
      </c>
      <c r="D343" s="53">
        <v>0.17</v>
      </c>
      <c r="E343" s="52">
        <v>38</v>
      </c>
      <c r="F343" s="52">
        <v>20</v>
      </c>
      <c r="G343" s="52">
        <v>30</v>
      </c>
      <c r="H343" s="52">
        <v>370</v>
      </c>
      <c r="I343" s="52">
        <v>36</v>
      </c>
      <c r="J343" s="53">
        <v>0.95</v>
      </c>
      <c r="K343" s="10">
        <f t="shared" si="40"/>
        <v>0.0541626347575479</v>
      </c>
      <c r="L343" s="10">
        <f t="shared" si="41"/>
        <v>-0.105263157894737</v>
      </c>
      <c r="M343" s="10">
        <f t="shared" si="42"/>
        <v>-0.05</v>
      </c>
      <c r="N343" s="10">
        <f t="shared" si="43"/>
        <v>0.111111111111111</v>
      </c>
      <c r="O343" s="10">
        <f t="shared" si="44"/>
        <v>0.0344827586206897</v>
      </c>
      <c r="P343" s="10">
        <f t="shared" si="45"/>
        <v>0.00271002710027091</v>
      </c>
      <c r="Q343" s="10">
        <f t="shared" si="46"/>
        <v>0</v>
      </c>
      <c r="R343" s="10">
        <f t="shared" si="47"/>
        <v>0.021505376344086</v>
      </c>
    </row>
    <row r="344" ht="15.75" customHeight="1" spans="1:18">
      <c r="A344" s="23"/>
      <c r="B344" s="46">
        <v>43807</v>
      </c>
      <c r="C344" s="52">
        <v>392420</v>
      </c>
      <c r="D344" s="53">
        <v>0.19</v>
      </c>
      <c r="E344" s="52">
        <v>30</v>
      </c>
      <c r="F344" s="52">
        <v>18</v>
      </c>
      <c r="G344" s="52">
        <v>25</v>
      </c>
      <c r="H344" s="52">
        <v>394</v>
      </c>
      <c r="I344" s="52">
        <v>36</v>
      </c>
      <c r="J344" s="53">
        <v>0.93</v>
      </c>
      <c r="K344" s="10">
        <f t="shared" si="40"/>
        <v>-0.0132515275717268</v>
      </c>
      <c r="L344" s="10">
        <f t="shared" si="41"/>
        <v>0.0555555555555556</v>
      </c>
      <c r="M344" s="10">
        <f t="shared" si="42"/>
        <v>-0.25</v>
      </c>
      <c r="N344" s="10">
        <f t="shared" si="43"/>
        <v>0</v>
      </c>
      <c r="O344" s="10">
        <f t="shared" si="44"/>
        <v>-0.0740740740740741</v>
      </c>
      <c r="P344" s="10">
        <f t="shared" si="45"/>
        <v>0.0154639175257731</v>
      </c>
      <c r="Q344" s="10">
        <f t="shared" si="46"/>
        <v>-0.0769230769230769</v>
      </c>
      <c r="R344" s="10">
        <f t="shared" si="47"/>
        <v>0.0108695652173914</v>
      </c>
    </row>
    <row r="345" ht="15.75" customHeight="1" spans="1:18">
      <c r="A345" s="23"/>
      <c r="B345" s="46">
        <v>43808</v>
      </c>
      <c r="C345" s="52">
        <v>397135</v>
      </c>
      <c r="D345" s="53">
        <v>0.17</v>
      </c>
      <c r="E345" s="52">
        <v>36</v>
      </c>
      <c r="F345" s="52">
        <v>22</v>
      </c>
      <c r="G345" s="52">
        <v>25</v>
      </c>
      <c r="H345" s="52">
        <v>363</v>
      </c>
      <c r="I345" s="52">
        <v>38</v>
      </c>
      <c r="J345" s="53">
        <v>0.92</v>
      </c>
      <c r="K345" s="10">
        <f t="shared" si="40"/>
        <v>-0.00868169530194973</v>
      </c>
      <c r="L345" s="10">
        <f t="shared" si="41"/>
        <v>0</v>
      </c>
      <c r="M345" s="10">
        <f t="shared" si="42"/>
        <v>-0.027027027027027</v>
      </c>
      <c r="N345" s="10">
        <f t="shared" si="43"/>
        <v>0</v>
      </c>
      <c r="O345" s="10">
        <f t="shared" si="44"/>
        <v>-0.0384615384615384</v>
      </c>
      <c r="P345" s="10">
        <f t="shared" si="45"/>
        <v>-0.0786802030456852</v>
      </c>
      <c r="Q345" s="10">
        <f t="shared" si="46"/>
        <v>0.027027027027027</v>
      </c>
      <c r="R345" s="10">
        <f t="shared" si="47"/>
        <v>0.0109890109890109</v>
      </c>
    </row>
    <row r="346" ht="15.75" customHeight="1" spans="1:18">
      <c r="A346" s="23"/>
      <c r="B346" s="46">
        <v>43809</v>
      </c>
      <c r="C346" s="52">
        <v>408697</v>
      </c>
      <c r="D346" s="53">
        <v>0.18</v>
      </c>
      <c r="E346" s="52">
        <v>31</v>
      </c>
      <c r="F346" s="52">
        <v>19</v>
      </c>
      <c r="G346" s="52">
        <v>29</v>
      </c>
      <c r="H346" s="52">
        <v>370</v>
      </c>
      <c r="I346" s="52">
        <v>35</v>
      </c>
      <c r="J346" s="53">
        <v>0.94</v>
      </c>
      <c r="K346" s="10">
        <f t="shared" si="40"/>
        <v>0.039277713216241</v>
      </c>
      <c r="L346" s="10">
        <f t="shared" si="41"/>
        <v>-0.0526315789473685</v>
      </c>
      <c r="M346" s="10">
        <f t="shared" si="42"/>
        <v>-0.138888888888889</v>
      </c>
      <c r="N346" s="10">
        <f t="shared" si="43"/>
        <v>-0.05</v>
      </c>
      <c r="O346" s="10">
        <f t="shared" si="44"/>
        <v>-0.0333333333333333</v>
      </c>
      <c r="P346" s="10">
        <f t="shared" si="45"/>
        <v>0.0277777777777777</v>
      </c>
      <c r="Q346" s="10">
        <f t="shared" si="46"/>
        <v>-0.102564102564103</v>
      </c>
      <c r="R346" s="10">
        <f t="shared" si="47"/>
        <v>0</v>
      </c>
    </row>
    <row r="347" ht="15.75" customHeight="1" spans="1:18">
      <c r="A347" s="23"/>
      <c r="B347" s="46">
        <v>43810</v>
      </c>
      <c r="C347" s="52">
        <v>384623</v>
      </c>
      <c r="D347" s="53">
        <v>0.18</v>
      </c>
      <c r="E347" s="52">
        <v>36</v>
      </c>
      <c r="F347" s="52">
        <v>20</v>
      </c>
      <c r="G347" s="52">
        <v>27</v>
      </c>
      <c r="H347" s="52">
        <v>397</v>
      </c>
      <c r="I347" s="52">
        <v>37</v>
      </c>
      <c r="J347" s="53">
        <v>0.94</v>
      </c>
      <c r="K347" s="10">
        <f t="shared" si="40"/>
        <v>-0.00353637936930684</v>
      </c>
      <c r="L347" s="10">
        <f t="shared" si="41"/>
        <v>-0.0526315789473685</v>
      </c>
      <c r="M347" s="10">
        <f t="shared" si="42"/>
        <v>-0.027027027027027</v>
      </c>
      <c r="N347" s="10">
        <f t="shared" si="43"/>
        <v>0.111111111111111</v>
      </c>
      <c r="O347" s="10">
        <f t="shared" si="44"/>
        <v>-0.0357142857142857</v>
      </c>
      <c r="P347" s="10">
        <f t="shared" si="45"/>
        <v>0</v>
      </c>
      <c r="Q347" s="10">
        <f t="shared" si="46"/>
        <v>-0.0263157894736842</v>
      </c>
      <c r="R347" s="10">
        <f t="shared" si="47"/>
        <v>0.0217391304347825</v>
      </c>
    </row>
    <row r="348" ht="15.75" customHeight="1" spans="1:18">
      <c r="A348" s="23"/>
      <c r="B348" s="46">
        <v>43811</v>
      </c>
      <c r="C348" s="52">
        <v>385929</v>
      </c>
      <c r="D348" s="53">
        <v>0.18</v>
      </c>
      <c r="E348" s="52">
        <v>36</v>
      </c>
      <c r="F348" s="52">
        <v>21</v>
      </c>
      <c r="G348" s="52">
        <v>27</v>
      </c>
      <c r="H348" s="52">
        <v>386</v>
      </c>
      <c r="I348" s="52">
        <v>33</v>
      </c>
      <c r="J348" s="53">
        <v>0.92</v>
      </c>
      <c r="K348" s="10">
        <f t="shared" si="40"/>
        <v>-0.0458095669008077</v>
      </c>
      <c r="L348" s="10">
        <f t="shared" si="41"/>
        <v>0</v>
      </c>
      <c r="M348" s="10">
        <f t="shared" si="42"/>
        <v>0.2</v>
      </c>
      <c r="N348" s="10">
        <f t="shared" si="43"/>
        <v>-0.0454545454545454</v>
      </c>
      <c r="O348" s="10">
        <f t="shared" si="44"/>
        <v>-0.1</v>
      </c>
      <c r="P348" s="10">
        <f t="shared" si="45"/>
        <v>0.0432432432432432</v>
      </c>
      <c r="Q348" s="10">
        <f t="shared" si="46"/>
        <v>-0.153846153846154</v>
      </c>
      <c r="R348" s="10">
        <f t="shared" si="47"/>
        <v>0.0109890109890109</v>
      </c>
    </row>
    <row r="349" ht="15.75" customHeight="1" spans="1:18">
      <c r="A349" s="23"/>
      <c r="B349" s="46">
        <v>43812</v>
      </c>
      <c r="C349" s="52">
        <v>410246</v>
      </c>
      <c r="D349" s="53">
        <v>0.17</v>
      </c>
      <c r="E349" s="52">
        <v>32</v>
      </c>
      <c r="F349" s="52">
        <v>20</v>
      </c>
      <c r="G349" s="52">
        <v>25</v>
      </c>
      <c r="H349" s="52">
        <v>371</v>
      </c>
      <c r="I349" s="52">
        <v>33</v>
      </c>
      <c r="J349" s="53">
        <v>0.92</v>
      </c>
      <c r="K349" s="10">
        <f t="shared" si="40"/>
        <v>0.0615072126269487</v>
      </c>
      <c r="L349" s="10">
        <f t="shared" si="41"/>
        <v>-0.105263157894737</v>
      </c>
      <c r="M349" s="10">
        <f t="shared" si="42"/>
        <v>-0.0588235294117647</v>
      </c>
      <c r="N349" s="10">
        <f t="shared" si="43"/>
        <v>-0.0476190476190477</v>
      </c>
      <c r="O349" s="10">
        <f t="shared" si="44"/>
        <v>-0.0384615384615384</v>
      </c>
      <c r="P349" s="10">
        <f t="shared" si="45"/>
        <v>0.0421348314606742</v>
      </c>
      <c r="Q349" s="10">
        <f t="shared" si="46"/>
        <v>0.03125</v>
      </c>
      <c r="R349" s="10">
        <f t="shared" si="47"/>
        <v>0.0109890109890109</v>
      </c>
    </row>
    <row r="350" ht="15.75" customHeight="1" spans="1:18">
      <c r="A350" s="23"/>
      <c r="B350" s="46">
        <v>43813</v>
      </c>
      <c r="C350" s="52">
        <v>386399</v>
      </c>
      <c r="D350" s="53">
        <v>0.17</v>
      </c>
      <c r="E350" s="52">
        <v>38</v>
      </c>
      <c r="F350" s="52">
        <v>19</v>
      </c>
      <c r="G350" s="52">
        <v>26</v>
      </c>
      <c r="H350" s="52">
        <v>391</v>
      </c>
      <c r="I350" s="52">
        <v>40</v>
      </c>
      <c r="J350" s="53">
        <v>0.92</v>
      </c>
      <c r="K350" s="10">
        <f t="shared" si="40"/>
        <v>-0.0387773733976472</v>
      </c>
      <c r="L350" s="10">
        <f t="shared" si="41"/>
        <v>0</v>
      </c>
      <c r="M350" s="10">
        <f t="shared" si="42"/>
        <v>0</v>
      </c>
      <c r="N350" s="10">
        <f t="shared" si="43"/>
        <v>-0.05</v>
      </c>
      <c r="O350" s="10">
        <f t="shared" si="44"/>
        <v>-0.133333333333333</v>
      </c>
      <c r="P350" s="10">
        <f t="shared" si="45"/>
        <v>0.0567567567567568</v>
      </c>
      <c r="Q350" s="10">
        <f t="shared" si="46"/>
        <v>0.111111111111111</v>
      </c>
      <c r="R350" s="10">
        <f t="shared" si="47"/>
        <v>-0.0315789473684209</v>
      </c>
    </row>
    <row r="351" ht="15.75" customHeight="1" spans="1:18">
      <c r="A351" s="23"/>
      <c r="B351" s="46">
        <v>43814</v>
      </c>
      <c r="C351" s="57">
        <v>410008</v>
      </c>
      <c r="D351" s="58">
        <v>0.18</v>
      </c>
      <c r="E351" s="57">
        <v>30</v>
      </c>
      <c r="F351" s="57">
        <v>21</v>
      </c>
      <c r="G351" s="57">
        <v>27</v>
      </c>
      <c r="H351" s="57">
        <v>355</v>
      </c>
      <c r="I351" s="57">
        <v>32</v>
      </c>
      <c r="J351" s="58">
        <v>0.91</v>
      </c>
      <c r="K351" s="10">
        <f t="shared" si="40"/>
        <v>0.0448193262320982</v>
      </c>
      <c r="L351" s="10">
        <f t="shared" si="41"/>
        <v>-0.0526315789473685</v>
      </c>
      <c r="M351" s="10">
        <f t="shared" si="42"/>
        <v>0</v>
      </c>
      <c r="N351" s="10">
        <f t="shared" si="43"/>
        <v>0.166666666666667</v>
      </c>
      <c r="O351" s="10">
        <f t="shared" si="44"/>
        <v>0.0800000000000001</v>
      </c>
      <c r="P351" s="10">
        <f t="shared" si="45"/>
        <v>-0.0989847715736041</v>
      </c>
      <c r="Q351" s="10">
        <f t="shared" si="46"/>
        <v>-0.111111111111111</v>
      </c>
      <c r="R351" s="10">
        <f t="shared" si="47"/>
        <v>-0.021505376344086</v>
      </c>
    </row>
    <row r="352" ht="15.75" customHeight="1" spans="1:18">
      <c r="A352" s="23"/>
      <c r="B352" s="46">
        <v>43815</v>
      </c>
      <c r="C352" s="52">
        <v>390197</v>
      </c>
      <c r="D352" s="53">
        <v>0.19</v>
      </c>
      <c r="E352" s="52">
        <v>40</v>
      </c>
      <c r="F352" s="52">
        <v>19</v>
      </c>
      <c r="G352" s="52">
        <v>27</v>
      </c>
      <c r="H352" s="52">
        <v>386</v>
      </c>
      <c r="I352" s="52">
        <v>31</v>
      </c>
      <c r="J352" s="53">
        <v>0.95</v>
      </c>
      <c r="K352" s="10">
        <f t="shared" si="40"/>
        <v>-0.0174701298047264</v>
      </c>
      <c r="L352" s="10">
        <f t="shared" si="41"/>
        <v>0.117647058823529</v>
      </c>
      <c r="M352" s="10">
        <f t="shared" si="42"/>
        <v>0.111111111111111</v>
      </c>
      <c r="N352" s="10">
        <f t="shared" si="43"/>
        <v>-0.136363636363636</v>
      </c>
      <c r="O352" s="10">
        <f t="shared" si="44"/>
        <v>0.0800000000000001</v>
      </c>
      <c r="P352" s="10">
        <f t="shared" si="45"/>
        <v>0.0633608815426998</v>
      </c>
      <c r="Q352" s="10">
        <f t="shared" si="46"/>
        <v>-0.184210526315789</v>
      </c>
      <c r="R352" s="10">
        <f t="shared" si="47"/>
        <v>0.0326086956521738</v>
      </c>
    </row>
    <row r="353" ht="15.75" customHeight="1" spans="1:18">
      <c r="A353" s="23"/>
      <c r="B353" s="46">
        <v>43816</v>
      </c>
      <c r="C353" s="52">
        <v>393364</v>
      </c>
      <c r="D353" s="53">
        <v>0.17</v>
      </c>
      <c r="E353" s="52">
        <v>40</v>
      </c>
      <c r="F353" s="52">
        <v>20</v>
      </c>
      <c r="G353" s="52">
        <v>27</v>
      </c>
      <c r="H353" s="52">
        <v>356</v>
      </c>
      <c r="I353" s="52">
        <v>33</v>
      </c>
      <c r="J353" s="53">
        <v>0.92</v>
      </c>
      <c r="K353" s="10">
        <f t="shared" si="40"/>
        <v>-0.0375167911680291</v>
      </c>
      <c r="L353" s="10">
        <f t="shared" si="41"/>
        <v>-0.0555555555555555</v>
      </c>
      <c r="M353" s="10">
        <f t="shared" si="42"/>
        <v>0.290322580645161</v>
      </c>
      <c r="N353" s="10">
        <f t="shared" si="43"/>
        <v>0.0526315789473684</v>
      </c>
      <c r="O353" s="10">
        <f t="shared" si="44"/>
        <v>-0.0689655172413793</v>
      </c>
      <c r="P353" s="10">
        <f t="shared" si="45"/>
        <v>-0.0378378378378378</v>
      </c>
      <c r="Q353" s="10">
        <f t="shared" si="46"/>
        <v>-0.0571428571428572</v>
      </c>
      <c r="R353" s="10">
        <f t="shared" si="47"/>
        <v>-0.0212765957446808</v>
      </c>
    </row>
    <row r="354" ht="15.75" customHeight="1" spans="1:18">
      <c r="A354" s="23"/>
      <c r="B354" s="46">
        <v>43817</v>
      </c>
      <c r="C354" s="52">
        <v>396256</v>
      </c>
      <c r="D354" s="53">
        <v>0.19</v>
      </c>
      <c r="E354" s="52">
        <v>40</v>
      </c>
      <c r="F354" s="52">
        <v>22</v>
      </c>
      <c r="G354" s="52">
        <v>27</v>
      </c>
      <c r="H354" s="52">
        <v>362</v>
      </c>
      <c r="I354" s="52">
        <v>38</v>
      </c>
      <c r="J354" s="53">
        <v>0.93</v>
      </c>
      <c r="K354" s="10">
        <f t="shared" si="40"/>
        <v>0.0302452011450174</v>
      </c>
      <c r="L354" s="10">
        <f t="shared" si="41"/>
        <v>0.0555555555555556</v>
      </c>
      <c r="M354" s="10">
        <f t="shared" si="42"/>
        <v>0.111111111111111</v>
      </c>
      <c r="N354" s="10">
        <f t="shared" si="43"/>
        <v>0.1</v>
      </c>
      <c r="O354" s="10">
        <f t="shared" si="44"/>
        <v>0</v>
      </c>
      <c r="P354" s="10">
        <f t="shared" si="45"/>
        <v>-0.0881612090680101</v>
      </c>
      <c r="Q354" s="10">
        <f t="shared" si="46"/>
        <v>0.027027027027027</v>
      </c>
      <c r="R354" s="10">
        <f t="shared" si="47"/>
        <v>-0.0106382978723403</v>
      </c>
    </row>
    <row r="355" ht="15.75" customHeight="1" spans="1:18">
      <c r="A355" s="23"/>
      <c r="B355" s="46">
        <v>43818</v>
      </c>
      <c r="C355" s="52">
        <v>395679</v>
      </c>
      <c r="D355" s="53">
        <v>0.17</v>
      </c>
      <c r="E355" s="52">
        <v>34</v>
      </c>
      <c r="F355" s="52">
        <v>19</v>
      </c>
      <c r="G355" s="52">
        <v>30</v>
      </c>
      <c r="H355" s="52">
        <v>354</v>
      </c>
      <c r="I355" s="52">
        <v>32</v>
      </c>
      <c r="J355" s="53">
        <v>0.92</v>
      </c>
      <c r="K355" s="10">
        <f t="shared" si="40"/>
        <v>0.0252637143101451</v>
      </c>
      <c r="L355" s="10">
        <f t="shared" si="41"/>
        <v>-0.0555555555555555</v>
      </c>
      <c r="M355" s="10">
        <f t="shared" si="42"/>
        <v>-0.0555555555555556</v>
      </c>
      <c r="N355" s="10">
        <f t="shared" si="43"/>
        <v>-0.0952380952380952</v>
      </c>
      <c r="O355" s="10">
        <f t="shared" si="44"/>
        <v>0.111111111111111</v>
      </c>
      <c r="P355" s="10">
        <f t="shared" si="45"/>
        <v>-0.082901554404145</v>
      </c>
      <c r="Q355" s="10">
        <f t="shared" si="46"/>
        <v>-0.0303030303030303</v>
      </c>
      <c r="R355" s="10">
        <f t="shared" si="47"/>
        <v>0</v>
      </c>
    </row>
    <row r="356" ht="15.75" customHeight="1" spans="1:18">
      <c r="A356" s="23"/>
      <c r="B356" s="46">
        <v>43819</v>
      </c>
      <c r="C356" s="52">
        <v>388480</v>
      </c>
      <c r="D356" s="53">
        <v>0.18</v>
      </c>
      <c r="E356" s="52">
        <v>34</v>
      </c>
      <c r="F356" s="52">
        <v>20</v>
      </c>
      <c r="G356" s="52">
        <v>27</v>
      </c>
      <c r="H356" s="52">
        <v>362</v>
      </c>
      <c r="I356" s="52">
        <v>39</v>
      </c>
      <c r="J356" s="53">
        <v>0.95</v>
      </c>
      <c r="K356" s="10">
        <f t="shared" si="40"/>
        <v>-0.0530559712952716</v>
      </c>
      <c r="L356" s="10">
        <f t="shared" si="41"/>
        <v>0.0588235294117645</v>
      </c>
      <c r="M356" s="10">
        <f t="shared" si="42"/>
        <v>0.0625</v>
      </c>
      <c r="N356" s="10">
        <f t="shared" si="43"/>
        <v>0</v>
      </c>
      <c r="O356" s="10">
        <f t="shared" si="44"/>
        <v>0.0800000000000001</v>
      </c>
      <c r="P356" s="10">
        <f t="shared" si="45"/>
        <v>-0.0242587601078167</v>
      </c>
      <c r="Q356" s="10">
        <f t="shared" si="46"/>
        <v>0.181818181818182</v>
      </c>
      <c r="R356" s="10">
        <f t="shared" si="47"/>
        <v>0.0326086956521738</v>
      </c>
    </row>
    <row r="357" ht="15.75" customHeight="1" spans="1:18">
      <c r="A357" s="23"/>
      <c r="B357" s="46">
        <v>43820</v>
      </c>
      <c r="C357" s="57">
        <v>399659</v>
      </c>
      <c r="D357" s="58">
        <v>0.17</v>
      </c>
      <c r="E357" s="57">
        <v>39</v>
      </c>
      <c r="F357" s="57">
        <v>17</v>
      </c>
      <c r="G357" s="57">
        <v>29</v>
      </c>
      <c r="H357" s="57">
        <v>350</v>
      </c>
      <c r="I357" s="57">
        <v>31</v>
      </c>
      <c r="J357" s="58">
        <v>0.91</v>
      </c>
      <c r="K357" s="10">
        <f t="shared" si="40"/>
        <v>0.0343168589980822</v>
      </c>
      <c r="L357" s="10">
        <f t="shared" si="41"/>
        <v>0</v>
      </c>
      <c r="M357" s="10">
        <f t="shared" si="42"/>
        <v>0.0263157894736843</v>
      </c>
      <c r="N357" s="10">
        <f t="shared" si="43"/>
        <v>-0.105263157894737</v>
      </c>
      <c r="O357" s="10">
        <f t="shared" si="44"/>
        <v>0.115384615384615</v>
      </c>
      <c r="P357" s="10">
        <f t="shared" si="45"/>
        <v>-0.104859335038363</v>
      </c>
      <c r="Q357" s="10">
        <f t="shared" si="46"/>
        <v>-0.225</v>
      </c>
      <c r="R357" s="10">
        <f t="shared" si="47"/>
        <v>-0.0108695652173914</v>
      </c>
    </row>
    <row r="358" ht="15.75" customHeight="1" spans="1:18">
      <c r="A358" s="23"/>
      <c r="B358" s="46">
        <v>43821</v>
      </c>
      <c r="C358" s="52">
        <v>391668</v>
      </c>
      <c r="D358" s="53">
        <v>0.18</v>
      </c>
      <c r="E358" s="52">
        <v>30</v>
      </c>
      <c r="F358" s="52">
        <v>18</v>
      </c>
      <c r="G358" s="52">
        <v>25</v>
      </c>
      <c r="H358" s="52">
        <v>397</v>
      </c>
      <c r="I358" s="52">
        <v>39</v>
      </c>
      <c r="J358" s="53">
        <v>0.92</v>
      </c>
      <c r="K358" s="10">
        <f t="shared" si="40"/>
        <v>-0.044730834520302</v>
      </c>
      <c r="L358" s="10">
        <f t="shared" si="41"/>
        <v>0</v>
      </c>
      <c r="M358" s="10">
        <f t="shared" si="42"/>
        <v>0</v>
      </c>
      <c r="N358" s="10">
        <f t="shared" si="43"/>
        <v>-0.142857142857143</v>
      </c>
      <c r="O358" s="10">
        <f t="shared" si="44"/>
        <v>-0.0740740740740741</v>
      </c>
      <c r="P358" s="10">
        <f t="shared" si="45"/>
        <v>0.11830985915493</v>
      </c>
      <c r="Q358" s="10">
        <f t="shared" si="46"/>
        <v>0.21875</v>
      </c>
      <c r="R358" s="10">
        <f t="shared" si="47"/>
        <v>0.0109890109890109</v>
      </c>
    </row>
    <row r="359" ht="15.75" customHeight="1" spans="1:18">
      <c r="A359" s="23"/>
      <c r="B359" s="46">
        <v>43822</v>
      </c>
      <c r="C359" s="52">
        <v>387294</v>
      </c>
      <c r="D359" s="53">
        <v>0.17</v>
      </c>
      <c r="E359" s="52">
        <v>34</v>
      </c>
      <c r="F359" s="52">
        <v>18</v>
      </c>
      <c r="G359" s="52">
        <v>29</v>
      </c>
      <c r="H359" s="52">
        <v>357</v>
      </c>
      <c r="I359" s="52">
        <v>30</v>
      </c>
      <c r="J359" s="53">
        <v>0.92</v>
      </c>
      <c r="K359" s="10">
        <f t="shared" si="40"/>
        <v>-0.00743983167476936</v>
      </c>
      <c r="L359" s="10">
        <f t="shared" si="41"/>
        <v>-0.105263157894737</v>
      </c>
      <c r="M359" s="10">
        <f t="shared" si="42"/>
        <v>-0.15</v>
      </c>
      <c r="N359" s="10">
        <f t="shared" si="43"/>
        <v>-0.0526315789473685</v>
      </c>
      <c r="O359" s="10">
        <f t="shared" si="44"/>
        <v>0.0740740740740742</v>
      </c>
      <c r="P359" s="10">
        <f t="shared" si="45"/>
        <v>-0.0751295336787565</v>
      </c>
      <c r="Q359" s="10">
        <f t="shared" si="46"/>
        <v>-0.032258064516129</v>
      </c>
      <c r="R359" s="10">
        <f t="shared" si="47"/>
        <v>-0.0315789473684209</v>
      </c>
    </row>
    <row r="360" ht="15.75" customHeight="1" spans="1:18">
      <c r="A360" s="23"/>
      <c r="B360" s="46">
        <v>43823</v>
      </c>
      <c r="C360" s="52">
        <v>385346</v>
      </c>
      <c r="D360" s="53">
        <v>0.17</v>
      </c>
      <c r="E360" s="52">
        <v>40</v>
      </c>
      <c r="F360" s="52">
        <v>17</v>
      </c>
      <c r="G360" s="52">
        <v>26</v>
      </c>
      <c r="H360" s="52">
        <v>394</v>
      </c>
      <c r="I360" s="52">
        <v>40</v>
      </c>
      <c r="J360" s="53">
        <v>0.93</v>
      </c>
      <c r="K360" s="10">
        <f t="shared" si="40"/>
        <v>-0.020383156567454</v>
      </c>
      <c r="L360" s="10">
        <f t="shared" si="41"/>
        <v>0</v>
      </c>
      <c r="M360" s="10">
        <f t="shared" si="42"/>
        <v>0</v>
      </c>
      <c r="N360" s="10">
        <f t="shared" si="43"/>
        <v>-0.15</v>
      </c>
      <c r="O360" s="10">
        <f t="shared" si="44"/>
        <v>-0.0370370370370371</v>
      </c>
      <c r="P360" s="10">
        <f t="shared" si="45"/>
        <v>0.106741573033708</v>
      </c>
      <c r="Q360" s="10">
        <f t="shared" si="46"/>
        <v>0.212121212121212</v>
      </c>
      <c r="R360" s="10">
        <f t="shared" si="47"/>
        <v>0.0108695652173914</v>
      </c>
    </row>
    <row r="361" ht="15.75" customHeight="1" spans="1:18">
      <c r="A361" s="23"/>
      <c r="B361" s="46">
        <v>43824</v>
      </c>
      <c r="C361" s="52">
        <v>403674</v>
      </c>
      <c r="D361" s="53">
        <v>0.19</v>
      </c>
      <c r="E361" s="52">
        <v>38</v>
      </c>
      <c r="F361" s="52">
        <v>20</v>
      </c>
      <c r="G361" s="52">
        <v>27</v>
      </c>
      <c r="H361" s="52">
        <v>366</v>
      </c>
      <c r="I361" s="52">
        <v>35</v>
      </c>
      <c r="J361" s="53">
        <v>0.93</v>
      </c>
      <c r="K361" s="10">
        <f t="shared" si="40"/>
        <v>0.0187202212710975</v>
      </c>
      <c r="L361" s="10">
        <f t="shared" si="41"/>
        <v>0</v>
      </c>
      <c r="M361" s="10">
        <f t="shared" si="42"/>
        <v>-0.05</v>
      </c>
      <c r="N361" s="10">
        <f t="shared" si="43"/>
        <v>-0.0909090909090909</v>
      </c>
      <c r="O361" s="10">
        <f t="shared" si="44"/>
        <v>0</v>
      </c>
      <c r="P361" s="10">
        <f t="shared" si="45"/>
        <v>0.011049723756906</v>
      </c>
      <c r="Q361" s="10">
        <f t="shared" si="46"/>
        <v>-0.0789473684210527</v>
      </c>
      <c r="R361" s="10">
        <f t="shared" si="47"/>
        <v>0</v>
      </c>
    </row>
    <row r="362" ht="15.75" customHeight="1" spans="1:18">
      <c r="A362" s="23"/>
      <c r="B362" s="46">
        <v>43825</v>
      </c>
      <c r="C362" s="52">
        <v>381035</v>
      </c>
      <c r="D362" s="53">
        <v>0.18</v>
      </c>
      <c r="E362" s="52">
        <v>39</v>
      </c>
      <c r="F362" s="52">
        <v>21</v>
      </c>
      <c r="G362" s="52">
        <v>29</v>
      </c>
      <c r="H362" s="52">
        <v>380</v>
      </c>
      <c r="I362" s="52">
        <v>36</v>
      </c>
      <c r="J362" s="53">
        <v>0.95</v>
      </c>
      <c r="K362" s="10">
        <f t="shared" si="40"/>
        <v>-0.0370097983466395</v>
      </c>
      <c r="L362" s="10">
        <f t="shared" si="41"/>
        <v>0.0588235294117645</v>
      </c>
      <c r="M362" s="10">
        <f t="shared" si="42"/>
        <v>0.147058823529412</v>
      </c>
      <c r="N362" s="10">
        <f t="shared" si="43"/>
        <v>0.105263157894737</v>
      </c>
      <c r="O362" s="10">
        <f t="shared" si="44"/>
        <v>-0.0333333333333333</v>
      </c>
      <c r="P362" s="10">
        <f t="shared" si="45"/>
        <v>0.0734463276836159</v>
      </c>
      <c r="Q362" s="10">
        <f t="shared" si="46"/>
        <v>0.125</v>
      </c>
      <c r="R362" s="10">
        <f t="shared" si="47"/>
        <v>0.0326086956521738</v>
      </c>
    </row>
    <row r="363" ht="15.75" customHeight="1" spans="1:18">
      <c r="A363" s="23"/>
      <c r="B363" s="46">
        <v>43826</v>
      </c>
      <c r="C363" s="52">
        <v>409390</v>
      </c>
      <c r="D363" s="53">
        <v>0.19</v>
      </c>
      <c r="E363" s="52">
        <v>30</v>
      </c>
      <c r="F363" s="52">
        <v>18</v>
      </c>
      <c r="G363" s="52">
        <v>27</v>
      </c>
      <c r="H363" s="52">
        <v>387</v>
      </c>
      <c r="I363" s="52">
        <v>33</v>
      </c>
      <c r="J363" s="53">
        <v>0.91</v>
      </c>
      <c r="K363" s="10">
        <f t="shared" si="40"/>
        <v>0.0538251647446457</v>
      </c>
      <c r="L363" s="10">
        <f t="shared" si="41"/>
        <v>0.0555555555555556</v>
      </c>
      <c r="M363" s="10">
        <f t="shared" si="42"/>
        <v>-0.117647058823529</v>
      </c>
      <c r="N363" s="10">
        <f t="shared" si="43"/>
        <v>-0.1</v>
      </c>
      <c r="O363" s="10">
        <f t="shared" si="44"/>
        <v>0</v>
      </c>
      <c r="P363" s="10">
        <f t="shared" si="45"/>
        <v>0.069060773480663</v>
      </c>
      <c r="Q363" s="10">
        <f t="shared" si="46"/>
        <v>-0.153846153846154</v>
      </c>
      <c r="R363" s="10">
        <f t="shared" si="47"/>
        <v>-0.0421052631578946</v>
      </c>
    </row>
    <row r="364" ht="15.75" customHeight="1" spans="1:18">
      <c r="A364" s="23"/>
      <c r="B364" s="46">
        <v>43827</v>
      </c>
      <c r="C364" s="57">
        <v>383323</v>
      </c>
      <c r="D364" s="66">
        <v>0.19</v>
      </c>
      <c r="E364" s="55">
        <v>30</v>
      </c>
      <c r="F364" s="57">
        <v>18</v>
      </c>
      <c r="G364" s="55">
        <v>27</v>
      </c>
      <c r="H364" s="57">
        <v>388</v>
      </c>
      <c r="I364" s="55">
        <v>37</v>
      </c>
      <c r="J364" s="56">
        <v>0.91</v>
      </c>
      <c r="K364" s="10">
        <f t="shared" si="40"/>
        <v>-0.0408748458060496</v>
      </c>
      <c r="L364" s="10">
        <f t="shared" si="41"/>
        <v>0.117647058823529</v>
      </c>
      <c r="M364" s="10">
        <f t="shared" si="42"/>
        <v>-0.230769230769231</v>
      </c>
      <c r="N364" s="10">
        <f t="shared" si="43"/>
        <v>0.0588235294117647</v>
      </c>
      <c r="O364" s="10">
        <f t="shared" si="44"/>
        <v>-0.0689655172413793</v>
      </c>
      <c r="P364" s="10">
        <f t="shared" si="45"/>
        <v>0.108571428571429</v>
      </c>
      <c r="Q364" s="10">
        <f t="shared" si="46"/>
        <v>0.193548387096774</v>
      </c>
      <c r="R364" s="10">
        <f t="shared" si="47"/>
        <v>0</v>
      </c>
    </row>
    <row r="365" ht="15.75" customHeight="1" spans="1:18">
      <c r="A365" s="23"/>
      <c r="B365" s="46">
        <v>43828</v>
      </c>
      <c r="C365" s="52">
        <v>385433</v>
      </c>
      <c r="D365" s="53">
        <v>0.17</v>
      </c>
      <c r="E365" s="52">
        <v>38</v>
      </c>
      <c r="F365" s="52">
        <v>17</v>
      </c>
      <c r="G365" s="52">
        <v>25</v>
      </c>
      <c r="H365" s="52">
        <v>350</v>
      </c>
      <c r="I365" s="52">
        <v>31</v>
      </c>
      <c r="J365" s="53">
        <v>0.94</v>
      </c>
      <c r="K365" s="10">
        <f t="shared" si="40"/>
        <v>-0.0159190947435073</v>
      </c>
      <c r="L365" s="10">
        <f t="shared" si="41"/>
        <v>-0.0555555555555555</v>
      </c>
      <c r="M365" s="10">
        <f t="shared" si="42"/>
        <v>0.266666666666667</v>
      </c>
      <c r="N365" s="10">
        <f t="shared" si="43"/>
        <v>-0.0555555555555556</v>
      </c>
      <c r="O365" s="10">
        <f t="shared" si="44"/>
        <v>0</v>
      </c>
      <c r="P365" s="10">
        <f t="shared" si="45"/>
        <v>-0.118387909319899</v>
      </c>
      <c r="Q365" s="10">
        <f t="shared" si="46"/>
        <v>-0.205128205128205</v>
      </c>
      <c r="R365" s="10">
        <f t="shared" si="47"/>
        <v>0.0217391304347825</v>
      </c>
    </row>
    <row r="366" ht="15.75" customHeight="1" spans="1:18">
      <c r="A366" s="23"/>
      <c r="B366" s="46">
        <v>43829</v>
      </c>
      <c r="C366" s="52">
        <v>382858</v>
      </c>
      <c r="D366" s="53">
        <v>0.18</v>
      </c>
      <c r="E366" s="52">
        <v>38</v>
      </c>
      <c r="F366" s="52">
        <v>17</v>
      </c>
      <c r="G366" s="52">
        <v>26</v>
      </c>
      <c r="H366" s="52">
        <v>385</v>
      </c>
      <c r="I366" s="52">
        <v>30</v>
      </c>
      <c r="J366" s="53">
        <v>0.95</v>
      </c>
      <c r="K366" s="10">
        <f t="shared" si="40"/>
        <v>-0.0114538309398028</v>
      </c>
      <c r="L366" s="10">
        <f t="shared" si="41"/>
        <v>0.0588235294117645</v>
      </c>
      <c r="M366" s="10">
        <f t="shared" si="42"/>
        <v>0.117647058823529</v>
      </c>
      <c r="N366" s="10">
        <f t="shared" si="43"/>
        <v>-0.0555555555555556</v>
      </c>
      <c r="O366" s="10">
        <f t="shared" si="44"/>
        <v>-0.103448275862069</v>
      </c>
      <c r="P366" s="10">
        <f t="shared" si="45"/>
        <v>0.0784313725490196</v>
      </c>
      <c r="Q366" s="10">
        <f t="shared" si="46"/>
        <v>0</v>
      </c>
      <c r="R366" s="10">
        <f t="shared" si="47"/>
        <v>0.0326086956521738</v>
      </c>
    </row>
    <row r="367" ht="15.75" customHeight="1" spans="1:18">
      <c r="A367" s="23"/>
      <c r="B367" s="46">
        <v>43830</v>
      </c>
      <c r="C367" s="52">
        <v>384453</v>
      </c>
      <c r="D367" s="53">
        <v>0.19</v>
      </c>
      <c r="E367" s="52">
        <v>33</v>
      </c>
      <c r="F367" s="52">
        <v>18</v>
      </c>
      <c r="G367" s="52">
        <v>26</v>
      </c>
      <c r="H367" s="52">
        <v>357</v>
      </c>
      <c r="I367" s="52">
        <v>36</v>
      </c>
      <c r="J367" s="53">
        <v>0.91</v>
      </c>
      <c r="K367" s="10">
        <f t="shared" si="40"/>
        <v>-0.00231739787100427</v>
      </c>
      <c r="L367" s="10">
        <f t="shared" si="41"/>
        <v>0.117647058823529</v>
      </c>
      <c r="M367" s="10">
        <f t="shared" si="42"/>
        <v>-0.175</v>
      </c>
      <c r="N367" s="10">
        <f t="shared" si="43"/>
        <v>0.0588235294117647</v>
      </c>
      <c r="O367" s="10">
        <f t="shared" si="44"/>
        <v>0</v>
      </c>
      <c r="P367" s="10">
        <f t="shared" si="45"/>
        <v>-0.0939086294416244</v>
      </c>
      <c r="Q367" s="10">
        <f t="shared" si="46"/>
        <v>-0.1</v>
      </c>
      <c r="R367" s="10">
        <f t="shared" si="47"/>
        <v>-0.021505376344086</v>
      </c>
    </row>
    <row r="368" ht="15.75" customHeight="1" spans="1:18">
      <c r="A368" s="23"/>
      <c r="B368" s="46">
        <v>43831</v>
      </c>
      <c r="C368" s="52">
        <v>385535</v>
      </c>
      <c r="D368" s="53">
        <v>0.17</v>
      </c>
      <c r="E368" s="52">
        <v>31</v>
      </c>
      <c r="F368" s="52">
        <v>20</v>
      </c>
      <c r="G368" s="52">
        <v>28</v>
      </c>
      <c r="H368" s="52">
        <v>397</v>
      </c>
      <c r="I368" s="52">
        <v>33</v>
      </c>
      <c r="J368" s="53">
        <v>0.93</v>
      </c>
      <c r="K368" s="10">
        <f t="shared" si="40"/>
        <v>-0.0449347740998924</v>
      </c>
      <c r="L368" s="10">
        <f t="shared" si="41"/>
        <v>-0.105263157894737</v>
      </c>
      <c r="M368" s="10">
        <f t="shared" si="42"/>
        <v>-0.184210526315789</v>
      </c>
      <c r="N368" s="10">
        <f t="shared" si="43"/>
        <v>0</v>
      </c>
      <c r="O368" s="10">
        <f t="shared" si="44"/>
        <v>0.037037037037037</v>
      </c>
      <c r="P368" s="10">
        <f t="shared" si="45"/>
        <v>0.0846994535519126</v>
      </c>
      <c r="Q368" s="10">
        <f t="shared" si="46"/>
        <v>-0.0571428571428572</v>
      </c>
      <c r="R368" s="10">
        <f t="shared" si="47"/>
        <v>0</v>
      </c>
    </row>
    <row r="369" ht="15.75" customHeight="1" spans="2:2">
      <c r="B369" s="67"/>
    </row>
    <row r="370" ht="15.75" customHeight="1" spans="2:2">
      <c r="B370" s="67"/>
    </row>
    <row r="371" ht="15.75" customHeight="1" spans="2:2">
      <c r="B371" s="67"/>
    </row>
    <row r="372" ht="15.75" customHeight="1" spans="2:2">
      <c r="B372" s="67"/>
    </row>
    <row r="373" ht="15.75" customHeight="1" spans="2:2">
      <c r="B373" s="67"/>
    </row>
    <row r="374" ht="15.75" customHeight="1" spans="2:2">
      <c r="B374" s="67"/>
    </row>
    <row r="375" ht="15.75" customHeight="1" spans="2:2">
      <c r="B375" s="67"/>
    </row>
    <row r="376" ht="15.75" customHeight="1" spans="2:2">
      <c r="B376" s="67"/>
    </row>
    <row r="377" ht="15.75" customHeight="1" spans="2:2">
      <c r="B377" s="67"/>
    </row>
    <row r="378" ht="15.75" customHeight="1" spans="2:2">
      <c r="B378" s="67"/>
    </row>
    <row r="379" ht="15.75" customHeight="1" spans="2:2">
      <c r="B379" s="67"/>
    </row>
    <row r="380" ht="15.75" customHeight="1" spans="2:2">
      <c r="B380" s="67"/>
    </row>
    <row r="381" ht="15.75" customHeight="1" spans="2:2">
      <c r="B381" s="67"/>
    </row>
    <row r="382" ht="15.75" customHeight="1" spans="2:2">
      <c r="B382" s="67"/>
    </row>
    <row r="383" ht="15.75" customHeight="1" spans="2:2">
      <c r="B383" s="67"/>
    </row>
    <row r="384" ht="15.75" customHeight="1" spans="2:2">
      <c r="B384" s="67"/>
    </row>
    <row r="385" ht="15.75" customHeight="1" spans="2:2">
      <c r="B385" s="67"/>
    </row>
    <row r="386" ht="15.75" customHeight="1" spans="2:2">
      <c r="B386" s="67"/>
    </row>
    <row r="387" ht="15.75" customHeight="1" spans="2:2">
      <c r="B387" s="67"/>
    </row>
    <row r="388" ht="15.75" customHeight="1" spans="2:2">
      <c r="B388" s="67"/>
    </row>
    <row r="389" ht="15.75" customHeight="1" spans="2:2">
      <c r="B389" s="67"/>
    </row>
    <row r="390" ht="15.75" customHeight="1" spans="2:2">
      <c r="B390" s="67"/>
    </row>
    <row r="391" ht="15.75" customHeight="1" spans="2:2">
      <c r="B391" s="67"/>
    </row>
    <row r="392" ht="15.75" customHeight="1" spans="2:2">
      <c r="B392" s="67"/>
    </row>
    <row r="393" ht="15.75" customHeight="1" spans="2:2">
      <c r="B393" s="67"/>
    </row>
    <row r="394" ht="15.75" customHeight="1" spans="2:2">
      <c r="B394" s="67"/>
    </row>
    <row r="395" ht="15.75" customHeight="1" spans="2:2">
      <c r="B395" s="67"/>
    </row>
    <row r="396" ht="15.75" customHeight="1" spans="2:2">
      <c r="B396" s="67"/>
    </row>
    <row r="397" ht="15.75" customHeight="1" spans="2:2">
      <c r="B397" s="67"/>
    </row>
    <row r="398" ht="15.75" customHeight="1" spans="2:2">
      <c r="B398" s="67"/>
    </row>
    <row r="399" ht="15.75" customHeight="1" spans="2:2">
      <c r="B399" s="67"/>
    </row>
    <row r="400" ht="15.75" customHeight="1" spans="2:2">
      <c r="B400" s="67"/>
    </row>
    <row r="401" ht="15.75" customHeight="1" spans="2:2">
      <c r="B401" s="67"/>
    </row>
    <row r="402" ht="15.75" customHeight="1" spans="2:2">
      <c r="B402" s="67"/>
    </row>
    <row r="403" ht="15.75" customHeight="1" spans="2:2">
      <c r="B403" s="67"/>
    </row>
    <row r="404" ht="15.75" customHeight="1" spans="2:2">
      <c r="B404" s="67"/>
    </row>
    <row r="405" ht="15.75" customHeight="1" spans="2:2">
      <c r="B405" s="67"/>
    </row>
    <row r="406" ht="15.75" customHeight="1" spans="2:2">
      <c r="B406" s="67"/>
    </row>
    <row r="407" ht="15.75" customHeight="1" spans="2:2">
      <c r="B407" s="67"/>
    </row>
    <row r="408" ht="15.75" customHeight="1" spans="2:2">
      <c r="B408" s="67"/>
    </row>
    <row r="409" ht="15.75" customHeight="1" spans="2:2">
      <c r="B409" s="67"/>
    </row>
    <row r="410" ht="15.75" customHeight="1" spans="2:2">
      <c r="B410" s="67"/>
    </row>
    <row r="411" ht="15.75" customHeight="1" spans="2:2">
      <c r="B411" s="67"/>
    </row>
    <row r="412" ht="15.75" customHeight="1" spans="2:2">
      <c r="B412" s="67"/>
    </row>
    <row r="413" ht="15.75" customHeight="1" spans="2:2">
      <c r="B413" s="67"/>
    </row>
    <row r="414" ht="15.75" customHeight="1" spans="2:2">
      <c r="B414" s="67"/>
    </row>
    <row r="415" ht="15.75" customHeight="1" spans="2:2">
      <c r="B415" s="67"/>
    </row>
    <row r="416" ht="15.75" customHeight="1" spans="2:2">
      <c r="B416" s="67"/>
    </row>
    <row r="417" ht="15.75" customHeight="1" spans="2:2">
      <c r="B417" s="67"/>
    </row>
    <row r="418" ht="15.75" customHeight="1" spans="2:2">
      <c r="B418" s="67"/>
    </row>
    <row r="419" ht="15.75" customHeight="1" spans="2:2">
      <c r="B419" s="67"/>
    </row>
    <row r="420" ht="15.75" customHeight="1" spans="2:2">
      <c r="B420" s="67"/>
    </row>
    <row r="421" ht="15.75" customHeight="1" spans="2:2">
      <c r="B421" s="67"/>
    </row>
    <row r="422" ht="15.75" customHeight="1" spans="2:2">
      <c r="B422" s="67"/>
    </row>
    <row r="423" ht="15.75" customHeight="1" spans="2:2">
      <c r="B423" s="67"/>
    </row>
    <row r="424" ht="15.75" customHeight="1" spans="2:2">
      <c r="B424" s="67"/>
    </row>
    <row r="425" ht="15.75" customHeight="1" spans="2:2">
      <c r="B425" s="67"/>
    </row>
    <row r="426" ht="15.75" customHeight="1" spans="2:2">
      <c r="B426" s="67"/>
    </row>
    <row r="427" ht="15.75" customHeight="1" spans="2:2">
      <c r="B427" s="67"/>
    </row>
    <row r="428" ht="15.75" customHeight="1" spans="2:2">
      <c r="B428" s="67"/>
    </row>
    <row r="429" ht="15.75" customHeight="1" spans="2:2">
      <c r="B429" s="67"/>
    </row>
    <row r="430" ht="15.75" customHeight="1" spans="2:2">
      <c r="B430" s="67"/>
    </row>
    <row r="431" ht="15.75" customHeight="1" spans="2:2">
      <c r="B431" s="67"/>
    </row>
    <row r="432" ht="15.75" customHeight="1" spans="2:2">
      <c r="B432" s="67"/>
    </row>
    <row r="433" ht="15.75" customHeight="1" spans="2:2">
      <c r="B433" s="67"/>
    </row>
    <row r="434" ht="15.75" customHeight="1" spans="2:2">
      <c r="B434" s="67"/>
    </row>
    <row r="435" ht="15.75" customHeight="1" spans="2:2">
      <c r="B435" s="67"/>
    </row>
    <row r="436" ht="15.75" customHeight="1" spans="2:2">
      <c r="B436" s="67"/>
    </row>
    <row r="437" ht="15.75" customHeight="1" spans="2:2">
      <c r="B437" s="67"/>
    </row>
    <row r="438" ht="15.75" customHeight="1" spans="2:2">
      <c r="B438" s="67"/>
    </row>
    <row r="439" ht="15.75" customHeight="1" spans="2:2">
      <c r="B439" s="67"/>
    </row>
    <row r="440" ht="15.75" customHeight="1" spans="2:2">
      <c r="B440" s="67"/>
    </row>
    <row r="441" ht="15.75" customHeight="1" spans="2:2">
      <c r="B441" s="67"/>
    </row>
    <row r="442" ht="15.75" customHeight="1" spans="2:2">
      <c r="B442" s="67"/>
    </row>
    <row r="443" ht="15.75" customHeight="1" spans="2:2">
      <c r="B443" s="67"/>
    </row>
    <row r="444" ht="15.75" customHeight="1" spans="2:2">
      <c r="B444" s="67"/>
    </row>
    <row r="445" ht="15.75" customHeight="1" spans="2:2">
      <c r="B445" s="67"/>
    </row>
    <row r="446" ht="15.75" customHeight="1" spans="2:2">
      <c r="B446" s="67"/>
    </row>
    <row r="447" ht="15.75" customHeight="1" spans="2:2">
      <c r="B447" s="67"/>
    </row>
    <row r="448" ht="15.75" customHeight="1" spans="2:2">
      <c r="B448" s="67"/>
    </row>
    <row r="449" ht="15.75" customHeight="1" spans="2:2">
      <c r="B449" s="67"/>
    </row>
    <row r="450" ht="15.75" customHeight="1" spans="2:2">
      <c r="B450" s="67"/>
    </row>
    <row r="451" ht="15.75" customHeight="1" spans="2:2">
      <c r="B451" s="67"/>
    </row>
    <row r="452" ht="15.75" customHeight="1" spans="2:2">
      <c r="B452" s="67"/>
    </row>
    <row r="453" ht="15.75" customHeight="1" spans="2:2">
      <c r="B453" s="67"/>
    </row>
    <row r="454" ht="15.75" customHeight="1" spans="2:2">
      <c r="B454" s="67"/>
    </row>
    <row r="455" ht="15.75" customHeight="1" spans="2:2">
      <c r="B455" s="67"/>
    </row>
    <row r="456" ht="15.75" customHeight="1" spans="2:2">
      <c r="B456" s="67"/>
    </row>
    <row r="457" ht="15.75" customHeight="1" spans="2:2">
      <c r="B457" s="67"/>
    </row>
    <row r="458" ht="15.75" customHeight="1" spans="2:2">
      <c r="B458" s="67"/>
    </row>
    <row r="459" ht="15.75" customHeight="1" spans="2:2">
      <c r="B459" s="67"/>
    </row>
    <row r="460" ht="15.75" customHeight="1" spans="2:2">
      <c r="B460" s="67"/>
    </row>
    <row r="461" ht="15.75" customHeight="1" spans="2:2">
      <c r="B461" s="67"/>
    </row>
    <row r="462" ht="15.75" customHeight="1" spans="2:2">
      <c r="B462" s="67"/>
    </row>
    <row r="463" ht="15.75" customHeight="1" spans="2:2">
      <c r="B463" s="67"/>
    </row>
    <row r="464" ht="15.75" customHeight="1" spans="2:2">
      <c r="B464" s="67"/>
    </row>
    <row r="465" ht="15.75" customHeight="1" spans="2:2">
      <c r="B465" s="67"/>
    </row>
    <row r="466" ht="15.75" customHeight="1" spans="2:2">
      <c r="B466" s="67"/>
    </row>
    <row r="467" ht="15.75" customHeight="1" spans="2:2">
      <c r="B467" s="67"/>
    </row>
    <row r="468" ht="15.75" customHeight="1" spans="2:2">
      <c r="B468" s="67"/>
    </row>
    <row r="469" ht="15.75" customHeight="1" spans="2:2">
      <c r="B469" s="67"/>
    </row>
    <row r="470" ht="15.75" customHeight="1" spans="2:2">
      <c r="B470" s="67"/>
    </row>
    <row r="471" ht="15.75" customHeight="1" spans="2:2">
      <c r="B471" s="67"/>
    </row>
    <row r="472" ht="15.75" customHeight="1" spans="2:2">
      <c r="B472" s="67"/>
    </row>
    <row r="473" ht="15.75" customHeight="1" spans="2:2">
      <c r="B473" s="67"/>
    </row>
    <row r="474" ht="15.75" customHeight="1" spans="2:2">
      <c r="B474" s="67"/>
    </row>
    <row r="475" ht="15.75" customHeight="1" spans="2:2">
      <c r="B475" s="67"/>
    </row>
    <row r="476" ht="15.75" customHeight="1" spans="2:2">
      <c r="B476" s="67"/>
    </row>
    <row r="477" ht="15.75" customHeight="1" spans="2:2">
      <c r="B477" s="67"/>
    </row>
    <row r="478" ht="15.75" customHeight="1" spans="2:2">
      <c r="B478" s="67"/>
    </row>
    <row r="479" ht="15.75" customHeight="1" spans="2:2">
      <c r="B479" s="67"/>
    </row>
    <row r="480" ht="15.75" customHeight="1" spans="2:2">
      <c r="B480" s="67"/>
    </row>
    <row r="481" ht="15.75" customHeight="1" spans="2:2">
      <c r="B481" s="67"/>
    </row>
    <row r="482" ht="15.75" customHeight="1" spans="2:2">
      <c r="B482" s="67"/>
    </row>
    <row r="483" ht="15.75" customHeight="1" spans="2:2">
      <c r="B483" s="67"/>
    </row>
    <row r="484" ht="15.75" customHeight="1" spans="2:2">
      <c r="B484" s="67"/>
    </row>
    <row r="485" ht="15.75" customHeight="1" spans="2:2">
      <c r="B485" s="67"/>
    </row>
    <row r="486" ht="15.75" customHeight="1" spans="2:2">
      <c r="B486" s="67"/>
    </row>
    <row r="487" ht="15.75" customHeight="1" spans="2:2">
      <c r="B487" s="67"/>
    </row>
    <row r="488" ht="15.75" customHeight="1" spans="2:2">
      <c r="B488" s="67"/>
    </row>
    <row r="489" ht="15.75" customHeight="1" spans="2:2">
      <c r="B489" s="67"/>
    </row>
    <row r="490" ht="15.75" customHeight="1" spans="2:2">
      <c r="B490" s="67"/>
    </row>
    <row r="491" ht="15.75" customHeight="1" spans="2:2">
      <c r="B491" s="67"/>
    </row>
    <row r="492" ht="15.75" customHeight="1" spans="2:2">
      <c r="B492" s="67"/>
    </row>
    <row r="493" ht="15.75" customHeight="1" spans="2:2">
      <c r="B493" s="67"/>
    </row>
    <row r="494" ht="15.75" customHeight="1" spans="2:2">
      <c r="B494" s="67"/>
    </row>
    <row r="495" ht="15.75" customHeight="1" spans="2:2">
      <c r="B495" s="67"/>
    </row>
    <row r="496" ht="15.75" customHeight="1" spans="2:2">
      <c r="B496" s="67"/>
    </row>
    <row r="497" ht="15.75" customHeight="1" spans="2:2">
      <c r="B497" s="67"/>
    </row>
    <row r="498" ht="15.75" customHeight="1" spans="2:2">
      <c r="B498" s="67"/>
    </row>
    <row r="499" ht="15.75" customHeight="1" spans="2:2">
      <c r="B499" s="67"/>
    </row>
    <row r="500" ht="15.75" customHeight="1" spans="2:2">
      <c r="B500" s="67"/>
    </row>
    <row r="501" ht="15.75" customHeight="1" spans="2:2">
      <c r="B501" s="67"/>
    </row>
    <row r="502" ht="15.75" customHeight="1" spans="2:2">
      <c r="B502" s="67"/>
    </row>
    <row r="503" ht="15.75" customHeight="1" spans="2:2">
      <c r="B503" s="67"/>
    </row>
    <row r="504" ht="15.75" customHeight="1" spans="2:2">
      <c r="B504" s="67"/>
    </row>
    <row r="505" ht="15.75" customHeight="1" spans="2:2">
      <c r="B505" s="67"/>
    </row>
    <row r="506" ht="15.75" customHeight="1" spans="2:2">
      <c r="B506" s="67"/>
    </row>
    <row r="507" ht="15.75" customHeight="1" spans="2:2">
      <c r="B507" s="67"/>
    </row>
    <row r="508" ht="15.75" customHeight="1" spans="2:2">
      <c r="B508" s="67"/>
    </row>
    <row r="509" ht="15.75" customHeight="1" spans="2:2">
      <c r="B509" s="67"/>
    </row>
    <row r="510" ht="15.75" customHeight="1" spans="2:2">
      <c r="B510" s="67"/>
    </row>
    <row r="511" ht="15.75" customHeight="1" spans="2:2">
      <c r="B511" s="67"/>
    </row>
    <row r="512" ht="15.75" customHeight="1" spans="2:2">
      <c r="B512" s="67"/>
    </row>
    <row r="513" ht="15.75" customHeight="1" spans="2:2">
      <c r="B513" s="67"/>
    </row>
    <row r="514" ht="15.75" customHeight="1" spans="2:2">
      <c r="B514" s="67"/>
    </row>
    <row r="515" ht="15.75" customHeight="1" spans="2:2">
      <c r="B515" s="67"/>
    </row>
    <row r="516" ht="15.75" customHeight="1" spans="2:2">
      <c r="B516" s="67"/>
    </row>
    <row r="517" ht="15.75" customHeight="1" spans="2:2">
      <c r="B517" s="67"/>
    </row>
    <row r="518" ht="15.75" customHeight="1" spans="2:2">
      <c r="B518" s="67"/>
    </row>
    <row r="519" ht="15.75" customHeight="1" spans="2:2">
      <c r="B519" s="67"/>
    </row>
    <row r="520" ht="15.75" customHeight="1" spans="2:2">
      <c r="B520" s="67"/>
    </row>
    <row r="521" ht="15.75" customHeight="1" spans="2:2">
      <c r="B521" s="67"/>
    </row>
    <row r="522" ht="15.75" customHeight="1" spans="2:2">
      <c r="B522" s="67"/>
    </row>
    <row r="523" ht="15.75" customHeight="1" spans="2:2">
      <c r="B523" s="67"/>
    </row>
    <row r="524" ht="15.75" customHeight="1" spans="2:2">
      <c r="B524" s="67"/>
    </row>
    <row r="525" ht="15.75" customHeight="1" spans="2:2">
      <c r="B525" s="67"/>
    </row>
    <row r="526" ht="15.75" customHeight="1" spans="2:2">
      <c r="B526" s="67"/>
    </row>
    <row r="527" ht="15.75" customHeight="1" spans="2:2">
      <c r="B527" s="67"/>
    </row>
    <row r="528" ht="15.75" customHeight="1" spans="2:2">
      <c r="B528" s="67"/>
    </row>
    <row r="529" ht="15.75" customHeight="1" spans="2:2">
      <c r="B529" s="67"/>
    </row>
    <row r="530" ht="15.75" customHeight="1" spans="2:2">
      <c r="B530" s="67"/>
    </row>
    <row r="531" ht="15.75" customHeight="1" spans="2:2">
      <c r="B531" s="67"/>
    </row>
    <row r="532" ht="15.75" customHeight="1" spans="2:2">
      <c r="B532" s="67"/>
    </row>
    <row r="533" ht="15.75" customHeight="1" spans="2:2">
      <c r="B533" s="67"/>
    </row>
    <row r="534" ht="15.75" customHeight="1" spans="2:2">
      <c r="B534" s="67"/>
    </row>
    <row r="535" ht="15.75" customHeight="1" spans="2:2">
      <c r="B535" s="67"/>
    </row>
    <row r="536" ht="15.75" customHeight="1" spans="2:2">
      <c r="B536" s="67"/>
    </row>
    <row r="537" ht="15.75" customHeight="1" spans="2:2">
      <c r="B537" s="67"/>
    </row>
    <row r="538" ht="15.75" customHeight="1" spans="2:2">
      <c r="B538" s="67"/>
    </row>
    <row r="539" ht="15.75" customHeight="1" spans="2:2">
      <c r="B539" s="67"/>
    </row>
    <row r="540" ht="15.75" customHeight="1" spans="2:2">
      <c r="B540" s="67"/>
    </row>
    <row r="541" ht="15.75" customHeight="1" spans="2:2">
      <c r="B541" s="67"/>
    </row>
    <row r="542" ht="15.75" customHeight="1" spans="2:2">
      <c r="B542" s="67"/>
    </row>
    <row r="543" ht="15.75" customHeight="1" spans="2:2">
      <c r="B543" s="67"/>
    </row>
    <row r="544" ht="15.75" customHeight="1" spans="2:2">
      <c r="B544" s="67"/>
    </row>
    <row r="545" ht="15.75" customHeight="1" spans="2:2">
      <c r="B545" s="67"/>
    </row>
    <row r="546" ht="15.75" customHeight="1" spans="2:2">
      <c r="B546" s="67"/>
    </row>
    <row r="547" ht="15.75" customHeight="1" spans="2:2">
      <c r="B547" s="67"/>
    </row>
    <row r="548" ht="15.75" customHeight="1" spans="2:2">
      <c r="B548" s="67"/>
    </row>
    <row r="549" ht="15.75" customHeight="1" spans="2:2">
      <c r="B549" s="67"/>
    </row>
    <row r="550" ht="15.75" customHeight="1" spans="2:2">
      <c r="B550" s="67"/>
    </row>
    <row r="551" ht="15.75" customHeight="1" spans="2:2">
      <c r="B551" s="67"/>
    </row>
    <row r="552" ht="15.75" customHeight="1" spans="2:2">
      <c r="B552" s="67"/>
    </row>
    <row r="553" ht="15.75" customHeight="1" spans="2:2">
      <c r="B553" s="67"/>
    </row>
    <row r="554" ht="15.75" customHeight="1" spans="2:2">
      <c r="B554" s="67"/>
    </row>
    <row r="555" ht="15.75" customHeight="1" spans="2:2">
      <c r="B555" s="67"/>
    </row>
    <row r="556" ht="15.75" customHeight="1" spans="2:2">
      <c r="B556" s="67"/>
    </row>
    <row r="557" ht="15.75" customHeight="1" spans="2:2">
      <c r="B557" s="67"/>
    </row>
    <row r="558" ht="15.75" customHeight="1" spans="2:2">
      <c r="B558" s="67"/>
    </row>
    <row r="559" ht="15.75" customHeight="1" spans="2:2">
      <c r="B559" s="67"/>
    </row>
    <row r="560" ht="15.75" customHeight="1" spans="2:2">
      <c r="B560" s="67"/>
    </row>
    <row r="561" ht="15.75" customHeight="1" spans="2:2">
      <c r="B561" s="67"/>
    </row>
    <row r="562" ht="15.75" customHeight="1" spans="2:2">
      <c r="B562" s="67"/>
    </row>
    <row r="563" ht="15.75" customHeight="1" spans="2:2">
      <c r="B563" s="67"/>
    </row>
    <row r="564" ht="15.75" customHeight="1" spans="2:2">
      <c r="B564" s="67"/>
    </row>
    <row r="565" ht="15.75" customHeight="1" spans="2:2">
      <c r="B565" s="67"/>
    </row>
    <row r="566" ht="15.75" customHeight="1" spans="2:2">
      <c r="B566" s="67"/>
    </row>
    <row r="567" ht="15.75" customHeight="1" spans="2:2">
      <c r="B567" s="67"/>
    </row>
    <row r="568" ht="15.75" customHeight="1" spans="2:2">
      <c r="B568" s="67"/>
    </row>
    <row r="569" ht="15.75" customHeight="1" spans="2:2">
      <c r="B569" s="67"/>
    </row>
    <row r="570" ht="15.75" customHeight="1" spans="2:2">
      <c r="B570" s="67"/>
    </row>
    <row r="571" ht="15.75" customHeight="1" spans="2:2">
      <c r="B571" s="67"/>
    </row>
    <row r="572" ht="15.75" customHeight="1" spans="2:2">
      <c r="B572" s="67"/>
    </row>
    <row r="573" ht="15.75" customHeight="1" spans="2:2">
      <c r="B573" s="67"/>
    </row>
    <row r="574" ht="15.75" customHeight="1" spans="2:2">
      <c r="B574" s="67"/>
    </row>
    <row r="575" ht="15.75" customHeight="1" spans="2:2">
      <c r="B575" s="67"/>
    </row>
    <row r="576" ht="15.75" customHeight="1" spans="2:2">
      <c r="B576" s="67"/>
    </row>
    <row r="577" ht="15.75" customHeight="1" spans="2:2">
      <c r="B577" s="67"/>
    </row>
    <row r="578" ht="15.75" customHeight="1" spans="2:2">
      <c r="B578" s="67"/>
    </row>
    <row r="579" ht="15.75" customHeight="1" spans="2:2">
      <c r="B579" s="67"/>
    </row>
    <row r="580" ht="15.75" customHeight="1" spans="2:2">
      <c r="B580" s="67"/>
    </row>
    <row r="581" ht="15.75" customHeight="1" spans="2:2">
      <c r="B581" s="67"/>
    </row>
    <row r="582" ht="15.75" customHeight="1" spans="2:2">
      <c r="B582" s="67"/>
    </row>
    <row r="583" ht="15.75" customHeight="1" spans="2:2">
      <c r="B583" s="67"/>
    </row>
    <row r="584" ht="15.75" customHeight="1" spans="2:2">
      <c r="B584" s="67"/>
    </row>
    <row r="585" ht="15.75" customHeight="1" spans="2:2">
      <c r="B585" s="67"/>
    </row>
    <row r="586" ht="15.75" customHeight="1" spans="2:2">
      <c r="B586" s="67"/>
    </row>
    <row r="587" ht="15.75" customHeight="1" spans="2:2">
      <c r="B587" s="67"/>
    </row>
    <row r="588" ht="15.75" customHeight="1" spans="2:2">
      <c r="B588" s="67"/>
    </row>
    <row r="589" ht="15.75" customHeight="1" spans="2:2">
      <c r="B589" s="67"/>
    </row>
    <row r="590" ht="15.75" customHeight="1" spans="2:2">
      <c r="B590" s="67"/>
    </row>
    <row r="591" ht="15.75" customHeight="1" spans="2:2">
      <c r="B591" s="67"/>
    </row>
    <row r="592" ht="15.75" customHeight="1" spans="2:2">
      <c r="B592" s="67"/>
    </row>
    <row r="593" ht="15.75" customHeight="1" spans="2:2">
      <c r="B593" s="67"/>
    </row>
    <row r="594" ht="15.75" customHeight="1" spans="2:2">
      <c r="B594" s="67"/>
    </row>
    <row r="595" ht="15.75" customHeight="1" spans="2:2">
      <c r="B595" s="67"/>
    </row>
    <row r="596" ht="15.75" customHeight="1" spans="2:2">
      <c r="B596" s="67"/>
    </row>
    <row r="597" ht="15.75" customHeight="1" spans="2:2">
      <c r="B597" s="67"/>
    </row>
    <row r="598" ht="15.75" customHeight="1" spans="2:2">
      <c r="B598" s="67"/>
    </row>
    <row r="599" ht="15.75" customHeight="1" spans="2:2">
      <c r="B599" s="67"/>
    </row>
    <row r="600" ht="15.75" customHeight="1" spans="2:2">
      <c r="B600" s="67"/>
    </row>
    <row r="601" ht="15.75" customHeight="1" spans="2:2">
      <c r="B601" s="67"/>
    </row>
    <row r="602" ht="15.75" customHeight="1" spans="2:2">
      <c r="B602" s="67"/>
    </row>
    <row r="603" ht="15.75" customHeight="1" spans="2:2">
      <c r="B603" s="67"/>
    </row>
    <row r="604" ht="15.75" customHeight="1" spans="2:2">
      <c r="B604" s="67"/>
    </row>
    <row r="605" ht="15.75" customHeight="1" spans="2:2">
      <c r="B605" s="67"/>
    </row>
    <row r="606" ht="15.75" customHeight="1" spans="2:2">
      <c r="B606" s="67"/>
    </row>
    <row r="607" ht="15.75" customHeight="1" spans="2:2">
      <c r="B607" s="67"/>
    </row>
    <row r="608" ht="15.75" customHeight="1" spans="2:2">
      <c r="B608" s="67"/>
    </row>
    <row r="609" ht="15.75" customHeight="1" spans="2:2">
      <c r="B609" s="67"/>
    </row>
    <row r="610" ht="15.75" customHeight="1" spans="2:2">
      <c r="B610" s="67"/>
    </row>
    <row r="611" ht="15.75" customHeight="1" spans="2:2">
      <c r="B611" s="67"/>
    </row>
    <row r="612" ht="15.75" customHeight="1" spans="2:2">
      <c r="B612" s="67"/>
    </row>
    <row r="613" ht="15.75" customHeight="1" spans="2:2">
      <c r="B613" s="67"/>
    </row>
    <row r="614" ht="15.75" customHeight="1" spans="2:2">
      <c r="B614" s="67"/>
    </row>
    <row r="615" ht="15.75" customHeight="1" spans="2:2">
      <c r="B615" s="67"/>
    </row>
    <row r="616" ht="15.75" customHeight="1" spans="2:2">
      <c r="B616" s="67"/>
    </row>
    <row r="617" ht="15.75" customHeight="1" spans="2:2">
      <c r="B617" s="67"/>
    </row>
    <row r="618" ht="15.75" customHeight="1" spans="2:2">
      <c r="B618" s="67"/>
    </row>
    <row r="619" ht="15.75" customHeight="1" spans="2:2">
      <c r="B619" s="67"/>
    </row>
    <row r="620" ht="15.75" customHeight="1" spans="2:2">
      <c r="B620" s="67"/>
    </row>
    <row r="621" ht="15.75" customHeight="1" spans="2:2">
      <c r="B621" s="67"/>
    </row>
    <row r="622" ht="15.75" customHeight="1" spans="2:2">
      <c r="B622" s="67"/>
    </row>
    <row r="623" ht="15.75" customHeight="1" spans="2:2">
      <c r="B623" s="67"/>
    </row>
    <row r="624" ht="15.75" customHeight="1" spans="2:2">
      <c r="B624" s="67"/>
    </row>
    <row r="625" ht="15.75" customHeight="1" spans="2:2">
      <c r="B625" s="67"/>
    </row>
    <row r="626" ht="15.75" customHeight="1" spans="2:2">
      <c r="B626" s="67"/>
    </row>
    <row r="627" ht="15.75" customHeight="1" spans="2:2">
      <c r="B627" s="67"/>
    </row>
    <row r="628" ht="15.75" customHeight="1" spans="2:2">
      <c r="B628" s="67"/>
    </row>
    <row r="629" ht="15.75" customHeight="1" spans="2:2">
      <c r="B629" s="67"/>
    </row>
    <row r="630" ht="15.75" customHeight="1" spans="2:2">
      <c r="B630" s="67"/>
    </row>
    <row r="631" ht="15.75" customHeight="1" spans="2:2">
      <c r="B631" s="67"/>
    </row>
    <row r="632" ht="15.75" customHeight="1" spans="2:2">
      <c r="B632" s="67"/>
    </row>
    <row r="633" ht="15.75" customHeight="1" spans="2:2">
      <c r="B633" s="67"/>
    </row>
    <row r="634" ht="15.75" customHeight="1" spans="2:2">
      <c r="B634" s="67"/>
    </row>
    <row r="635" ht="15.75" customHeight="1" spans="2:2">
      <c r="B635" s="67"/>
    </row>
    <row r="636" ht="15.75" customHeight="1" spans="2:2">
      <c r="B636" s="67"/>
    </row>
    <row r="637" ht="15.75" customHeight="1" spans="2:2">
      <c r="B637" s="67"/>
    </row>
    <row r="638" ht="15.75" customHeight="1" spans="2:2">
      <c r="B638" s="67"/>
    </row>
    <row r="639" ht="15.75" customHeight="1" spans="2:2">
      <c r="B639" s="67"/>
    </row>
    <row r="640" ht="15.75" customHeight="1" spans="2:2">
      <c r="B640" s="67"/>
    </row>
    <row r="641" ht="15.75" customHeight="1" spans="2:2">
      <c r="B641" s="67"/>
    </row>
    <row r="642" ht="15.75" customHeight="1" spans="2:2">
      <c r="B642" s="67"/>
    </row>
    <row r="643" ht="15.75" customHeight="1" spans="2:2">
      <c r="B643" s="67"/>
    </row>
    <row r="644" ht="15.75" customHeight="1" spans="2:2">
      <c r="B644" s="67"/>
    </row>
    <row r="645" ht="15.75" customHeight="1" spans="2:2">
      <c r="B645" s="67"/>
    </row>
    <row r="646" ht="15.75" customHeight="1" spans="2:2">
      <c r="B646" s="67"/>
    </row>
    <row r="647" ht="15.75" customHeight="1" spans="2:2">
      <c r="B647" s="67"/>
    </row>
    <row r="648" ht="15.75" customHeight="1" spans="2:2">
      <c r="B648" s="67"/>
    </row>
    <row r="649" ht="15.75" customHeight="1" spans="2:2">
      <c r="B649" s="67"/>
    </row>
    <row r="650" ht="15.75" customHeight="1" spans="2:2">
      <c r="B650" s="67"/>
    </row>
    <row r="651" ht="15.75" customHeight="1" spans="2:2">
      <c r="B651" s="67"/>
    </row>
    <row r="652" ht="15.75" customHeight="1" spans="2:2">
      <c r="B652" s="67"/>
    </row>
    <row r="653" ht="15.75" customHeight="1" spans="2:2">
      <c r="B653" s="67"/>
    </row>
    <row r="654" ht="15.75" customHeight="1" spans="2:2">
      <c r="B654" s="67"/>
    </row>
    <row r="655" ht="15.75" customHeight="1" spans="2:2">
      <c r="B655" s="67"/>
    </row>
    <row r="656" ht="15.75" customHeight="1" spans="2:2">
      <c r="B656" s="67"/>
    </row>
    <row r="657" ht="15.75" customHeight="1" spans="2:2">
      <c r="B657" s="67"/>
    </row>
    <row r="658" ht="15.75" customHeight="1" spans="2:2">
      <c r="B658" s="67"/>
    </row>
    <row r="659" ht="15.75" customHeight="1" spans="2:2">
      <c r="B659" s="67"/>
    </row>
    <row r="660" ht="15.75" customHeight="1" spans="2:2">
      <c r="B660" s="67"/>
    </row>
    <row r="661" ht="15.75" customHeight="1" spans="2:2">
      <c r="B661" s="67"/>
    </row>
    <row r="662" ht="15.75" customHeight="1" spans="2:2">
      <c r="B662" s="67"/>
    </row>
    <row r="663" ht="15.75" customHeight="1" spans="2:2">
      <c r="B663" s="67"/>
    </row>
    <row r="664" ht="15.75" customHeight="1" spans="2:2">
      <c r="B664" s="67"/>
    </row>
    <row r="665" ht="15.75" customHeight="1" spans="2:2">
      <c r="B665" s="67"/>
    </row>
    <row r="666" ht="15.75" customHeight="1" spans="2:2">
      <c r="B666" s="67"/>
    </row>
    <row r="667" ht="15.75" customHeight="1" spans="2:2">
      <c r="B667" s="67"/>
    </row>
    <row r="668" ht="15.75" customHeight="1" spans="2:2">
      <c r="B668" s="67"/>
    </row>
    <row r="669" ht="15.75" customHeight="1" spans="2:2">
      <c r="B669" s="67"/>
    </row>
    <row r="670" ht="15.75" customHeight="1" spans="2:2">
      <c r="B670" s="67"/>
    </row>
    <row r="671" ht="15.75" customHeight="1" spans="2:2">
      <c r="B671" s="67"/>
    </row>
    <row r="672" ht="15.75" customHeight="1" spans="2:2">
      <c r="B672" s="67"/>
    </row>
    <row r="673" ht="15.75" customHeight="1" spans="2:2">
      <c r="B673" s="67"/>
    </row>
    <row r="674" ht="15.75" customHeight="1" spans="2:2">
      <c r="B674" s="67"/>
    </row>
    <row r="675" ht="15.75" customHeight="1" spans="2:2">
      <c r="B675" s="67"/>
    </row>
    <row r="676" ht="15.75" customHeight="1" spans="2:2">
      <c r="B676" s="67"/>
    </row>
    <row r="677" ht="15.75" customHeight="1" spans="2:2">
      <c r="B677" s="67"/>
    </row>
    <row r="678" ht="15.75" customHeight="1" spans="2:2">
      <c r="B678" s="67"/>
    </row>
    <row r="679" ht="15.75" customHeight="1" spans="2:2">
      <c r="B679" s="67"/>
    </row>
    <row r="680" ht="15.75" customHeight="1" spans="2:2">
      <c r="B680" s="67"/>
    </row>
    <row r="681" ht="15.75" customHeight="1" spans="2:2">
      <c r="B681" s="67"/>
    </row>
    <row r="682" ht="15.75" customHeight="1" spans="2:2">
      <c r="B682" s="67"/>
    </row>
    <row r="683" ht="15.75" customHeight="1" spans="2:2">
      <c r="B683" s="67"/>
    </row>
    <row r="684" ht="15.75" customHeight="1" spans="2:2">
      <c r="B684" s="67"/>
    </row>
    <row r="685" ht="15.75" customHeight="1" spans="2:2">
      <c r="B685" s="67"/>
    </row>
    <row r="686" ht="15.75" customHeight="1" spans="2:2">
      <c r="B686" s="67"/>
    </row>
    <row r="687" ht="15.75" customHeight="1" spans="2:2">
      <c r="B687" s="67"/>
    </row>
    <row r="688" ht="15.75" customHeight="1" spans="2:2">
      <c r="B688" s="67"/>
    </row>
    <row r="689" ht="15.75" customHeight="1" spans="2:2">
      <c r="B689" s="67"/>
    </row>
    <row r="690" ht="15.75" customHeight="1" spans="2:2">
      <c r="B690" s="67"/>
    </row>
    <row r="691" ht="15.75" customHeight="1" spans="2:2">
      <c r="B691" s="67"/>
    </row>
    <row r="692" ht="15.75" customHeight="1" spans="2:2">
      <c r="B692" s="67"/>
    </row>
    <row r="693" ht="15.75" customHeight="1" spans="2:2">
      <c r="B693" s="67"/>
    </row>
    <row r="694" ht="15.75" customHeight="1" spans="2:2">
      <c r="B694" s="67"/>
    </row>
    <row r="695" ht="15.75" customHeight="1" spans="2:2">
      <c r="B695" s="67"/>
    </row>
    <row r="696" ht="15.75" customHeight="1" spans="2:2">
      <c r="B696" s="67"/>
    </row>
    <row r="697" ht="15.75" customHeight="1" spans="2:2">
      <c r="B697" s="67"/>
    </row>
    <row r="698" ht="15.75" customHeight="1" spans="2:2">
      <c r="B698" s="67"/>
    </row>
    <row r="699" ht="15.75" customHeight="1" spans="2:2">
      <c r="B699" s="67"/>
    </row>
    <row r="700" ht="15.75" customHeight="1" spans="2:2">
      <c r="B700" s="67"/>
    </row>
    <row r="701" ht="15.75" customHeight="1" spans="2:2">
      <c r="B701" s="67"/>
    </row>
    <row r="702" ht="15.75" customHeight="1" spans="2:2">
      <c r="B702" s="67"/>
    </row>
    <row r="703" ht="15.75" customHeight="1" spans="2:2">
      <c r="B703" s="67"/>
    </row>
    <row r="704" ht="15.75" customHeight="1" spans="2:2">
      <c r="B704" s="67"/>
    </row>
    <row r="705" ht="15.75" customHeight="1" spans="2:2">
      <c r="B705" s="67"/>
    </row>
    <row r="706" ht="15.75" customHeight="1" spans="2:2">
      <c r="B706" s="67"/>
    </row>
    <row r="707" ht="15.75" customHeight="1" spans="2:2">
      <c r="B707" s="67"/>
    </row>
    <row r="708" ht="15.75" customHeight="1" spans="2:2">
      <c r="B708" s="67"/>
    </row>
    <row r="709" ht="15.75" customHeight="1" spans="2:2">
      <c r="B709" s="67"/>
    </row>
    <row r="710" ht="15.75" customHeight="1" spans="2:2">
      <c r="B710" s="67"/>
    </row>
    <row r="711" ht="15.75" customHeight="1" spans="2:2">
      <c r="B711" s="67"/>
    </row>
    <row r="712" ht="15.75" customHeight="1" spans="2:2">
      <c r="B712" s="67"/>
    </row>
    <row r="713" ht="15.75" customHeight="1" spans="2:2">
      <c r="B713" s="67"/>
    </row>
    <row r="714" ht="15.75" customHeight="1" spans="2:2">
      <c r="B714" s="67"/>
    </row>
    <row r="715" ht="15.75" customHeight="1" spans="2:2">
      <c r="B715" s="67"/>
    </row>
    <row r="716" ht="15.75" customHeight="1" spans="2:2">
      <c r="B716" s="67"/>
    </row>
    <row r="717" ht="15.75" customHeight="1" spans="2:2">
      <c r="B717" s="67"/>
    </row>
    <row r="718" ht="15.75" customHeight="1" spans="2:2">
      <c r="B718" s="67"/>
    </row>
    <row r="719" ht="15.75" customHeight="1" spans="2:2">
      <c r="B719" s="67"/>
    </row>
    <row r="720" ht="15.75" customHeight="1" spans="2:2">
      <c r="B720" s="67"/>
    </row>
    <row r="721" ht="15.75" customHeight="1" spans="2:2">
      <c r="B721" s="67"/>
    </row>
    <row r="722" ht="15.75" customHeight="1" spans="2:2">
      <c r="B722" s="67"/>
    </row>
    <row r="723" ht="15.75" customHeight="1" spans="2:2">
      <c r="B723" s="67"/>
    </row>
    <row r="724" ht="15.75" customHeight="1" spans="2:2">
      <c r="B724" s="67"/>
    </row>
    <row r="725" ht="15.75" customHeight="1" spans="2:2">
      <c r="B725" s="67"/>
    </row>
    <row r="726" ht="15.75" customHeight="1" spans="2:2">
      <c r="B726" s="67"/>
    </row>
    <row r="727" ht="15.75" customHeight="1" spans="2:2">
      <c r="B727" s="67"/>
    </row>
    <row r="728" ht="15.75" customHeight="1" spans="2:2">
      <c r="B728" s="67"/>
    </row>
    <row r="729" ht="15.75" customHeight="1" spans="2:2">
      <c r="B729" s="67"/>
    </row>
    <row r="730" ht="15.75" customHeight="1" spans="2:2">
      <c r="B730" s="67"/>
    </row>
    <row r="731" ht="15.75" customHeight="1" spans="2:2">
      <c r="B731" s="67"/>
    </row>
    <row r="732" ht="15.75" customHeight="1" spans="2:2">
      <c r="B732" s="67"/>
    </row>
    <row r="733" ht="15.75" customHeight="1" spans="2:2">
      <c r="B733" s="67"/>
    </row>
    <row r="734" ht="15.75" customHeight="1" spans="2:2">
      <c r="B734" s="67"/>
    </row>
    <row r="735" ht="15.75" customHeight="1" spans="2:2">
      <c r="B735" s="67"/>
    </row>
    <row r="736" ht="15.75" customHeight="1" spans="2:2">
      <c r="B736" s="67"/>
    </row>
    <row r="737" ht="15.75" customHeight="1" spans="2:2">
      <c r="B737" s="67"/>
    </row>
    <row r="738" ht="15.75" customHeight="1" spans="2:2">
      <c r="B738" s="67"/>
    </row>
    <row r="739" ht="15.75" customHeight="1" spans="2:2">
      <c r="B739" s="67"/>
    </row>
    <row r="740" ht="15.75" customHeight="1" spans="2:2">
      <c r="B740" s="67"/>
    </row>
    <row r="741" ht="15.75" customHeight="1" spans="2:2">
      <c r="B741" s="67"/>
    </row>
    <row r="742" ht="15.75" customHeight="1" spans="2:2">
      <c r="B742" s="67"/>
    </row>
    <row r="743" ht="15.75" customHeight="1" spans="2:2">
      <c r="B743" s="67"/>
    </row>
    <row r="744" ht="15.75" customHeight="1" spans="2:2">
      <c r="B744" s="67"/>
    </row>
    <row r="745" ht="15.75" customHeight="1" spans="2:2">
      <c r="B745" s="67"/>
    </row>
    <row r="746" ht="15.75" customHeight="1" spans="2:2">
      <c r="B746" s="67"/>
    </row>
    <row r="747" ht="15.75" customHeight="1" spans="2:2">
      <c r="B747" s="67"/>
    </row>
    <row r="748" ht="15.75" customHeight="1" spans="2:2">
      <c r="B748" s="67"/>
    </row>
    <row r="749" ht="15.75" customHeight="1" spans="2:2">
      <c r="B749" s="67"/>
    </row>
    <row r="750" ht="15.75" customHeight="1" spans="2:2">
      <c r="B750" s="67"/>
    </row>
    <row r="751" ht="15.75" customHeight="1" spans="2:2">
      <c r="B751" s="67"/>
    </row>
    <row r="752" ht="15.75" customHeight="1" spans="2:2">
      <c r="B752" s="67"/>
    </row>
    <row r="753" ht="15.75" customHeight="1" spans="2:2">
      <c r="B753" s="67"/>
    </row>
    <row r="754" ht="15.75" customHeight="1" spans="2:2">
      <c r="B754" s="67"/>
    </row>
    <row r="755" ht="15.75" customHeight="1" spans="2:2">
      <c r="B755" s="67"/>
    </row>
    <row r="756" ht="15.75" customHeight="1" spans="2:2">
      <c r="B756" s="67"/>
    </row>
    <row r="757" ht="15.75" customHeight="1" spans="2:2">
      <c r="B757" s="67"/>
    </row>
    <row r="758" ht="15.75" customHeight="1" spans="2:2">
      <c r="B758" s="67"/>
    </row>
    <row r="759" ht="15.75" customHeight="1" spans="2:2">
      <c r="B759" s="67"/>
    </row>
    <row r="760" ht="15.75" customHeight="1" spans="2:2">
      <c r="B760" s="67"/>
    </row>
    <row r="761" ht="15.75" customHeight="1" spans="2:2">
      <c r="B761" s="67"/>
    </row>
    <row r="762" ht="15.75" customHeight="1" spans="2:2">
      <c r="B762" s="67"/>
    </row>
    <row r="763" ht="15.75" customHeight="1" spans="2:2">
      <c r="B763" s="67"/>
    </row>
    <row r="764" ht="15.75" customHeight="1" spans="2:2">
      <c r="B764" s="67"/>
    </row>
    <row r="765" ht="15.75" customHeight="1" spans="2:2">
      <c r="B765" s="67"/>
    </row>
    <row r="766" ht="15.75" customHeight="1" spans="2:2">
      <c r="B766" s="67"/>
    </row>
    <row r="767" ht="15.75" customHeight="1" spans="2:2">
      <c r="B767" s="67"/>
    </row>
    <row r="768" ht="15.75" customHeight="1" spans="2:2">
      <c r="B768" s="67"/>
    </row>
    <row r="769" ht="15.75" customHeight="1" spans="2:2">
      <c r="B769" s="67"/>
    </row>
    <row r="770" ht="15.75" customHeight="1" spans="2:2">
      <c r="B770" s="67"/>
    </row>
    <row r="771" ht="15.75" customHeight="1" spans="2:2">
      <c r="B771" s="67"/>
    </row>
    <row r="772" ht="15.75" customHeight="1" spans="2:2">
      <c r="B772" s="67"/>
    </row>
    <row r="773" ht="15.75" customHeight="1" spans="2:2">
      <c r="B773" s="67"/>
    </row>
    <row r="774" ht="15.75" customHeight="1" spans="2:2">
      <c r="B774" s="67"/>
    </row>
    <row r="775" ht="15.75" customHeight="1" spans="2:2">
      <c r="B775" s="67"/>
    </row>
    <row r="776" ht="15.75" customHeight="1" spans="2:2">
      <c r="B776" s="67"/>
    </row>
    <row r="777" ht="15.75" customHeight="1" spans="2:2">
      <c r="B777" s="67"/>
    </row>
    <row r="778" ht="15.75" customHeight="1" spans="2:2">
      <c r="B778" s="67"/>
    </row>
    <row r="779" ht="15.75" customHeight="1" spans="2:2">
      <c r="B779" s="67"/>
    </row>
    <row r="780" ht="15.75" customHeight="1" spans="2:2">
      <c r="B780" s="67"/>
    </row>
    <row r="781" ht="15.75" customHeight="1" spans="2:2">
      <c r="B781" s="67"/>
    </row>
    <row r="782" ht="15.75" customHeight="1" spans="2:2">
      <c r="B782" s="67"/>
    </row>
    <row r="783" ht="15.75" customHeight="1" spans="2:2">
      <c r="B783" s="67"/>
    </row>
    <row r="784" ht="15.75" customHeight="1" spans="2:2">
      <c r="B784" s="67"/>
    </row>
    <row r="785" ht="15.75" customHeight="1" spans="2:2">
      <c r="B785" s="67"/>
    </row>
    <row r="786" ht="15.75" customHeight="1" spans="2:2">
      <c r="B786" s="67"/>
    </row>
    <row r="787" ht="15.75" customHeight="1" spans="2:2">
      <c r="B787" s="67"/>
    </row>
    <row r="788" ht="15.75" customHeight="1" spans="2:2">
      <c r="B788" s="67"/>
    </row>
    <row r="789" ht="15.75" customHeight="1" spans="2:2">
      <c r="B789" s="67"/>
    </row>
    <row r="790" ht="15.75" customHeight="1" spans="2:2">
      <c r="B790" s="67"/>
    </row>
    <row r="791" ht="15.75" customHeight="1" spans="2:2">
      <c r="B791" s="67"/>
    </row>
    <row r="792" ht="15.75" customHeight="1" spans="2:2">
      <c r="B792" s="67"/>
    </row>
    <row r="793" ht="15.75" customHeight="1" spans="2:2">
      <c r="B793" s="67"/>
    </row>
    <row r="794" ht="15.75" customHeight="1" spans="2:2">
      <c r="B794" s="67"/>
    </row>
    <row r="795" ht="15.75" customHeight="1" spans="2:2">
      <c r="B795" s="67"/>
    </row>
    <row r="796" ht="15.75" customHeight="1" spans="2:2">
      <c r="B796" s="67"/>
    </row>
    <row r="797" ht="15.75" customHeight="1" spans="2:2">
      <c r="B797" s="67"/>
    </row>
    <row r="798" ht="15.75" customHeight="1" spans="2:2">
      <c r="B798" s="67"/>
    </row>
    <row r="799" ht="15.75" customHeight="1" spans="2:2">
      <c r="B799" s="67"/>
    </row>
    <row r="800" ht="15.75" customHeight="1" spans="2:2">
      <c r="B800" s="67"/>
    </row>
    <row r="801" ht="15.75" customHeight="1" spans="2:2">
      <c r="B801" s="67"/>
    </row>
    <row r="802" ht="15.75" customHeight="1" spans="2:2">
      <c r="B802" s="67"/>
    </row>
    <row r="803" ht="15.75" customHeight="1" spans="2:2">
      <c r="B803" s="67"/>
    </row>
    <row r="804" ht="15.75" customHeight="1" spans="2:2">
      <c r="B804" s="67"/>
    </row>
    <row r="805" ht="15.75" customHeight="1" spans="2:2">
      <c r="B805" s="67"/>
    </row>
    <row r="806" ht="15.75" customHeight="1" spans="2:2">
      <c r="B806" s="67"/>
    </row>
    <row r="807" ht="15.75" customHeight="1" spans="2:2">
      <c r="B807" s="67"/>
    </row>
    <row r="808" ht="15.75" customHeight="1" spans="2:2">
      <c r="B808" s="67"/>
    </row>
    <row r="809" ht="15.75" customHeight="1" spans="2:2">
      <c r="B809" s="67"/>
    </row>
    <row r="810" ht="15.75" customHeight="1" spans="2:2">
      <c r="B810" s="67"/>
    </row>
    <row r="811" ht="15.75" customHeight="1" spans="2:2">
      <c r="B811" s="67"/>
    </row>
    <row r="812" ht="15.75" customHeight="1" spans="2:2">
      <c r="B812" s="67"/>
    </row>
    <row r="813" ht="15.75" customHeight="1" spans="2:2">
      <c r="B813" s="67"/>
    </row>
    <row r="814" ht="15.75" customHeight="1" spans="2:2">
      <c r="B814" s="67"/>
    </row>
    <row r="815" ht="15.75" customHeight="1" spans="2:2">
      <c r="B815" s="67"/>
    </row>
    <row r="816" ht="15.75" customHeight="1" spans="2:2">
      <c r="B816" s="67"/>
    </row>
    <row r="817" ht="15.75" customHeight="1" spans="2:2">
      <c r="B817" s="67"/>
    </row>
    <row r="818" ht="15.75" customHeight="1" spans="2:2">
      <c r="B818" s="67"/>
    </row>
    <row r="819" ht="15.75" customHeight="1" spans="2:2">
      <c r="B819" s="67"/>
    </row>
    <row r="820" ht="15.75" customHeight="1" spans="2:2">
      <c r="B820" s="67"/>
    </row>
    <row r="821" ht="15.75" customHeight="1" spans="2:2">
      <c r="B821" s="67"/>
    </row>
    <row r="822" ht="15.75" customHeight="1" spans="2:2">
      <c r="B822" s="67"/>
    </row>
    <row r="823" ht="15.75" customHeight="1" spans="2:2">
      <c r="B823" s="67"/>
    </row>
    <row r="824" ht="15.75" customHeight="1" spans="2:2">
      <c r="B824" s="67"/>
    </row>
    <row r="825" ht="15.75" customHeight="1" spans="2:2">
      <c r="B825" s="67"/>
    </row>
    <row r="826" ht="15.75" customHeight="1" spans="2:2">
      <c r="B826" s="67"/>
    </row>
    <row r="827" ht="15.75" customHeight="1" spans="2:2">
      <c r="B827" s="67"/>
    </row>
    <row r="828" ht="15.75" customHeight="1" spans="2:2">
      <c r="B828" s="67"/>
    </row>
    <row r="829" ht="15.75" customHeight="1" spans="2:2">
      <c r="B829" s="67"/>
    </row>
    <row r="830" ht="15.75" customHeight="1" spans="2:2">
      <c r="B830" s="67"/>
    </row>
    <row r="831" ht="15.75" customHeight="1" spans="2:2">
      <c r="B831" s="67"/>
    </row>
    <row r="832" ht="15.75" customHeight="1" spans="2:2">
      <c r="B832" s="67"/>
    </row>
    <row r="833" ht="15.75" customHeight="1" spans="2:2">
      <c r="B833" s="67"/>
    </row>
    <row r="834" ht="15.75" customHeight="1" spans="2:2">
      <c r="B834" s="67"/>
    </row>
    <row r="835" ht="15.75" customHeight="1" spans="2:2">
      <c r="B835" s="67"/>
    </row>
    <row r="836" ht="15.75" customHeight="1" spans="2:2">
      <c r="B836" s="67"/>
    </row>
    <row r="837" ht="15.75" customHeight="1" spans="2:2">
      <c r="B837" s="67"/>
    </row>
    <row r="838" ht="15.75" customHeight="1" spans="2:2">
      <c r="B838" s="67"/>
    </row>
    <row r="839" ht="15.75" customHeight="1" spans="2:2">
      <c r="B839" s="67"/>
    </row>
    <row r="840" ht="15.75" customHeight="1" spans="2:2">
      <c r="B840" s="67"/>
    </row>
    <row r="841" ht="15.75" customHeight="1" spans="2:2">
      <c r="B841" s="67"/>
    </row>
    <row r="842" ht="15.75" customHeight="1" spans="2:2">
      <c r="B842" s="67"/>
    </row>
    <row r="843" ht="15.75" customHeight="1" spans="2:2">
      <c r="B843" s="67"/>
    </row>
    <row r="844" ht="15.75" customHeight="1" spans="2:2">
      <c r="B844" s="67"/>
    </row>
    <row r="845" ht="15.75" customHeight="1" spans="2:2">
      <c r="B845" s="67"/>
    </row>
    <row r="846" ht="15.75" customHeight="1" spans="2:2">
      <c r="B846" s="67"/>
    </row>
    <row r="847" ht="15.75" customHeight="1" spans="2:2">
      <c r="B847" s="67"/>
    </row>
    <row r="848" ht="15.75" customHeight="1" spans="2:2">
      <c r="B848" s="67"/>
    </row>
    <row r="849" ht="15.75" customHeight="1" spans="2:2">
      <c r="B849" s="67"/>
    </row>
    <row r="850" ht="15.75" customHeight="1" spans="2:2">
      <c r="B850" s="67"/>
    </row>
    <row r="851" ht="15.75" customHeight="1" spans="2:2">
      <c r="B851" s="67"/>
    </row>
    <row r="852" ht="15.75" customHeight="1" spans="2:2">
      <c r="B852" s="67"/>
    </row>
    <row r="853" ht="15.75" customHeight="1" spans="2:2">
      <c r="B853" s="67"/>
    </row>
    <row r="854" ht="15.75" customHeight="1" spans="2:2">
      <c r="B854" s="67"/>
    </row>
    <row r="855" ht="15.75" customHeight="1" spans="2:2">
      <c r="B855" s="67"/>
    </row>
    <row r="856" ht="15.75" customHeight="1" spans="2:2">
      <c r="B856" s="67"/>
    </row>
    <row r="857" ht="15.75" customHeight="1" spans="2:2">
      <c r="B857" s="67"/>
    </row>
    <row r="858" ht="15.75" customHeight="1" spans="2:2">
      <c r="B858" s="67"/>
    </row>
    <row r="859" ht="15.75" customHeight="1" spans="2:2">
      <c r="B859" s="67"/>
    </row>
    <row r="860" ht="15.75" customHeight="1" spans="2:2">
      <c r="B860" s="67"/>
    </row>
    <row r="861" ht="15.75" customHeight="1" spans="2:2">
      <c r="B861" s="67"/>
    </row>
    <row r="862" ht="15.75" customHeight="1" spans="2:2">
      <c r="B862" s="67"/>
    </row>
    <row r="863" ht="15.75" customHeight="1" spans="2:2">
      <c r="B863" s="67"/>
    </row>
    <row r="864" ht="15.75" customHeight="1" spans="2:2">
      <c r="B864" s="67"/>
    </row>
    <row r="865" ht="15.75" customHeight="1" spans="2:2">
      <c r="B865" s="67"/>
    </row>
    <row r="866" ht="15.75" customHeight="1" spans="2:2">
      <c r="B866" s="67"/>
    </row>
    <row r="867" ht="15.75" customHeight="1" spans="2:2">
      <c r="B867" s="67"/>
    </row>
    <row r="868" ht="15.75" customHeight="1" spans="2:2">
      <c r="B868" s="67"/>
    </row>
    <row r="869" ht="15.75" customHeight="1" spans="2:2">
      <c r="B869" s="67"/>
    </row>
    <row r="870" ht="15.75" customHeight="1" spans="2:2">
      <c r="B870" s="67"/>
    </row>
    <row r="871" ht="15.75" customHeight="1" spans="2:2">
      <c r="B871" s="67"/>
    </row>
    <row r="872" ht="15.75" customHeight="1" spans="2:2">
      <c r="B872" s="67"/>
    </row>
    <row r="873" ht="15.75" customHeight="1" spans="2:2">
      <c r="B873" s="67"/>
    </row>
    <row r="874" ht="15.75" customHeight="1" spans="2:2">
      <c r="B874" s="67"/>
    </row>
    <row r="875" ht="15.75" customHeight="1" spans="2:2">
      <c r="B875" s="67"/>
    </row>
    <row r="876" ht="15.75" customHeight="1" spans="2:2">
      <c r="B876" s="67"/>
    </row>
    <row r="877" ht="15.75" customHeight="1" spans="2:2">
      <c r="B877" s="67"/>
    </row>
    <row r="878" ht="15.75" customHeight="1" spans="2:2">
      <c r="B878" s="67"/>
    </row>
    <row r="879" ht="15.75" customHeight="1" spans="2:2">
      <c r="B879" s="67"/>
    </row>
    <row r="880" ht="15.75" customHeight="1" spans="2:2">
      <c r="B880" s="67"/>
    </row>
    <row r="881" ht="15.75" customHeight="1" spans="2:2">
      <c r="B881" s="67"/>
    </row>
    <row r="882" ht="15.75" customHeight="1" spans="2:2">
      <c r="B882" s="67"/>
    </row>
    <row r="883" ht="15.75" customHeight="1" spans="2:2">
      <c r="B883" s="67"/>
    </row>
    <row r="884" ht="15.75" customHeight="1" spans="2:2">
      <c r="B884" s="67"/>
    </row>
    <row r="885" ht="15.75" customHeight="1" spans="2:2">
      <c r="B885" s="67"/>
    </row>
    <row r="886" ht="15.75" customHeight="1" spans="2:2">
      <c r="B886" s="67"/>
    </row>
    <row r="887" ht="15.75" customHeight="1" spans="2:2">
      <c r="B887" s="67"/>
    </row>
    <row r="888" ht="15.75" customHeight="1" spans="2:2">
      <c r="B888" s="67"/>
    </row>
    <row r="889" ht="15.75" customHeight="1" spans="2:2">
      <c r="B889" s="67"/>
    </row>
    <row r="890" ht="15.75" customHeight="1" spans="2:2">
      <c r="B890" s="67"/>
    </row>
    <row r="891" ht="15.75" customHeight="1" spans="2:2">
      <c r="B891" s="67"/>
    </row>
    <row r="892" ht="15.75" customHeight="1" spans="2:2">
      <c r="B892" s="67"/>
    </row>
    <row r="893" ht="15.75" customHeight="1" spans="2:2">
      <c r="B893" s="67"/>
    </row>
    <row r="894" ht="15.75" customHeight="1" spans="2:2">
      <c r="B894" s="67"/>
    </row>
    <row r="895" ht="15.75" customHeight="1" spans="2:2">
      <c r="B895" s="67"/>
    </row>
    <row r="896" ht="15.75" customHeight="1" spans="2:2">
      <c r="B896" s="67"/>
    </row>
    <row r="897" ht="15.75" customHeight="1" spans="2:2">
      <c r="B897" s="67"/>
    </row>
    <row r="898" ht="15.75" customHeight="1" spans="2:2">
      <c r="B898" s="67"/>
    </row>
    <row r="899" ht="15.75" customHeight="1" spans="2:2">
      <c r="B899" s="67"/>
    </row>
    <row r="900" ht="15.75" customHeight="1" spans="2:2">
      <c r="B900" s="67"/>
    </row>
    <row r="901" ht="15.75" customHeight="1" spans="2:2">
      <c r="B901" s="67"/>
    </row>
    <row r="902" ht="15.75" customHeight="1" spans="2:2">
      <c r="B902" s="67"/>
    </row>
    <row r="903" ht="15.75" customHeight="1" spans="2:2">
      <c r="B903" s="67"/>
    </row>
    <row r="904" ht="15.75" customHeight="1" spans="2:2">
      <c r="B904" s="67"/>
    </row>
    <row r="905" ht="15.75" customHeight="1" spans="2:2">
      <c r="B905" s="67"/>
    </row>
    <row r="906" ht="15.75" customHeight="1" spans="2:2">
      <c r="B906" s="67"/>
    </row>
    <row r="907" ht="15.75" customHeight="1" spans="2:2">
      <c r="B907" s="67"/>
    </row>
    <row r="908" ht="15.75" customHeight="1" spans="2:2">
      <c r="B908" s="67"/>
    </row>
    <row r="909" ht="15.75" customHeight="1" spans="2:2">
      <c r="B909" s="67"/>
    </row>
    <row r="910" ht="15.75" customHeight="1" spans="2:2">
      <c r="B910" s="67"/>
    </row>
    <row r="911" ht="15.75" customHeight="1" spans="2:2">
      <c r="B911" s="67"/>
    </row>
    <row r="912" ht="15.75" customHeight="1" spans="2:2">
      <c r="B912" s="67"/>
    </row>
    <row r="913" ht="15.75" customHeight="1" spans="2:2">
      <c r="B913" s="67"/>
    </row>
    <row r="914" ht="15.75" customHeight="1" spans="2:2">
      <c r="B914" s="67"/>
    </row>
    <row r="915" ht="15.75" customHeight="1" spans="2:2">
      <c r="B915" s="67"/>
    </row>
    <row r="916" ht="15.75" customHeight="1" spans="2:2">
      <c r="B916" s="67"/>
    </row>
    <row r="917" ht="15.75" customHeight="1" spans="2:2">
      <c r="B917" s="67"/>
    </row>
    <row r="918" ht="15.75" customHeight="1" spans="2:2">
      <c r="B918" s="67"/>
    </row>
    <row r="919" ht="15.75" customHeight="1" spans="2:2">
      <c r="B919" s="67"/>
    </row>
    <row r="920" ht="15.75" customHeight="1" spans="2:2">
      <c r="B920" s="67"/>
    </row>
    <row r="921" ht="15.75" customHeight="1" spans="2:2">
      <c r="B921" s="67"/>
    </row>
    <row r="922" ht="15.75" customHeight="1" spans="2:2">
      <c r="B922" s="67"/>
    </row>
    <row r="923" ht="15.75" customHeight="1" spans="2:2">
      <c r="B923" s="67"/>
    </row>
    <row r="924" ht="15.75" customHeight="1" spans="2:2">
      <c r="B924" s="67"/>
    </row>
    <row r="925" ht="15.75" customHeight="1" spans="2:2">
      <c r="B925" s="67"/>
    </row>
    <row r="926" ht="15.75" customHeight="1" spans="2:2">
      <c r="B926" s="67"/>
    </row>
    <row r="927" ht="15.75" customHeight="1" spans="2:2">
      <c r="B927" s="67"/>
    </row>
    <row r="928" ht="15.75" customHeight="1" spans="2:2">
      <c r="B928" s="67"/>
    </row>
    <row r="929" ht="15.75" customHeight="1" spans="2:2">
      <c r="B929" s="67"/>
    </row>
    <row r="930" ht="15.75" customHeight="1" spans="2:2">
      <c r="B930" s="67"/>
    </row>
    <row r="931" ht="15.75" customHeight="1" spans="2:2">
      <c r="B931" s="67"/>
    </row>
    <row r="932" ht="15.75" customHeight="1" spans="2:2">
      <c r="B932" s="67"/>
    </row>
    <row r="933" ht="15.75" customHeight="1" spans="2:2">
      <c r="B933" s="67"/>
    </row>
    <row r="934" ht="15.75" customHeight="1" spans="2:2">
      <c r="B934" s="67"/>
    </row>
    <row r="935" ht="15.75" customHeight="1" spans="2:2">
      <c r="B935" s="67"/>
    </row>
    <row r="936" ht="15.75" customHeight="1" spans="2:2">
      <c r="B936" s="67"/>
    </row>
    <row r="937" ht="15.75" customHeight="1" spans="2:2">
      <c r="B937" s="67"/>
    </row>
    <row r="938" ht="15.75" customHeight="1" spans="2:2">
      <c r="B938" s="67"/>
    </row>
    <row r="939" ht="15.75" customHeight="1" spans="2:2">
      <c r="B939" s="67"/>
    </row>
    <row r="940" ht="15.75" customHeight="1" spans="2:2">
      <c r="B940" s="67"/>
    </row>
    <row r="941" ht="15.75" customHeight="1" spans="2:2">
      <c r="B941" s="67"/>
    </row>
    <row r="942" ht="15.75" customHeight="1" spans="2:2">
      <c r="B942" s="67"/>
    </row>
    <row r="943" ht="15.75" customHeight="1" spans="2:2">
      <c r="B943" s="67"/>
    </row>
    <row r="944" ht="15.75" customHeight="1" spans="2:2">
      <c r="B944" s="67"/>
    </row>
    <row r="945" ht="15.75" customHeight="1" spans="2:2">
      <c r="B945" s="67"/>
    </row>
    <row r="946" ht="15.75" customHeight="1" spans="2:2">
      <c r="B946" s="67"/>
    </row>
    <row r="947" ht="15.75" customHeight="1" spans="2:2">
      <c r="B947" s="67"/>
    </row>
    <row r="948" ht="15.75" customHeight="1" spans="2:2">
      <c r="B948" s="67"/>
    </row>
    <row r="949" ht="15.75" customHeight="1" spans="2:2">
      <c r="B949" s="67"/>
    </row>
    <row r="950" ht="15.75" customHeight="1" spans="2:2">
      <c r="B950" s="67"/>
    </row>
    <row r="951" ht="15.75" customHeight="1" spans="2:2">
      <c r="B951" s="67"/>
    </row>
    <row r="952" ht="15.75" customHeight="1" spans="2:2">
      <c r="B952" s="67"/>
    </row>
    <row r="953" ht="15.75" customHeight="1" spans="2:2">
      <c r="B953" s="67"/>
    </row>
    <row r="954" ht="15.75" customHeight="1" spans="2:2">
      <c r="B954" s="67"/>
    </row>
    <row r="955" ht="15.75" customHeight="1" spans="2:2">
      <c r="B955" s="67"/>
    </row>
    <row r="956" ht="15.75" customHeight="1" spans="2:2">
      <c r="B956" s="67"/>
    </row>
    <row r="957" ht="15.75" customHeight="1" spans="2:2">
      <c r="B957" s="67"/>
    </row>
    <row r="958" ht="15.75" customHeight="1" spans="2:2">
      <c r="B958" s="67"/>
    </row>
    <row r="959" ht="15.75" customHeight="1" spans="2:2">
      <c r="B959" s="67"/>
    </row>
    <row r="960" ht="15.75" customHeight="1" spans="2:2">
      <c r="B960" s="67"/>
    </row>
    <row r="961" ht="15.75" customHeight="1" spans="2:2">
      <c r="B961" s="67"/>
    </row>
    <row r="962" ht="15.75" customHeight="1" spans="2:2">
      <c r="B962" s="67"/>
    </row>
    <row r="963" ht="15.75" customHeight="1" spans="2:2">
      <c r="B963" s="67"/>
    </row>
    <row r="964" ht="15.75" customHeight="1" spans="2:2">
      <c r="B964" s="67"/>
    </row>
    <row r="965" ht="15.75" customHeight="1" spans="2:2">
      <c r="B965" s="67"/>
    </row>
    <row r="966" ht="15.75" customHeight="1" spans="2:2">
      <c r="B966" s="67"/>
    </row>
    <row r="967" ht="15.75" customHeight="1" spans="2:2">
      <c r="B967" s="67"/>
    </row>
    <row r="968" ht="15.75" customHeight="1" spans="2:2">
      <c r="B968" s="67"/>
    </row>
    <row r="969" ht="15.75" customHeight="1" spans="2:2">
      <c r="B969" s="67"/>
    </row>
    <row r="970" ht="15.75" customHeight="1" spans="2:2">
      <c r="B970" s="67"/>
    </row>
    <row r="971" ht="15.75" customHeight="1" spans="2:2">
      <c r="B971" s="67"/>
    </row>
    <row r="972" ht="15.75" customHeight="1" spans="2:2">
      <c r="B972" s="67"/>
    </row>
    <row r="973" ht="15.75" customHeight="1" spans="2:2">
      <c r="B973" s="67"/>
    </row>
    <row r="974" ht="15.75" customHeight="1" spans="2:2">
      <c r="B974" s="67"/>
    </row>
    <row r="975" ht="15.75" customHeight="1" spans="2:2">
      <c r="B975" s="67"/>
    </row>
    <row r="976" ht="15.75" customHeight="1" spans="2:2">
      <c r="B976" s="67"/>
    </row>
    <row r="977" ht="15.75" customHeight="1" spans="2:2">
      <c r="B977" s="67"/>
    </row>
    <row r="978" ht="15.75" customHeight="1" spans="2:2">
      <c r="B978" s="67"/>
    </row>
    <row r="979" ht="15.75" customHeight="1" spans="2:2">
      <c r="B979" s="67"/>
    </row>
    <row r="980" ht="15.75" customHeight="1" spans="2:2">
      <c r="B980" s="67"/>
    </row>
    <row r="981" ht="15.75" customHeight="1" spans="2:2">
      <c r="B981" s="67"/>
    </row>
    <row r="982" ht="15.75" customHeight="1" spans="2:2">
      <c r="B982" s="67"/>
    </row>
    <row r="983" ht="15.75" customHeight="1" spans="2:2">
      <c r="B983" s="67"/>
    </row>
    <row r="984" ht="15.75" customHeight="1" spans="2:2">
      <c r="B984" s="67"/>
    </row>
    <row r="985" ht="15.75" customHeight="1" spans="2:2">
      <c r="B985" s="67"/>
    </row>
    <row r="986" ht="15.75" customHeight="1" spans="2:2">
      <c r="B986" s="67"/>
    </row>
    <row r="987" ht="15.75" customHeight="1" spans="2:2">
      <c r="B987" s="67"/>
    </row>
    <row r="988" ht="15.75" customHeight="1" spans="2:2">
      <c r="B988" s="67"/>
    </row>
    <row r="989" ht="15.75" customHeight="1" spans="2:2">
      <c r="B989" s="67"/>
    </row>
    <row r="990" ht="15.75" customHeight="1" spans="2:2">
      <c r="B990" s="67"/>
    </row>
    <row r="991" ht="15.75" customHeight="1" spans="2:2">
      <c r="B991" s="67"/>
    </row>
    <row r="992" ht="15.75" customHeight="1" spans="2:2">
      <c r="B992" s="67"/>
    </row>
    <row r="993" ht="15.75" customHeight="1" spans="2:2">
      <c r="B993" s="67"/>
    </row>
    <row r="994" ht="15.75" customHeight="1" spans="2:2">
      <c r="B994" s="67"/>
    </row>
    <row r="995" ht="15.75" customHeight="1" spans="2:2">
      <c r="B995" s="67"/>
    </row>
    <row r="996" ht="15.75" customHeight="1" spans="2:2">
      <c r="B996" s="67"/>
    </row>
    <row r="997" ht="15.75" customHeight="1" spans="2:2">
      <c r="B997" s="67"/>
    </row>
    <row r="998" ht="15.75" customHeight="1" spans="2:2">
      <c r="B998" s="67"/>
    </row>
    <row r="999" ht="15.75" customHeight="1" spans="2:2">
      <c r="B999" s="67"/>
    </row>
    <row r="1000" ht="15.75" customHeight="1" spans="2:2">
      <c r="B1000" s="67"/>
    </row>
  </sheetData>
  <conditionalFormatting sqref="K10:R10">
    <cfRule type="iconSet" priority="359">
      <iconSet iconSet="3Flags">
        <cfvo type="percent" val="0"/>
        <cfvo type="percent" val="33"/>
        <cfvo type="percent" val="67"/>
      </iconSet>
    </cfRule>
  </conditionalFormatting>
  <conditionalFormatting sqref="K11:R11">
    <cfRule type="iconSet" priority="358">
      <iconSet iconSet="3Flags">
        <cfvo type="percent" val="0"/>
        <cfvo type="percent" val="33"/>
        <cfvo type="percent" val="67"/>
      </iconSet>
    </cfRule>
  </conditionalFormatting>
  <conditionalFormatting sqref="K12:R12">
    <cfRule type="iconSet" priority="357">
      <iconSet iconSet="3Flags">
        <cfvo type="percent" val="0"/>
        <cfvo type="percent" val="33"/>
        <cfvo type="percent" val="67"/>
      </iconSet>
    </cfRule>
  </conditionalFormatting>
  <conditionalFormatting sqref="K13:R13">
    <cfRule type="iconSet" priority="356">
      <iconSet iconSet="3Flags">
        <cfvo type="percent" val="0"/>
        <cfvo type="percent" val="33"/>
        <cfvo type="percent" val="67"/>
      </iconSet>
    </cfRule>
  </conditionalFormatting>
  <conditionalFormatting sqref="K14:R14">
    <cfRule type="iconSet" priority="355">
      <iconSet iconSet="3Flags">
        <cfvo type="percent" val="0"/>
        <cfvo type="percent" val="33"/>
        <cfvo type="percent" val="67"/>
      </iconSet>
    </cfRule>
  </conditionalFormatting>
  <conditionalFormatting sqref="K15:R15">
    <cfRule type="iconSet" priority="354">
      <iconSet iconSet="3Flags">
        <cfvo type="percent" val="0"/>
        <cfvo type="percent" val="33"/>
        <cfvo type="percent" val="67"/>
      </iconSet>
    </cfRule>
  </conditionalFormatting>
  <conditionalFormatting sqref="K16:R16">
    <cfRule type="iconSet" priority="353">
      <iconSet iconSet="3Flags">
        <cfvo type="percent" val="0"/>
        <cfvo type="percent" val="33"/>
        <cfvo type="percent" val="67"/>
      </iconSet>
    </cfRule>
  </conditionalFormatting>
  <conditionalFormatting sqref="K17:R17">
    <cfRule type="iconSet" priority="352">
      <iconSet iconSet="3Flags">
        <cfvo type="percent" val="0"/>
        <cfvo type="percent" val="33"/>
        <cfvo type="percent" val="67"/>
      </iconSet>
    </cfRule>
  </conditionalFormatting>
  <conditionalFormatting sqref="K18:R18">
    <cfRule type="iconSet" priority="351">
      <iconSet iconSet="3Flags">
        <cfvo type="percent" val="0"/>
        <cfvo type="percent" val="33"/>
        <cfvo type="percent" val="67"/>
      </iconSet>
    </cfRule>
  </conditionalFormatting>
  <conditionalFormatting sqref="K19:R19">
    <cfRule type="iconSet" priority="350">
      <iconSet iconSet="3Flags">
        <cfvo type="percent" val="0"/>
        <cfvo type="percent" val="33"/>
        <cfvo type="percent" val="67"/>
      </iconSet>
    </cfRule>
  </conditionalFormatting>
  <conditionalFormatting sqref="K20:R20">
    <cfRule type="iconSet" priority="349">
      <iconSet iconSet="3Flags">
        <cfvo type="percent" val="0"/>
        <cfvo type="percent" val="33"/>
        <cfvo type="percent" val="67"/>
      </iconSet>
    </cfRule>
  </conditionalFormatting>
  <conditionalFormatting sqref="K21:R21">
    <cfRule type="iconSet" priority="348">
      <iconSet iconSet="3Flags">
        <cfvo type="percent" val="0"/>
        <cfvo type="percent" val="33"/>
        <cfvo type="percent" val="67"/>
      </iconSet>
    </cfRule>
  </conditionalFormatting>
  <conditionalFormatting sqref="K22:R22">
    <cfRule type="iconSet" priority="347">
      <iconSet iconSet="3Flags">
        <cfvo type="percent" val="0"/>
        <cfvo type="percent" val="33"/>
        <cfvo type="percent" val="67"/>
      </iconSet>
    </cfRule>
  </conditionalFormatting>
  <conditionalFormatting sqref="K23:R23">
    <cfRule type="iconSet" priority="346">
      <iconSet iconSet="3Flags">
        <cfvo type="percent" val="0"/>
        <cfvo type="percent" val="33"/>
        <cfvo type="percent" val="67"/>
      </iconSet>
    </cfRule>
  </conditionalFormatting>
  <conditionalFormatting sqref="K24:R24">
    <cfRule type="iconSet" priority="345">
      <iconSet iconSet="3Flags">
        <cfvo type="percent" val="0"/>
        <cfvo type="percent" val="33"/>
        <cfvo type="percent" val="67"/>
      </iconSet>
    </cfRule>
  </conditionalFormatting>
  <conditionalFormatting sqref="K25:R25">
    <cfRule type="iconSet" priority="344">
      <iconSet iconSet="3Flags">
        <cfvo type="percent" val="0"/>
        <cfvo type="percent" val="33"/>
        <cfvo type="percent" val="67"/>
      </iconSet>
    </cfRule>
  </conditionalFormatting>
  <conditionalFormatting sqref="K26:R26">
    <cfRule type="iconSet" priority="343">
      <iconSet iconSet="3Flags">
        <cfvo type="percent" val="0"/>
        <cfvo type="percent" val="33"/>
        <cfvo type="percent" val="67"/>
      </iconSet>
    </cfRule>
  </conditionalFormatting>
  <conditionalFormatting sqref="K27:R27">
    <cfRule type="iconSet" priority="342">
      <iconSet iconSet="3Flags">
        <cfvo type="percent" val="0"/>
        <cfvo type="percent" val="33"/>
        <cfvo type="percent" val="67"/>
      </iconSet>
    </cfRule>
  </conditionalFormatting>
  <conditionalFormatting sqref="K28:R28">
    <cfRule type="iconSet" priority="341">
      <iconSet iconSet="3Flags">
        <cfvo type="percent" val="0"/>
        <cfvo type="percent" val="33"/>
        <cfvo type="percent" val="67"/>
      </iconSet>
    </cfRule>
  </conditionalFormatting>
  <conditionalFormatting sqref="K29:R29">
    <cfRule type="iconSet" priority="340">
      <iconSet iconSet="3Flags">
        <cfvo type="percent" val="0"/>
        <cfvo type="percent" val="33"/>
        <cfvo type="percent" val="67"/>
      </iconSet>
    </cfRule>
  </conditionalFormatting>
  <conditionalFormatting sqref="K30:R30">
    <cfRule type="iconSet" priority="339">
      <iconSet iconSet="3Flags">
        <cfvo type="percent" val="0"/>
        <cfvo type="percent" val="33"/>
        <cfvo type="percent" val="67"/>
      </iconSet>
    </cfRule>
  </conditionalFormatting>
  <conditionalFormatting sqref="K31:R31">
    <cfRule type="iconSet" priority="338">
      <iconSet iconSet="3Flags">
        <cfvo type="percent" val="0"/>
        <cfvo type="percent" val="33"/>
        <cfvo type="percent" val="67"/>
      </iconSet>
    </cfRule>
  </conditionalFormatting>
  <conditionalFormatting sqref="K32:R32">
    <cfRule type="iconSet" priority="337">
      <iconSet iconSet="3Flags">
        <cfvo type="percent" val="0"/>
        <cfvo type="percent" val="33"/>
        <cfvo type="percent" val="67"/>
      </iconSet>
    </cfRule>
  </conditionalFormatting>
  <conditionalFormatting sqref="K33:R33">
    <cfRule type="iconSet" priority="336">
      <iconSet iconSet="3Flags">
        <cfvo type="percent" val="0"/>
        <cfvo type="percent" val="33"/>
        <cfvo type="percent" val="67"/>
      </iconSet>
    </cfRule>
  </conditionalFormatting>
  <conditionalFormatting sqref="K34:R34">
    <cfRule type="iconSet" priority="335">
      <iconSet iconSet="3Flags">
        <cfvo type="percent" val="0"/>
        <cfvo type="percent" val="33"/>
        <cfvo type="percent" val="67"/>
      </iconSet>
    </cfRule>
  </conditionalFormatting>
  <conditionalFormatting sqref="K35:R35">
    <cfRule type="iconSet" priority="334">
      <iconSet iconSet="3Flags">
        <cfvo type="percent" val="0"/>
        <cfvo type="percent" val="33"/>
        <cfvo type="percent" val="67"/>
      </iconSet>
    </cfRule>
  </conditionalFormatting>
  <conditionalFormatting sqref="K36:R36">
    <cfRule type="iconSet" priority="333">
      <iconSet iconSet="3Flags">
        <cfvo type="percent" val="0"/>
        <cfvo type="percent" val="33"/>
        <cfvo type="percent" val="67"/>
      </iconSet>
    </cfRule>
  </conditionalFormatting>
  <conditionalFormatting sqref="K37:R37">
    <cfRule type="iconSet" priority="332">
      <iconSet iconSet="3Flags">
        <cfvo type="percent" val="0"/>
        <cfvo type="percent" val="33"/>
        <cfvo type="percent" val="67"/>
      </iconSet>
    </cfRule>
  </conditionalFormatting>
  <conditionalFormatting sqref="K38:R38">
    <cfRule type="iconSet" priority="331">
      <iconSet iconSet="3Flags">
        <cfvo type="percent" val="0"/>
        <cfvo type="percent" val="33"/>
        <cfvo type="percent" val="67"/>
      </iconSet>
    </cfRule>
  </conditionalFormatting>
  <conditionalFormatting sqref="K39:R39">
    <cfRule type="iconSet" priority="330">
      <iconSet iconSet="3Flags">
        <cfvo type="percent" val="0"/>
        <cfvo type="percent" val="33"/>
        <cfvo type="percent" val="67"/>
      </iconSet>
    </cfRule>
  </conditionalFormatting>
  <conditionalFormatting sqref="K40:R40">
    <cfRule type="iconSet" priority="329">
      <iconSet iconSet="3Flags">
        <cfvo type="percent" val="0"/>
        <cfvo type="percent" val="33"/>
        <cfvo type="percent" val="67"/>
      </iconSet>
    </cfRule>
  </conditionalFormatting>
  <conditionalFormatting sqref="K41:R41">
    <cfRule type="iconSet" priority="328">
      <iconSet iconSet="3Flags">
        <cfvo type="percent" val="0"/>
        <cfvo type="percent" val="33"/>
        <cfvo type="percent" val="67"/>
      </iconSet>
    </cfRule>
  </conditionalFormatting>
  <conditionalFormatting sqref="K42:R42">
    <cfRule type="iconSet" priority="327">
      <iconSet iconSet="3Flags">
        <cfvo type="percent" val="0"/>
        <cfvo type="percent" val="33"/>
        <cfvo type="percent" val="67"/>
      </iconSet>
    </cfRule>
  </conditionalFormatting>
  <conditionalFormatting sqref="K43:R43">
    <cfRule type="iconSet" priority="326">
      <iconSet iconSet="3Flags">
        <cfvo type="percent" val="0"/>
        <cfvo type="percent" val="33"/>
        <cfvo type="percent" val="67"/>
      </iconSet>
    </cfRule>
  </conditionalFormatting>
  <conditionalFormatting sqref="K44:R44">
    <cfRule type="iconSet" priority="325">
      <iconSet iconSet="3Flags">
        <cfvo type="percent" val="0"/>
        <cfvo type="percent" val="33"/>
        <cfvo type="percent" val="67"/>
      </iconSet>
    </cfRule>
  </conditionalFormatting>
  <conditionalFormatting sqref="K45:R45">
    <cfRule type="iconSet" priority="324">
      <iconSet iconSet="3Flags">
        <cfvo type="percent" val="0"/>
        <cfvo type="percent" val="33"/>
        <cfvo type="percent" val="67"/>
      </iconSet>
    </cfRule>
  </conditionalFormatting>
  <conditionalFormatting sqref="K46:R46">
    <cfRule type="iconSet" priority="323">
      <iconSet iconSet="3Flags">
        <cfvo type="percent" val="0"/>
        <cfvo type="percent" val="33"/>
        <cfvo type="percent" val="67"/>
      </iconSet>
    </cfRule>
  </conditionalFormatting>
  <conditionalFormatting sqref="K47:R47">
    <cfRule type="iconSet" priority="322">
      <iconSet iconSet="3Flags">
        <cfvo type="percent" val="0"/>
        <cfvo type="percent" val="33"/>
        <cfvo type="percent" val="67"/>
      </iconSet>
    </cfRule>
  </conditionalFormatting>
  <conditionalFormatting sqref="K48:R48">
    <cfRule type="iconSet" priority="321">
      <iconSet iconSet="3Flags">
        <cfvo type="percent" val="0"/>
        <cfvo type="percent" val="33"/>
        <cfvo type="percent" val="67"/>
      </iconSet>
    </cfRule>
  </conditionalFormatting>
  <conditionalFormatting sqref="K49:R49">
    <cfRule type="iconSet" priority="320">
      <iconSet iconSet="3Flags">
        <cfvo type="percent" val="0"/>
        <cfvo type="percent" val="33"/>
        <cfvo type="percent" val="67"/>
      </iconSet>
    </cfRule>
  </conditionalFormatting>
  <conditionalFormatting sqref="K50:R50">
    <cfRule type="iconSet" priority="319">
      <iconSet iconSet="3Flags">
        <cfvo type="percent" val="0"/>
        <cfvo type="percent" val="33"/>
        <cfvo type="percent" val="67"/>
      </iconSet>
    </cfRule>
  </conditionalFormatting>
  <conditionalFormatting sqref="K51:R51">
    <cfRule type="iconSet" priority="318">
      <iconSet iconSet="3Flags">
        <cfvo type="percent" val="0"/>
        <cfvo type="percent" val="33"/>
        <cfvo type="percent" val="67"/>
      </iconSet>
    </cfRule>
  </conditionalFormatting>
  <conditionalFormatting sqref="K52:R52">
    <cfRule type="iconSet" priority="317">
      <iconSet iconSet="3Flags">
        <cfvo type="percent" val="0"/>
        <cfvo type="percent" val="33"/>
        <cfvo type="percent" val="67"/>
      </iconSet>
    </cfRule>
  </conditionalFormatting>
  <conditionalFormatting sqref="K53:R53">
    <cfRule type="iconSet" priority="316">
      <iconSet iconSet="3Flags">
        <cfvo type="percent" val="0"/>
        <cfvo type="percent" val="33"/>
        <cfvo type="percent" val="67"/>
      </iconSet>
    </cfRule>
  </conditionalFormatting>
  <conditionalFormatting sqref="K54:R54">
    <cfRule type="iconSet" priority="315">
      <iconSet iconSet="3Flags">
        <cfvo type="percent" val="0"/>
        <cfvo type="percent" val="33"/>
        <cfvo type="percent" val="67"/>
      </iconSet>
    </cfRule>
  </conditionalFormatting>
  <conditionalFormatting sqref="K55:R55">
    <cfRule type="iconSet" priority="314">
      <iconSet iconSet="3Flags">
        <cfvo type="percent" val="0"/>
        <cfvo type="percent" val="33"/>
        <cfvo type="percent" val="67"/>
      </iconSet>
    </cfRule>
  </conditionalFormatting>
  <conditionalFormatting sqref="K56:R56">
    <cfRule type="iconSet" priority="313">
      <iconSet iconSet="3Flags">
        <cfvo type="percent" val="0"/>
        <cfvo type="percent" val="33"/>
        <cfvo type="percent" val="67"/>
      </iconSet>
    </cfRule>
  </conditionalFormatting>
  <conditionalFormatting sqref="K57:R57">
    <cfRule type="iconSet" priority="312">
      <iconSet iconSet="3Flags">
        <cfvo type="percent" val="0"/>
        <cfvo type="percent" val="33"/>
        <cfvo type="percent" val="67"/>
      </iconSet>
    </cfRule>
  </conditionalFormatting>
  <conditionalFormatting sqref="K58:R58">
    <cfRule type="iconSet" priority="311">
      <iconSet iconSet="3Flags">
        <cfvo type="percent" val="0"/>
        <cfvo type="percent" val="33"/>
        <cfvo type="percent" val="67"/>
      </iconSet>
    </cfRule>
  </conditionalFormatting>
  <conditionalFormatting sqref="K59:R59">
    <cfRule type="iconSet" priority="310">
      <iconSet iconSet="3Flags">
        <cfvo type="percent" val="0"/>
        <cfvo type="percent" val="33"/>
        <cfvo type="percent" val="67"/>
      </iconSet>
    </cfRule>
  </conditionalFormatting>
  <conditionalFormatting sqref="K60:R60">
    <cfRule type="iconSet" priority="309">
      <iconSet iconSet="3Flags">
        <cfvo type="percent" val="0"/>
        <cfvo type="percent" val="33"/>
        <cfvo type="percent" val="67"/>
      </iconSet>
    </cfRule>
  </conditionalFormatting>
  <conditionalFormatting sqref="K61:R61">
    <cfRule type="iconSet" priority="308">
      <iconSet iconSet="3Flags">
        <cfvo type="percent" val="0"/>
        <cfvo type="percent" val="33"/>
        <cfvo type="percent" val="67"/>
      </iconSet>
    </cfRule>
  </conditionalFormatting>
  <conditionalFormatting sqref="K62:R62">
    <cfRule type="iconSet" priority="307">
      <iconSet iconSet="3Flags">
        <cfvo type="percent" val="0"/>
        <cfvo type="percent" val="33"/>
        <cfvo type="percent" val="67"/>
      </iconSet>
    </cfRule>
  </conditionalFormatting>
  <conditionalFormatting sqref="K63:R63">
    <cfRule type="iconSet" priority="306">
      <iconSet iconSet="3Flags">
        <cfvo type="percent" val="0"/>
        <cfvo type="percent" val="33"/>
        <cfvo type="percent" val="67"/>
      </iconSet>
    </cfRule>
  </conditionalFormatting>
  <conditionalFormatting sqref="K64:R64">
    <cfRule type="iconSet" priority="305">
      <iconSet iconSet="3Flags">
        <cfvo type="percent" val="0"/>
        <cfvo type="percent" val="33"/>
        <cfvo type="percent" val="67"/>
      </iconSet>
    </cfRule>
  </conditionalFormatting>
  <conditionalFormatting sqref="K65:R65">
    <cfRule type="iconSet" priority="304">
      <iconSet iconSet="3Flags">
        <cfvo type="percent" val="0"/>
        <cfvo type="percent" val="33"/>
        <cfvo type="percent" val="67"/>
      </iconSet>
    </cfRule>
  </conditionalFormatting>
  <conditionalFormatting sqref="K66:R66">
    <cfRule type="iconSet" priority="303">
      <iconSet iconSet="3Flags">
        <cfvo type="percent" val="0"/>
        <cfvo type="percent" val="33"/>
        <cfvo type="percent" val="67"/>
      </iconSet>
    </cfRule>
  </conditionalFormatting>
  <conditionalFormatting sqref="K67:R67">
    <cfRule type="iconSet" priority="302">
      <iconSet iconSet="3Flags">
        <cfvo type="percent" val="0"/>
        <cfvo type="percent" val="33"/>
        <cfvo type="percent" val="67"/>
      </iconSet>
    </cfRule>
  </conditionalFormatting>
  <conditionalFormatting sqref="K68:R68">
    <cfRule type="iconSet" priority="301">
      <iconSet iconSet="3Flags">
        <cfvo type="percent" val="0"/>
        <cfvo type="percent" val="33"/>
        <cfvo type="percent" val="67"/>
      </iconSet>
    </cfRule>
  </conditionalFormatting>
  <conditionalFormatting sqref="K69:R69">
    <cfRule type="iconSet" priority="300">
      <iconSet iconSet="3Flags">
        <cfvo type="percent" val="0"/>
        <cfvo type="percent" val="33"/>
        <cfvo type="percent" val="67"/>
      </iconSet>
    </cfRule>
  </conditionalFormatting>
  <conditionalFormatting sqref="K70:R70">
    <cfRule type="iconSet" priority="299">
      <iconSet iconSet="3Flags">
        <cfvo type="percent" val="0"/>
        <cfvo type="percent" val="33"/>
        <cfvo type="percent" val="67"/>
      </iconSet>
    </cfRule>
  </conditionalFormatting>
  <conditionalFormatting sqref="K71:R71">
    <cfRule type="iconSet" priority="298">
      <iconSet iconSet="3Flags">
        <cfvo type="percent" val="0"/>
        <cfvo type="percent" val="33"/>
        <cfvo type="percent" val="67"/>
      </iconSet>
    </cfRule>
  </conditionalFormatting>
  <conditionalFormatting sqref="K72:R72">
    <cfRule type="iconSet" priority="297">
      <iconSet iconSet="3Flags">
        <cfvo type="percent" val="0"/>
        <cfvo type="percent" val="33"/>
        <cfvo type="percent" val="67"/>
      </iconSet>
    </cfRule>
  </conditionalFormatting>
  <conditionalFormatting sqref="K73:R73">
    <cfRule type="iconSet" priority="296">
      <iconSet iconSet="3Flags">
        <cfvo type="percent" val="0"/>
        <cfvo type="percent" val="33"/>
        <cfvo type="percent" val="67"/>
      </iconSet>
    </cfRule>
  </conditionalFormatting>
  <conditionalFormatting sqref="K74:R74">
    <cfRule type="iconSet" priority="295">
      <iconSet iconSet="3Flags">
        <cfvo type="percent" val="0"/>
        <cfvo type="percent" val="33"/>
        <cfvo type="percent" val="67"/>
      </iconSet>
    </cfRule>
  </conditionalFormatting>
  <conditionalFormatting sqref="K75:R75">
    <cfRule type="iconSet" priority="294">
      <iconSet iconSet="3Flags">
        <cfvo type="percent" val="0"/>
        <cfvo type="percent" val="33"/>
        <cfvo type="percent" val="67"/>
      </iconSet>
    </cfRule>
  </conditionalFormatting>
  <conditionalFormatting sqref="K76:R76">
    <cfRule type="iconSet" priority="293">
      <iconSet iconSet="3Flags">
        <cfvo type="percent" val="0"/>
        <cfvo type="percent" val="33"/>
        <cfvo type="percent" val="67"/>
      </iconSet>
    </cfRule>
  </conditionalFormatting>
  <conditionalFormatting sqref="K77:R77">
    <cfRule type="iconSet" priority="292">
      <iconSet iconSet="3Flags">
        <cfvo type="percent" val="0"/>
        <cfvo type="percent" val="33"/>
        <cfvo type="percent" val="67"/>
      </iconSet>
    </cfRule>
  </conditionalFormatting>
  <conditionalFormatting sqref="K78:R78">
    <cfRule type="iconSet" priority="291">
      <iconSet iconSet="3Flags">
        <cfvo type="percent" val="0"/>
        <cfvo type="percent" val="33"/>
        <cfvo type="percent" val="67"/>
      </iconSet>
    </cfRule>
  </conditionalFormatting>
  <conditionalFormatting sqref="K79:R79">
    <cfRule type="iconSet" priority="290">
      <iconSet iconSet="3Flags">
        <cfvo type="percent" val="0"/>
        <cfvo type="percent" val="33"/>
        <cfvo type="percent" val="67"/>
      </iconSet>
    </cfRule>
  </conditionalFormatting>
  <conditionalFormatting sqref="K80:R80">
    <cfRule type="iconSet" priority="289">
      <iconSet iconSet="3Flags">
        <cfvo type="percent" val="0"/>
        <cfvo type="percent" val="33"/>
        <cfvo type="percent" val="67"/>
      </iconSet>
    </cfRule>
  </conditionalFormatting>
  <conditionalFormatting sqref="K81:R81">
    <cfRule type="iconSet" priority="288">
      <iconSet iconSet="3Flags">
        <cfvo type="percent" val="0"/>
        <cfvo type="percent" val="33"/>
        <cfvo type="percent" val="67"/>
      </iconSet>
    </cfRule>
  </conditionalFormatting>
  <conditionalFormatting sqref="K82:R82">
    <cfRule type="iconSet" priority="287">
      <iconSet iconSet="3Flags">
        <cfvo type="percent" val="0"/>
        <cfvo type="percent" val="33"/>
        <cfvo type="percent" val="67"/>
      </iconSet>
    </cfRule>
  </conditionalFormatting>
  <conditionalFormatting sqref="K83:R83">
    <cfRule type="iconSet" priority="286">
      <iconSet iconSet="3Flags">
        <cfvo type="percent" val="0"/>
        <cfvo type="percent" val="33"/>
        <cfvo type="percent" val="67"/>
      </iconSet>
    </cfRule>
  </conditionalFormatting>
  <conditionalFormatting sqref="K84:R84">
    <cfRule type="iconSet" priority="285">
      <iconSet iconSet="3Flags">
        <cfvo type="percent" val="0"/>
        <cfvo type="percent" val="33"/>
        <cfvo type="percent" val="67"/>
      </iconSet>
    </cfRule>
  </conditionalFormatting>
  <conditionalFormatting sqref="K85:R85">
    <cfRule type="iconSet" priority="284">
      <iconSet iconSet="3Flags">
        <cfvo type="percent" val="0"/>
        <cfvo type="percent" val="33"/>
        <cfvo type="percent" val="67"/>
      </iconSet>
    </cfRule>
  </conditionalFormatting>
  <conditionalFormatting sqref="K86:R86">
    <cfRule type="iconSet" priority="283">
      <iconSet iconSet="3Flags">
        <cfvo type="percent" val="0"/>
        <cfvo type="percent" val="33"/>
        <cfvo type="percent" val="67"/>
      </iconSet>
    </cfRule>
  </conditionalFormatting>
  <conditionalFormatting sqref="K87:R87">
    <cfRule type="iconSet" priority="282">
      <iconSet iconSet="3Flags">
        <cfvo type="percent" val="0"/>
        <cfvo type="percent" val="33"/>
        <cfvo type="percent" val="67"/>
      </iconSet>
    </cfRule>
  </conditionalFormatting>
  <conditionalFormatting sqref="K88:R88">
    <cfRule type="iconSet" priority="281">
      <iconSet iconSet="3Flags">
        <cfvo type="percent" val="0"/>
        <cfvo type="percent" val="33"/>
        <cfvo type="percent" val="67"/>
      </iconSet>
    </cfRule>
  </conditionalFormatting>
  <conditionalFormatting sqref="K89:R89">
    <cfRule type="iconSet" priority="280">
      <iconSet iconSet="3Flags">
        <cfvo type="percent" val="0"/>
        <cfvo type="percent" val="33"/>
        <cfvo type="percent" val="67"/>
      </iconSet>
    </cfRule>
  </conditionalFormatting>
  <conditionalFormatting sqref="K90:R90">
    <cfRule type="iconSet" priority="279">
      <iconSet iconSet="3Flags">
        <cfvo type="percent" val="0"/>
        <cfvo type="percent" val="33"/>
        <cfvo type="percent" val="67"/>
      </iconSet>
    </cfRule>
  </conditionalFormatting>
  <conditionalFormatting sqref="K91:R91">
    <cfRule type="iconSet" priority="278">
      <iconSet iconSet="3Flags">
        <cfvo type="percent" val="0"/>
        <cfvo type="percent" val="33"/>
        <cfvo type="percent" val="67"/>
      </iconSet>
    </cfRule>
  </conditionalFormatting>
  <conditionalFormatting sqref="K92:R92">
    <cfRule type="iconSet" priority="277">
      <iconSet iconSet="3Flags">
        <cfvo type="percent" val="0"/>
        <cfvo type="percent" val="33"/>
        <cfvo type="percent" val="67"/>
      </iconSet>
    </cfRule>
  </conditionalFormatting>
  <conditionalFormatting sqref="K93:R93">
    <cfRule type="iconSet" priority="276">
      <iconSet iconSet="3Flags">
        <cfvo type="percent" val="0"/>
        <cfvo type="percent" val="33"/>
        <cfvo type="percent" val="67"/>
      </iconSet>
    </cfRule>
  </conditionalFormatting>
  <conditionalFormatting sqref="K94:R94">
    <cfRule type="iconSet" priority="275">
      <iconSet iconSet="3Flags">
        <cfvo type="percent" val="0"/>
        <cfvo type="percent" val="33"/>
        <cfvo type="percent" val="67"/>
      </iconSet>
    </cfRule>
  </conditionalFormatting>
  <conditionalFormatting sqref="K95:R95">
    <cfRule type="iconSet" priority="274">
      <iconSet iconSet="3Flags">
        <cfvo type="percent" val="0"/>
        <cfvo type="percent" val="33"/>
        <cfvo type="percent" val="67"/>
      </iconSet>
    </cfRule>
  </conditionalFormatting>
  <conditionalFormatting sqref="K96:R96">
    <cfRule type="iconSet" priority="273">
      <iconSet iconSet="3Flags">
        <cfvo type="percent" val="0"/>
        <cfvo type="percent" val="33"/>
        <cfvo type="percent" val="67"/>
      </iconSet>
    </cfRule>
  </conditionalFormatting>
  <conditionalFormatting sqref="K97:R97">
    <cfRule type="iconSet" priority="272">
      <iconSet iconSet="3Flags">
        <cfvo type="percent" val="0"/>
        <cfvo type="percent" val="33"/>
        <cfvo type="percent" val="67"/>
      </iconSet>
    </cfRule>
  </conditionalFormatting>
  <conditionalFormatting sqref="K98:R98">
    <cfRule type="iconSet" priority="271">
      <iconSet iconSet="3Flags">
        <cfvo type="percent" val="0"/>
        <cfvo type="percent" val="33"/>
        <cfvo type="percent" val="67"/>
      </iconSet>
    </cfRule>
  </conditionalFormatting>
  <conditionalFormatting sqref="K99:R99">
    <cfRule type="iconSet" priority="270">
      <iconSet iconSet="3Flags">
        <cfvo type="percent" val="0"/>
        <cfvo type="percent" val="33"/>
        <cfvo type="percent" val="67"/>
      </iconSet>
    </cfRule>
  </conditionalFormatting>
  <conditionalFormatting sqref="K100:R100">
    <cfRule type="iconSet" priority="269">
      <iconSet iconSet="3Flags">
        <cfvo type="percent" val="0"/>
        <cfvo type="percent" val="33"/>
        <cfvo type="percent" val="67"/>
      </iconSet>
    </cfRule>
  </conditionalFormatting>
  <conditionalFormatting sqref="K101:R101">
    <cfRule type="iconSet" priority="268">
      <iconSet iconSet="3Flags">
        <cfvo type="percent" val="0"/>
        <cfvo type="percent" val="33"/>
        <cfvo type="percent" val="67"/>
      </iconSet>
    </cfRule>
  </conditionalFormatting>
  <conditionalFormatting sqref="K102:R102">
    <cfRule type="iconSet" priority="267">
      <iconSet iconSet="3Flags">
        <cfvo type="percent" val="0"/>
        <cfvo type="percent" val="33"/>
        <cfvo type="percent" val="67"/>
      </iconSet>
    </cfRule>
  </conditionalFormatting>
  <conditionalFormatting sqref="K103:R103">
    <cfRule type="iconSet" priority="225">
      <iconSet iconSet="3Flags">
        <cfvo type="percent" val="0"/>
        <cfvo type="percent" val="33"/>
        <cfvo type="percent" val="67"/>
      </iconSet>
    </cfRule>
  </conditionalFormatting>
  <conditionalFormatting sqref="K104:R104">
    <cfRule type="iconSet" priority="224">
      <iconSet iconSet="3Flags">
        <cfvo type="percent" val="0"/>
        <cfvo type="percent" val="33"/>
        <cfvo type="percent" val="67"/>
      </iconSet>
    </cfRule>
  </conditionalFormatting>
  <conditionalFormatting sqref="K105:R105">
    <cfRule type="iconSet" priority="223">
      <iconSet iconSet="3Flags">
        <cfvo type="percent" val="0"/>
        <cfvo type="percent" val="33"/>
        <cfvo type="percent" val="67"/>
      </iconSet>
    </cfRule>
  </conditionalFormatting>
  <conditionalFormatting sqref="K106:R106">
    <cfRule type="iconSet" priority="222">
      <iconSet iconSet="3Flags">
        <cfvo type="percent" val="0"/>
        <cfvo type="percent" val="33"/>
        <cfvo type="percent" val="67"/>
      </iconSet>
    </cfRule>
  </conditionalFormatting>
  <conditionalFormatting sqref="K107:R107">
    <cfRule type="iconSet" priority="221">
      <iconSet iconSet="3Flags">
        <cfvo type="percent" val="0"/>
        <cfvo type="percent" val="33"/>
        <cfvo type="percent" val="67"/>
      </iconSet>
    </cfRule>
  </conditionalFormatting>
  <conditionalFormatting sqref="K108:R108">
    <cfRule type="iconSet" priority="220">
      <iconSet iconSet="3Flags">
        <cfvo type="percent" val="0"/>
        <cfvo type="percent" val="33"/>
        <cfvo type="percent" val="67"/>
      </iconSet>
    </cfRule>
  </conditionalFormatting>
  <conditionalFormatting sqref="K109:R109">
    <cfRule type="iconSet" priority="219">
      <iconSet iconSet="3Flags">
        <cfvo type="percent" val="0"/>
        <cfvo type="percent" val="33"/>
        <cfvo type="percent" val="67"/>
      </iconSet>
    </cfRule>
  </conditionalFormatting>
  <conditionalFormatting sqref="K110:R110">
    <cfRule type="iconSet" priority="218">
      <iconSet iconSet="3Flags">
        <cfvo type="percent" val="0"/>
        <cfvo type="percent" val="33"/>
        <cfvo type="percent" val="67"/>
      </iconSet>
    </cfRule>
  </conditionalFormatting>
  <conditionalFormatting sqref="K111:R111">
    <cfRule type="iconSet" priority="217">
      <iconSet iconSet="3Flags">
        <cfvo type="percent" val="0"/>
        <cfvo type="percent" val="33"/>
        <cfvo type="percent" val="67"/>
      </iconSet>
    </cfRule>
  </conditionalFormatting>
  <conditionalFormatting sqref="K112:R112">
    <cfRule type="iconSet" priority="216">
      <iconSet iconSet="3Flags">
        <cfvo type="percent" val="0"/>
        <cfvo type="percent" val="33"/>
        <cfvo type="percent" val="67"/>
      </iconSet>
    </cfRule>
  </conditionalFormatting>
  <conditionalFormatting sqref="K113:R113">
    <cfRule type="iconSet" priority="215">
      <iconSet iconSet="3Flags">
        <cfvo type="percent" val="0"/>
        <cfvo type="percent" val="33"/>
        <cfvo type="percent" val="67"/>
      </iconSet>
    </cfRule>
  </conditionalFormatting>
  <conditionalFormatting sqref="K114:R114">
    <cfRule type="iconSet" priority="214">
      <iconSet iconSet="3Flags">
        <cfvo type="percent" val="0"/>
        <cfvo type="percent" val="33"/>
        <cfvo type="percent" val="67"/>
      </iconSet>
    </cfRule>
  </conditionalFormatting>
  <conditionalFormatting sqref="K115:R115">
    <cfRule type="iconSet" priority="213">
      <iconSet iconSet="3Flags">
        <cfvo type="percent" val="0"/>
        <cfvo type="percent" val="33"/>
        <cfvo type="percent" val="67"/>
      </iconSet>
    </cfRule>
  </conditionalFormatting>
  <conditionalFormatting sqref="K116:R116">
    <cfRule type="iconSet" priority="212">
      <iconSet iconSet="3Flags">
        <cfvo type="percent" val="0"/>
        <cfvo type="percent" val="33"/>
        <cfvo type="percent" val="67"/>
      </iconSet>
    </cfRule>
  </conditionalFormatting>
  <conditionalFormatting sqref="K117:R117">
    <cfRule type="iconSet" priority="211">
      <iconSet iconSet="3Flags">
        <cfvo type="percent" val="0"/>
        <cfvo type="percent" val="33"/>
        <cfvo type="percent" val="67"/>
      </iconSet>
    </cfRule>
  </conditionalFormatting>
  <conditionalFormatting sqref="K118:R118">
    <cfRule type="iconSet" priority="210">
      <iconSet iconSet="3Flags">
        <cfvo type="percent" val="0"/>
        <cfvo type="percent" val="33"/>
        <cfvo type="percent" val="67"/>
      </iconSet>
    </cfRule>
  </conditionalFormatting>
  <conditionalFormatting sqref="K119:R119">
    <cfRule type="iconSet" priority="209">
      <iconSet iconSet="3Flags">
        <cfvo type="percent" val="0"/>
        <cfvo type="percent" val="33"/>
        <cfvo type="percent" val="67"/>
      </iconSet>
    </cfRule>
  </conditionalFormatting>
  <conditionalFormatting sqref="K120:R120">
    <cfRule type="iconSet" priority="208">
      <iconSet iconSet="3Flags">
        <cfvo type="percent" val="0"/>
        <cfvo type="percent" val="33"/>
        <cfvo type="percent" val="67"/>
      </iconSet>
    </cfRule>
  </conditionalFormatting>
  <conditionalFormatting sqref="K121:R121">
    <cfRule type="iconSet" priority="207">
      <iconSet iconSet="3Flags">
        <cfvo type="percent" val="0"/>
        <cfvo type="percent" val="33"/>
        <cfvo type="percent" val="67"/>
      </iconSet>
    </cfRule>
  </conditionalFormatting>
  <conditionalFormatting sqref="K122:R122">
    <cfRule type="iconSet" priority="206">
      <iconSet iconSet="3Flags">
        <cfvo type="percent" val="0"/>
        <cfvo type="percent" val="33"/>
        <cfvo type="percent" val="67"/>
      </iconSet>
    </cfRule>
  </conditionalFormatting>
  <conditionalFormatting sqref="K123:R123">
    <cfRule type="iconSet" priority="205">
      <iconSet iconSet="3Flags">
        <cfvo type="percent" val="0"/>
        <cfvo type="percent" val="33"/>
        <cfvo type="percent" val="67"/>
      </iconSet>
    </cfRule>
  </conditionalFormatting>
  <conditionalFormatting sqref="K124:R124">
    <cfRule type="iconSet" priority="204">
      <iconSet iconSet="3Flags">
        <cfvo type="percent" val="0"/>
        <cfvo type="percent" val="33"/>
        <cfvo type="percent" val="67"/>
      </iconSet>
    </cfRule>
  </conditionalFormatting>
  <conditionalFormatting sqref="K125:R125">
    <cfRule type="iconSet" priority="203">
      <iconSet iconSet="3Flags">
        <cfvo type="percent" val="0"/>
        <cfvo type="percent" val="33"/>
        <cfvo type="percent" val="67"/>
      </iconSet>
    </cfRule>
  </conditionalFormatting>
  <conditionalFormatting sqref="K126:R126">
    <cfRule type="iconSet" priority="202">
      <iconSet iconSet="3Flags">
        <cfvo type="percent" val="0"/>
        <cfvo type="percent" val="33"/>
        <cfvo type="percent" val="67"/>
      </iconSet>
    </cfRule>
  </conditionalFormatting>
  <conditionalFormatting sqref="K127:R127">
    <cfRule type="iconSet" priority="201">
      <iconSet iconSet="3Flags">
        <cfvo type="percent" val="0"/>
        <cfvo type="percent" val="33"/>
        <cfvo type="percent" val="67"/>
      </iconSet>
    </cfRule>
  </conditionalFormatting>
  <conditionalFormatting sqref="K128:R128">
    <cfRule type="iconSet" priority="200">
      <iconSet iconSet="3Flags">
        <cfvo type="percent" val="0"/>
        <cfvo type="percent" val="33"/>
        <cfvo type="percent" val="67"/>
      </iconSet>
    </cfRule>
  </conditionalFormatting>
  <conditionalFormatting sqref="K129:R129">
    <cfRule type="iconSet" priority="176">
      <iconSet iconSet="3Flags">
        <cfvo type="percent" val="0"/>
        <cfvo type="percent" val="33"/>
        <cfvo type="percent" val="67"/>
      </iconSet>
    </cfRule>
  </conditionalFormatting>
  <conditionalFormatting sqref="K130:R130">
    <cfRule type="iconSet" priority="175">
      <iconSet iconSet="3Flags">
        <cfvo type="percent" val="0"/>
        <cfvo type="percent" val="33"/>
        <cfvo type="percent" val="67"/>
      </iconSet>
    </cfRule>
  </conditionalFormatting>
  <conditionalFormatting sqref="K131:R131">
    <cfRule type="iconSet" priority="174">
      <iconSet iconSet="3Flags">
        <cfvo type="percent" val="0"/>
        <cfvo type="percent" val="33"/>
        <cfvo type="percent" val="67"/>
      </iconSet>
    </cfRule>
  </conditionalFormatting>
  <conditionalFormatting sqref="K132:R132">
    <cfRule type="iconSet" priority="173">
      <iconSet iconSet="3Flags">
        <cfvo type="percent" val="0"/>
        <cfvo type="percent" val="33"/>
        <cfvo type="percent" val="67"/>
      </iconSet>
    </cfRule>
  </conditionalFormatting>
  <conditionalFormatting sqref="K133:R133">
    <cfRule type="iconSet" priority="172">
      <iconSet iconSet="3Flags">
        <cfvo type="percent" val="0"/>
        <cfvo type="percent" val="33"/>
        <cfvo type="percent" val="67"/>
      </iconSet>
    </cfRule>
  </conditionalFormatting>
  <conditionalFormatting sqref="K134:R134">
    <cfRule type="iconSet" priority="171">
      <iconSet iconSet="3Flags">
        <cfvo type="percent" val="0"/>
        <cfvo type="percent" val="33"/>
        <cfvo type="percent" val="67"/>
      </iconSet>
    </cfRule>
  </conditionalFormatting>
  <conditionalFormatting sqref="K135:R135">
    <cfRule type="iconSet" priority="170">
      <iconSet iconSet="3Flags">
        <cfvo type="percent" val="0"/>
        <cfvo type="percent" val="33"/>
        <cfvo type="percent" val="67"/>
      </iconSet>
    </cfRule>
  </conditionalFormatting>
  <conditionalFormatting sqref="K136:R136">
    <cfRule type="iconSet" priority="169">
      <iconSet iconSet="3Flags">
        <cfvo type="percent" val="0"/>
        <cfvo type="percent" val="33"/>
        <cfvo type="percent" val="67"/>
      </iconSet>
    </cfRule>
  </conditionalFormatting>
  <conditionalFormatting sqref="K137:R137">
    <cfRule type="iconSet" priority="168">
      <iconSet iconSet="3Flags">
        <cfvo type="percent" val="0"/>
        <cfvo type="percent" val="33"/>
        <cfvo type="percent" val="67"/>
      </iconSet>
    </cfRule>
  </conditionalFormatting>
  <conditionalFormatting sqref="K138:R138">
    <cfRule type="iconSet" priority="167">
      <iconSet iconSet="3Flags">
        <cfvo type="percent" val="0"/>
        <cfvo type="percent" val="33"/>
        <cfvo type="percent" val="67"/>
      </iconSet>
    </cfRule>
  </conditionalFormatting>
  <conditionalFormatting sqref="K139:R139">
    <cfRule type="iconSet" priority="166">
      <iconSet iconSet="3Flags">
        <cfvo type="percent" val="0"/>
        <cfvo type="percent" val="33"/>
        <cfvo type="percent" val="67"/>
      </iconSet>
    </cfRule>
  </conditionalFormatting>
  <conditionalFormatting sqref="K140:R140">
    <cfRule type="iconSet" priority="165">
      <iconSet iconSet="3Flags">
        <cfvo type="percent" val="0"/>
        <cfvo type="percent" val="33"/>
        <cfvo type="percent" val="67"/>
      </iconSet>
    </cfRule>
  </conditionalFormatting>
  <conditionalFormatting sqref="K141:R141">
    <cfRule type="iconSet" priority="164">
      <iconSet iconSet="3Flags">
        <cfvo type="percent" val="0"/>
        <cfvo type="percent" val="33"/>
        <cfvo type="percent" val="67"/>
      </iconSet>
    </cfRule>
  </conditionalFormatting>
  <conditionalFormatting sqref="K142:R142">
    <cfRule type="iconSet" priority="163">
      <iconSet iconSet="3Flags">
        <cfvo type="percent" val="0"/>
        <cfvo type="percent" val="33"/>
        <cfvo type="percent" val="67"/>
      </iconSet>
    </cfRule>
  </conditionalFormatting>
  <conditionalFormatting sqref="K143:R143">
    <cfRule type="iconSet" priority="162">
      <iconSet iconSet="3Flags">
        <cfvo type="percent" val="0"/>
        <cfvo type="percent" val="33"/>
        <cfvo type="percent" val="67"/>
      </iconSet>
    </cfRule>
  </conditionalFormatting>
  <conditionalFormatting sqref="K144:R144">
    <cfRule type="iconSet" priority="161">
      <iconSet iconSet="3Flags">
        <cfvo type="percent" val="0"/>
        <cfvo type="percent" val="33"/>
        <cfvo type="percent" val="67"/>
      </iconSet>
    </cfRule>
  </conditionalFormatting>
  <conditionalFormatting sqref="K145:R145">
    <cfRule type="iconSet" priority="160">
      <iconSet iconSet="3Flags">
        <cfvo type="percent" val="0"/>
        <cfvo type="percent" val="33"/>
        <cfvo type="percent" val="67"/>
      </iconSet>
    </cfRule>
  </conditionalFormatting>
  <conditionalFormatting sqref="K146:R146">
    <cfRule type="iconSet" priority="159">
      <iconSet iconSet="3Flags">
        <cfvo type="percent" val="0"/>
        <cfvo type="percent" val="33"/>
        <cfvo type="percent" val="67"/>
      </iconSet>
    </cfRule>
  </conditionalFormatting>
  <conditionalFormatting sqref="K147:R147">
    <cfRule type="iconSet" priority="158">
      <iconSet iconSet="3Flags">
        <cfvo type="percent" val="0"/>
        <cfvo type="percent" val="33"/>
        <cfvo type="percent" val="67"/>
      </iconSet>
    </cfRule>
  </conditionalFormatting>
  <conditionalFormatting sqref="K148:R148">
    <cfRule type="iconSet" priority="157">
      <iconSet iconSet="3Flags">
        <cfvo type="percent" val="0"/>
        <cfvo type="percent" val="33"/>
        <cfvo type="percent" val="67"/>
      </iconSet>
    </cfRule>
  </conditionalFormatting>
  <conditionalFormatting sqref="K149:R149">
    <cfRule type="iconSet" priority="156">
      <iconSet iconSet="3Flags">
        <cfvo type="percent" val="0"/>
        <cfvo type="percent" val="33"/>
        <cfvo type="percent" val="67"/>
      </iconSet>
    </cfRule>
  </conditionalFormatting>
  <conditionalFormatting sqref="K150:R150">
    <cfRule type="iconSet" priority="155">
      <iconSet iconSet="3Flags">
        <cfvo type="percent" val="0"/>
        <cfvo type="percent" val="33"/>
        <cfvo type="percent" val="67"/>
      </iconSet>
    </cfRule>
  </conditionalFormatting>
  <conditionalFormatting sqref="K151:R151">
    <cfRule type="iconSet" priority="154">
      <iconSet iconSet="3Flags">
        <cfvo type="percent" val="0"/>
        <cfvo type="percent" val="33"/>
        <cfvo type="percent" val="67"/>
      </iconSet>
    </cfRule>
  </conditionalFormatting>
  <conditionalFormatting sqref="K152:R152">
    <cfRule type="iconSet" priority="153">
      <iconSet iconSet="3Flags">
        <cfvo type="percent" val="0"/>
        <cfvo type="percent" val="33"/>
        <cfvo type="percent" val="67"/>
      </iconSet>
    </cfRule>
  </conditionalFormatting>
  <conditionalFormatting sqref="K153:R153">
    <cfRule type="iconSet" priority="140">
      <iconSet iconSet="3Flags">
        <cfvo type="percent" val="0"/>
        <cfvo type="percent" val="33"/>
        <cfvo type="percent" val="67"/>
      </iconSet>
    </cfRule>
  </conditionalFormatting>
  <conditionalFormatting sqref="K154:R154">
    <cfRule type="iconSet" priority="139">
      <iconSet iconSet="3Flags">
        <cfvo type="percent" val="0"/>
        <cfvo type="percent" val="33"/>
        <cfvo type="percent" val="67"/>
      </iconSet>
    </cfRule>
  </conditionalFormatting>
  <conditionalFormatting sqref="K155:R155">
    <cfRule type="iconSet" priority="138">
      <iconSet iconSet="3Flags">
        <cfvo type="percent" val="0"/>
        <cfvo type="percent" val="33"/>
        <cfvo type="percent" val="67"/>
      </iconSet>
    </cfRule>
  </conditionalFormatting>
  <conditionalFormatting sqref="K156:R156">
    <cfRule type="iconSet" priority="137">
      <iconSet iconSet="3Flags">
        <cfvo type="percent" val="0"/>
        <cfvo type="percent" val="33"/>
        <cfvo type="percent" val="67"/>
      </iconSet>
    </cfRule>
  </conditionalFormatting>
  <conditionalFormatting sqref="K157:R157">
    <cfRule type="iconSet" priority="136">
      <iconSet iconSet="3Flags">
        <cfvo type="percent" val="0"/>
        <cfvo type="percent" val="33"/>
        <cfvo type="percent" val="67"/>
      </iconSet>
    </cfRule>
  </conditionalFormatting>
  <conditionalFormatting sqref="K158:R158">
    <cfRule type="iconSet" priority="135">
      <iconSet iconSet="3Flags">
        <cfvo type="percent" val="0"/>
        <cfvo type="percent" val="33"/>
        <cfvo type="percent" val="67"/>
      </iconSet>
    </cfRule>
  </conditionalFormatting>
  <conditionalFormatting sqref="K159:R159">
    <cfRule type="iconSet" priority="134">
      <iconSet iconSet="3Flags">
        <cfvo type="percent" val="0"/>
        <cfvo type="percent" val="33"/>
        <cfvo type="percent" val="67"/>
      </iconSet>
    </cfRule>
  </conditionalFormatting>
  <conditionalFormatting sqref="K160:R160">
    <cfRule type="iconSet" priority="133">
      <iconSet iconSet="3Flags">
        <cfvo type="percent" val="0"/>
        <cfvo type="percent" val="33"/>
        <cfvo type="percent" val="67"/>
      </iconSet>
    </cfRule>
  </conditionalFormatting>
  <conditionalFormatting sqref="K161:R161">
    <cfRule type="iconSet" priority="132">
      <iconSet iconSet="3Flags">
        <cfvo type="percent" val="0"/>
        <cfvo type="percent" val="33"/>
        <cfvo type="percent" val="67"/>
      </iconSet>
    </cfRule>
  </conditionalFormatting>
  <conditionalFormatting sqref="K162:R162">
    <cfRule type="iconSet" priority="131">
      <iconSet iconSet="3Flags">
        <cfvo type="percent" val="0"/>
        <cfvo type="percent" val="33"/>
        <cfvo type="percent" val="67"/>
      </iconSet>
    </cfRule>
  </conditionalFormatting>
  <conditionalFormatting sqref="K163:R163">
    <cfRule type="iconSet" priority="130">
      <iconSet iconSet="3Flags">
        <cfvo type="percent" val="0"/>
        <cfvo type="percent" val="33"/>
        <cfvo type="percent" val="67"/>
      </iconSet>
    </cfRule>
  </conditionalFormatting>
  <conditionalFormatting sqref="K164:R164">
    <cfRule type="iconSet" priority="129">
      <iconSet iconSet="3Flags">
        <cfvo type="percent" val="0"/>
        <cfvo type="percent" val="33"/>
        <cfvo type="percent" val="67"/>
      </iconSet>
    </cfRule>
  </conditionalFormatting>
  <conditionalFormatting sqref="K165:R165">
    <cfRule type="iconSet" priority="128">
      <iconSet iconSet="3Flags">
        <cfvo type="percent" val="0"/>
        <cfvo type="percent" val="33"/>
        <cfvo type="percent" val="67"/>
      </iconSet>
    </cfRule>
  </conditionalFormatting>
  <conditionalFormatting sqref="K166:R166">
    <cfRule type="iconSet" priority="127">
      <iconSet iconSet="3Flags">
        <cfvo type="percent" val="0"/>
        <cfvo type="percent" val="33"/>
        <cfvo type="percent" val="67"/>
      </iconSet>
    </cfRule>
  </conditionalFormatting>
  <conditionalFormatting sqref="K167:R167">
    <cfRule type="iconSet" priority="126">
      <iconSet iconSet="3Flags">
        <cfvo type="percent" val="0"/>
        <cfvo type="percent" val="33"/>
        <cfvo type="percent" val="67"/>
      </iconSet>
    </cfRule>
  </conditionalFormatting>
  <conditionalFormatting sqref="K168:R168">
    <cfRule type="iconSet" priority="125">
      <iconSet iconSet="3Flags">
        <cfvo type="percent" val="0"/>
        <cfvo type="percent" val="33"/>
        <cfvo type="percent" val="67"/>
      </iconSet>
    </cfRule>
  </conditionalFormatting>
  <conditionalFormatting sqref="K169:R169">
    <cfRule type="iconSet" priority="124">
      <iconSet iconSet="3Flags">
        <cfvo type="percent" val="0"/>
        <cfvo type="percent" val="33"/>
        <cfvo type="percent" val="67"/>
      </iconSet>
    </cfRule>
  </conditionalFormatting>
  <conditionalFormatting sqref="K170:R170">
    <cfRule type="iconSet" priority="123">
      <iconSet iconSet="3Flags">
        <cfvo type="percent" val="0"/>
        <cfvo type="percent" val="33"/>
        <cfvo type="percent" val="67"/>
      </iconSet>
    </cfRule>
  </conditionalFormatting>
  <conditionalFormatting sqref="K171:R171">
    <cfRule type="iconSet" priority="122">
      <iconSet iconSet="3Flags">
        <cfvo type="percent" val="0"/>
        <cfvo type="percent" val="33"/>
        <cfvo type="percent" val="67"/>
      </iconSet>
    </cfRule>
  </conditionalFormatting>
  <conditionalFormatting sqref="K172:R172">
    <cfRule type="iconSet" priority="121">
      <iconSet iconSet="3Flags">
        <cfvo type="percent" val="0"/>
        <cfvo type="percent" val="33"/>
        <cfvo type="percent" val="67"/>
      </iconSet>
    </cfRule>
  </conditionalFormatting>
  <conditionalFormatting sqref="K173:R173">
    <cfRule type="iconSet" priority="120">
      <iconSet iconSet="3Flags">
        <cfvo type="percent" val="0"/>
        <cfvo type="percent" val="33"/>
        <cfvo type="percent" val="67"/>
      </iconSet>
    </cfRule>
  </conditionalFormatting>
  <conditionalFormatting sqref="K174:R174">
    <cfRule type="iconSet" priority="119">
      <iconSet iconSet="3Flags">
        <cfvo type="percent" val="0"/>
        <cfvo type="percent" val="33"/>
        <cfvo type="percent" val="67"/>
      </iconSet>
    </cfRule>
  </conditionalFormatting>
  <conditionalFormatting sqref="K175:R175">
    <cfRule type="iconSet" priority="95">
      <iconSet iconSet="3Flags">
        <cfvo type="percent" val="0"/>
        <cfvo type="percent" val="33"/>
        <cfvo type="percent" val="67"/>
      </iconSet>
    </cfRule>
  </conditionalFormatting>
  <conditionalFormatting sqref="K176:R176">
    <cfRule type="iconSet" priority="94">
      <iconSet iconSet="3Flags">
        <cfvo type="percent" val="0"/>
        <cfvo type="percent" val="33"/>
        <cfvo type="percent" val="67"/>
      </iconSet>
    </cfRule>
  </conditionalFormatting>
  <conditionalFormatting sqref="K177:R177">
    <cfRule type="iconSet" priority="93">
      <iconSet iconSet="3Flags">
        <cfvo type="percent" val="0"/>
        <cfvo type="percent" val="33"/>
        <cfvo type="percent" val="67"/>
      </iconSet>
    </cfRule>
  </conditionalFormatting>
  <conditionalFormatting sqref="K178:R178">
    <cfRule type="iconSet" priority="92">
      <iconSet iconSet="3Flags">
        <cfvo type="percent" val="0"/>
        <cfvo type="percent" val="33"/>
        <cfvo type="percent" val="67"/>
      </iconSet>
    </cfRule>
  </conditionalFormatting>
  <conditionalFormatting sqref="K179:R179">
    <cfRule type="iconSet" priority="91">
      <iconSet iconSet="3Flags">
        <cfvo type="percent" val="0"/>
        <cfvo type="percent" val="33"/>
        <cfvo type="percent" val="67"/>
      </iconSet>
    </cfRule>
  </conditionalFormatting>
  <conditionalFormatting sqref="K180:R180">
    <cfRule type="iconSet" priority="90">
      <iconSet iconSet="3Flags">
        <cfvo type="percent" val="0"/>
        <cfvo type="percent" val="33"/>
        <cfvo type="percent" val="67"/>
      </iconSet>
    </cfRule>
  </conditionalFormatting>
  <conditionalFormatting sqref="K181:R181">
    <cfRule type="iconSet" priority="78">
      <iconSet iconSet="3Flags">
        <cfvo type="percent" val="0"/>
        <cfvo type="percent" val="33"/>
        <cfvo type="percent" val="67"/>
      </iconSet>
    </cfRule>
  </conditionalFormatting>
  <conditionalFormatting sqref="K182:R182">
    <cfRule type="iconSet" priority="77">
      <iconSet iconSet="3Flags">
        <cfvo type="percent" val="0"/>
        <cfvo type="percent" val="33"/>
        <cfvo type="percent" val="67"/>
      </iconSet>
    </cfRule>
  </conditionalFormatting>
  <conditionalFormatting sqref="K183:R183">
    <cfRule type="iconSet" priority="76">
      <iconSet iconSet="3Flags">
        <cfvo type="percent" val="0"/>
        <cfvo type="percent" val="33"/>
        <cfvo type="percent" val="67"/>
      </iconSet>
    </cfRule>
  </conditionalFormatting>
  <conditionalFormatting sqref="K184:R184">
    <cfRule type="iconSet" priority="75">
      <iconSet iconSet="3Flags">
        <cfvo type="percent" val="0"/>
        <cfvo type="percent" val="33"/>
        <cfvo type="percent" val="67"/>
      </iconSet>
    </cfRule>
  </conditionalFormatting>
  <conditionalFormatting sqref="K185:R185">
    <cfRule type="iconSet" priority="74">
      <iconSet iconSet="3Flags">
        <cfvo type="percent" val="0"/>
        <cfvo type="percent" val="33"/>
        <cfvo type="percent" val="67"/>
      </iconSet>
    </cfRule>
  </conditionalFormatting>
  <conditionalFormatting sqref="K186:R186">
    <cfRule type="iconSet" priority="73">
      <iconSet iconSet="3Flags">
        <cfvo type="percent" val="0"/>
        <cfvo type="percent" val="33"/>
        <cfvo type="percent" val="67"/>
      </iconSet>
    </cfRule>
  </conditionalFormatting>
  <conditionalFormatting sqref="K187:R187">
    <cfRule type="iconSet" priority="72">
      <iconSet iconSet="3Flags">
        <cfvo type="percent" val="0"/>
        <cfvo type="percent" val="33"/>
        <cfvo type="percent" val="67"/>
      </iconSet>
    </cfRule>
  </conditionalFormatting>
  <conditionalFormatting sqref="K188:R188">
    <cfRule type="iconSet" priority="71">
      <iconSet iconSet="3Flags">
        <cfvo type="percent" val="0"/>
        <cfvo type="percent" val="33"/>
        <cfvo type="percent" val="67"/>
      </iconSet>
    </cfRule>
  </conditionalFormatting>
  <conditionalFormatting sqref="K189:R189">
    <cfRule type="iconSet" priority="70">
      <iconSet iconSet="3Flags">
        <cfvo type="percent" val="0"/>
        <cfvo type="percent" val="33"/>
        <cfvo type="percent" val="67"/>
      </iconSet>
    </cfRule>
  </conditionalFormatting>
  <conditionalFormatting sqref="K190:R190">
    <cfRule type="iconSet" priority="69">
      <iconSet iconSet="3Flags">
        <cfvo type="percent" val="0"/>
        <cfvo type="percent" val="33"/>
        <cfvo type="percent" val="67"/>
      </iconSet>
    </cfRule>
  </conditionalFormatting>
  <conditionalFormatting sqref="K191:R191">
    <cfRule type="iconSet" priority="68">
      <iconSet iconSet="3Flags">
        <cfvo type="percent" val="0"/>
        <cfvo type="percent" val="33"/>
        <cfvo type="percent" val="67"/>
      </iconSet>
    </cfRule>
  </conditionalFormatting>
  <conditionalFormatting sqref="K192:R192">
    <cfRule type="iconSet" priority="67">
      <iconSet iconSet="3Flags">
        <cfvo type="percent" val="0"/>
        <cfvo type="percent" val="33"/>
        <cfvo type="percent" val="67"/>
      </iconSet>
    </cfRule>
  </conditionalFormatting>
  <conditionalFormatting sqref="K193:R193">
    <cfRule type="iconSet" priority="66">
      <iconSet iconSet="3Flags">
        <cfvo type="percent" val="0"/>
        <cfvo type="percent" val="33"/>
        <cfvo type="percent" val="67"/>
      </iconSet>
    </cfRule>
  </conditionalFormatting>
  <conditionalFormatting sqref="K194:R194">
    <cfRule type="iconSet" priority="65">
      <iconSet iconSet="3Flags">
        <cfvo type="percent" val="0"/>
        <cfvo type="percent" val="33"/>
        <cfvo type="percent" val="67"/>
      </iconSet>
    </cfRule>
  </conditionalFormatting>
  <conditionalFormatting sqref="K195:R195">
    <cfRule type="iconSet" priority="64">
      <iconSet iconSet="3Flags">
        <cfvo type="percent" val="0"/>
        <cfvo type="percent" val="33"/>
        <cfvo type="percent" val="67"/>
      </iconSet>
    </cfRule>
  </conditionalFormatting>
  <conditionalFormatting sqref="K196:R196">
    <cfRule type="iconSet" priority="63">
      <iconSet iconSet="3Flags">
        <cfvo type="percent" val="0"/>
        <cfvo type="percent" val="33"/>
        <cfvo type="percent" val="67"/>
      </iconSet>
    </cfRule>
  </conditionalFormatting>
  <conditionalFormatting sqref="K197:R197">
    <cfRule type="iconSet" priority="62">
      <iconSet iconSet="3Flags">
        <cfvo type="percent" val="0"/>
        <cfvo type="percent" val="33"/>
        <cfvo type="percent" val="67"/>
      </iconSet>
    </cfRule>
  </conditionalFormatting>
  <conditionalFormatting sqref="K198:R198">
    <cfRule type="iconSet" priority="61">
      <iconSet iconSet="3Flags">
        <cfvo type="percent" val="0"/>
        <cfvo type="percent" val="33"/>
        <cfvo type="percent" val="67"/>
      </iconSet>
    </cfRule>
  </conditionalFormatting>
  <conditionalFormatting sqref="K199:R199">
    <cfRule type="iconSet" priority="60">
      <iconSet iconSet="3Flags">
        <cfvo type="percent" val="0"/>
        <cfvo type="percent" val="33"/>
        <cfvo type="percent" val="67"/>
      </iconSet>
    </cfRule>
  </conditionalFormatting>
  <conditionalFormatting sqref="K200:R200">
    <cfRule type="iconSet" priority="59">
      <iconSet iconSet="3Flags">
        <cfvo type="percent" val="0"/>
        <cfvo type="percent" val="33"/>
        <cfvo type="percent" val="67"/>
      </iconSet>
    </cfRule>
  </conditionalFormatting>
  <conditionalFormatting sqref="K201:R201">
    <cfRule type="iconSet" priority="58">
      <iconSet iconSet="3Flags">
        <cfvo type="percent" val="0"/>
        <cfvo type="percent" val="33"/>
        <cfvo type="percent" val="67"/>
      </iconSet>
    </cfRule>
  </conditionalFormatting>
  <conditionalFormatting sqref="K202:R202">
    <cfRule type="iconSet" priority="57">
      <iconSet iconSet="3Flags">
        <cfvo type="percent" val="0"/>
        <cfvo type="percent" val="33"/>
        <cfvo type="percent" val="67"/>
      </iconSet>
    </cfRule>
  </conditionalFormatting>
  <conditionalFormatting sqref="K203:R203">
    <cfRule type="iconSet" priority="39">
      <iconSet iconSet="3Flags">
        <cfvo type="percent" val="0"/>
        <cfvo type="percent" val="33"/>
        <cfvo type="percent" val="67"/>
      </iconSet>
    </cfRule>
  </conditionalFormatting>
  <conditionalFormatting sqref="K204:R204">
    <cfRule type="iconSet" priority="38">
      <iconSet iconSet="3Flags">
        <cfvo type="percent" val="0"/>
        <cfvo type="percent" val="33"/>
        <cfvo type="percent" val="67"/>
      </iconSet>
    </cfRule>
  </conditionalFormatting>
  <conditionalFormatting sqref="K205:R205">
    <cfRule type="iconSet" priority="37">
      <iconSet iconSet="3Flags">
        <cfvo type="percent" val="0"/>
        <cfvo type="percent" val="33"/>
        <cfvo type="percent" val="67"/>
      </iconSet>
    </cfRule>
  </conditionalFormatting>
  <conditionalFormatting sqref="K206:R206">
    <cfRule type="iconSet" priority="36">
      <iconSet iconSet="3Flags">
        <cfvo type="percent" val="0"/>
        <cfvo type="percent" val="33"/>
        <cfvo type="percent" val="67"/>
      </iconSet>
    </cfRule>
  </conditionalFormatting>
  <conditionalFormatting sqref="K207:R207">
    <cfRule type="iconSet" priority="35">
      <iconSet iconSet="3Flags">
        <cfvo type="percent" val="0"/>
        <cfvo type="percent" val="33"/>
        <cfvo type="percent" val="67"/>
      </iconSet>
    </cfRule>
  </conditionalFormatting>
  <conditionalFormatting sqref="K208:R208">
    <cfRule type="iconSet" priority="34">
      <iconSet iconSet="3Flags">
        <cfvo type="percent" val="0"/>
        <cfvo type="percent" val="33"/>
        <cfvo type="percent" val="67"/>
      </iconSet>
    </cfRule>
  </conditionalFormatting>
  <conditionalFormatting sqref="K209:R209">
    <cfRule type="iconSet" priority="33">
      <iconSet iconSet="3Flags">
        <cfvo type="percent" val="0"/>
        <cfvo type="percent" val="33"/>
        <cfvo type="percent" val="67"/>
      </iconSet>
    </cfRule>
  </conditionalFormatting>
  <conditionalFormatting sqref="K210:R210">
    <cfRule type="iconSet" priority="23">
      <iconSet iconSet="3Flags">
        <cfvo type="percent" val="0"/>
        <cfvo type="percent" val="33"/>
        <cfvo type="percent" val="67"/>
      </iconSet>
    </cfRule>
  </conditionalFormatting>
  <conditionalFormatting sqref="K211:R211">
    <cfRule type="iconSet" priority="22">
      <iconSet iconSet="3Flags">
        <cfvo type="percent" val="0"/>
        <cfvo type="percent" val="33"/>
        <cfvo type="percent" val="67"/>
      </iconSet>
    </cfRule>
  </conditionalFormatting>
  <conditionalFormatting sqref="K212:R212">
    <cfRule type="iconSet" priority="21">
      <iconSet iconSet="3Flags">
        <cfvo type="percent" val="0"/>
        <cfvo type="percent" val="33"/>
        <cfvo type="percent" val="67"/>
      </iconSet>
    </cfRule>
  </conditionalFormatting>
  <conditionalFormatting sqref="K213:R213">
    <cfRule type="iconSet" priority="20">
      <iconSet iconSet="3Flags">
        <cfvo type="percent" val="0"/>
        <cfvo type="percent" val="33"/>
        <cfvo type="percent" val="67"/>
      </iconSet>
    </cfRule>
  </conditionalFormatting>
  <conditionalFormatting sqref="K214:R214">
    <cfRule type="iconSet" priority="19">
      <iconSet iconSet="3Flags">
        <cfvo type="percent" val="0"/>
        <cfvo type="percent" val="33"/>
        <cfvo type="percent" val="67"/>
      </iconSet>
    </cfRule>
  </conditionalFormatting>
  <conditionalFormatting sqref="K215:R215">
    <cfRule type="iconSet" priority="12">
      <iconSet iconSet="3Flags">
        <cfvo type="percent" val="0"/>
        <cfvo type="percent" val="33"/>
        <cfvo type="percent" val="67"/>
      </iconSet>
    </cfRule>
  </conditionalFormatting>
  <conditionalFormatting sqref="K216:R216">
    <cfRule type="iconSet" priority="11">
      <iconSet iconSet="3Flags">
        <cfvo type="percent" val="0"/>
        <cfvo type="percent" val="33"/>
        <cfvo type="percent" val="67"/>
      </iconSet>
    </cfRule>
  </conditionalFormatting>
  <conditionalFormatting sqref="K217:R217">
    <cfRule type="iconSet" priority="10">
      <iconSet iconSet="3Flags">
        <cfvo type="percent" val="0"/>
        <cfvo type="percent" val="33"/>
        <cfvo type="percent" val="67"/>
      </iconSet>
    </cfRule>
  </conditionalFormatting>
  <conditionalFormatting sqref="K218:R218">
    <cfRule type="iconSet" priority="9">
      <iconSet iconSet="3Flags">
        <cfvo type="percent" val="0"/>
        <cfvo type="percent" val="33"/>
        <cfvo type="percent" val="67"/>
      </iconSet>
    </cfRule>
  </conditionalFormatting>
  <conditionalFormatting sqref="K219:R219">
    <cfRule type="iconSet" priority="8">
      <iconSet iconSet="3Flags">
        <cfvo type="percent" val="0"/>
        <cfvo type="percent" val="33"/>
        <cfvo type="percent" val="67"/>
      </iconSet>
    </cfRule>
  </conditionalFormatting>
  <conditionalFormatting sqref="K220:R220">
    <cfRule type="iconSet" priority="7">
      <iconSet iconSet="3Flags">
        <cfvo type="percent" val="0"/>
        <cfvo type="percent" val="33"/>
        <cfvo type="percent" val="67"/>
      </iconSet>
    </cfRule>
  </conditionalFormatting>
  <conditionalFormatting sqref="K221:R221">
    <cfRule type="iconSet" priority="6">
      <iconSet iconSet="3Flags">
        <cfvo type="percent" val="0"/>
        <cfvo type="percent" val="33"/>
        <cfvo type="percent" val="67"/>
      </iconSet>
    </cfRule>
  </conditionalFormatting>
  <conditionalFormatting sqref="K222:R222">
    <cfRule type="iconSet" priority="5">
      <iconSet iconSet="3Flags">
        <cfvo type="percent" val="0"/>
        <cfvo type="percent" val="33"/>
        <cfvo type="percent" val="67"/>
      </iconSet>
    </cfRule>
  </conditionalFormatting>
  <conditionalFormatting sqref="K223:R223">
    <cfRule type="iconSet" priority="2">
      <iconSet iconSet="3Flags">
        <cfvo type="percent" val="0"/>
        <cfvo type="percent" val="33"/>
        <cfvo type="percent" val="67"/>
      </iconSet>
    </cfRule>
  </conditionalFormatting>
  <conditionalFormatting sqref="K224:R224">
    <cfRule type="iconSet" priority="3">
      <iconSet iconSet="3Flags">
        <cfvo type="percent" val="0"/>
        <cfvo type="percent" val="33"/>
        <cfvo type="percent" val="67"/>
      </iconSet>
    </cfRule>
  </conditionalFormatting>
  <conditionalFormatting sqref="K225:R225">
    <cfRule type="iconSet" priority="1">
      <iconSet iconSet="3Flags">
        <cfvo type="percent" val="0"/>
        <cfvo type="percent" val="33"/>
        <cfvo type="percent" val="67"/>
      </iconSet>
    </cfRule>
  </conditionalFormatting>
  <conditionalFormatting sqref="K226:R226">
    <cfRule type="iconSet" priority="4">
      <iconSet iconSet="3Flags">
        <cfvo type="percent" val="0"/>
        <cfvo type="percent" val="33"/>
        <cfvo type="percent" val="67"/>
      </iconSet>
    </cfRule>
  </conditionalFormatting>
  <conditionalFormatting sqref="K227:R227">
    <cfRule type="iconSet" priority="13">
      <iconSet iconSet="3Flags">
        <cfvo type="percent" val="0"/>
        <cfvo type="percent" val="33"/>
        <cfvo type="percent" val="67"/>
      </iconSet>
    </cfRule>
  </conditionalFormatting>
  <conditionalFormatting sqref="K228:R228">
    <cfRule type="iconSet" priority="14">
      <iconSet iconSet="3Flags">
        <cfvo type="percent" val="0"/>
        <cfvo type="percent" val="33"/>
        <cfvo type="percent" val="67"/>
      </iconSet>
    </cfRule>
  </conditionalFormatting>
  <conditionalFormatting sqref="K229:R229">
    <cfRule type="iconSet" priority="15">
      <iconSet iconSet="3Flags">
        <cfvo type="percent" val="0"/>
        <cfvo type="percent" val="33"/>
        <cfvo type="percent" val="67"/>
      </iconSet>
    </cfRule>
  </conditionalFormatting>
  <conditionalFormatting sqref="K230:R230">
    <cfRule type="iconSet" priority="16">
      <iconSet iconSet="3Flags">
        <cfvo type="percent" val="0"/>
        <cfvo type="percent" val="33"/>
        <cfvo type="percent" val="67"/>
      </iconSet>
    </cfRule>
  </conditionalFormatting>
  <conditionalFormatting sqref="K231:R231">
    <cfRule type="iconSet" priority="17">
      <iconSet iconSet="3Flags">
        <cfvo type="percent" val="0"/>
        <cfvo type="percent" val="33"/>
        <cfvo type="percent" val="67"/>
      </iconSet>
    </cfRule>
  </conditionalFormatting>
  <conditionalFormatting sqref="K232:R232">
    <cfRule type="iconSet" priority="18">
      <iconSet iconSet="3Flags">
        <cfvo type="percent" val="0"/>
        <cfvo type="percent" val="33"/>
        <cfvo type="percent" val="67"/>
      </iconSet>
    </cfRule>
  </conditionalFormatting>
  <conditionalFormatting sqref="K233:R233">
    <cfRule type="iconSet" priority="24">
      <iconSet iconSet="3Flags">
        <cfvo type="percent" val="0"/>
        <cfvo type="percent" val="33"/>
        <cfvo type="percent" val="67"/>
      </iconSet>
    </cfRule>
  </conditionalFormatting>
  <conditionalFormatting sqref="K234:R234">
    <cfRule type="iconSet" priority="25">
      <iconSet iconSet="3Flags">
        <cfvo type="percent" val="0"/>
        <cfvo type="percent" val="33"/>
        <cfvo type="percent" val="67"/>
      </iconSet>
    </cfRule>
  </conditionalFormatting>
  <conditionalFormatting sqref="K235:R235">
    <cfRule type="iconSet" priority="26">
      <iconSet iconSet="3Flags">
        <cfvo type="percent" val="0"/>
        <cfvo type="percent" val="33"/>
        <cfvo type="percent" val="67"/>
      </iconSet>
    </cfRule>
  </conditionalFormatting>
  <conditionalFormatting sqref="K236:R236">
    <cfRule type="iconSet" priority="27">
      <iconSet iconSet="3Flags">
        <cfvo type="percent" val="0"/>
        <cfvo type="percent" val="33"/>
        <cfvo type="percent" val="67"/>
      </iconSet>
    </cfRule>
  </conditionalFormatting>
  <conditionalFormatting sqref="K237:R237">
    <cfRule type="iconSet" priority="28">
      <iconSet iconSet="3Flags">
        <cfvo type="percent" val="0"/>
        <cfvo type="percent" val="33"/>
        <cfvo type="percent" val="67"/>
      </iconSet>
    </cfRule>
  </conditionalFormatting>
  <conditionalFormatting sqref="K238:R238">
    <cfRule type="iconSet" priority="29">
      <iconSet iconSet="3Flags">
        <cfvo type="percent" val="0"/>
        <cfvo type="percent" val="33"/>
        <cfvo type="percent" val="67"/>
      </iconSet>
    </cfRule>
  </conditionalFormatting>
  <conditionalFormatting sqref="K239:R239">
    <cfRule type="iconSet" priority="30">
      <iconSet iconSet="3Flags">
        <cfvo type="percent" val="0"/>
        <cfvo type="percent" val="33"/>
        <cfvo type="percent" val="67"/>
      </iconSet>
    </cfRule>
  </conditionalFormatting>
  <conditionalFormatting sqref="K240:R240">
    <cfRule type="iconSet" priority="31">
      <iconSet iconSet="3Flags">
        <cfvo type="percent" val="0"/>
        <cfvo type="percent" val="33"/>
        <cfvo type="percent" val="67"/>
      </iconSet>
    </cfRule>
  </conditionalFormatting>
  <conditionalFormatting sqref="K241:R241">
    <cfRule type="iconSet" priority="32">
      <iconSet iconSet="3Flags">
        <cfvo type="percent" val="0"/>
        <cfvo type="percent" val="33"/>
        <cfvo type="percent" val="67"/>
      </iconSet>
    </cfRule>
  </conditionalFormatting>
  <conditionalFormatting sqref="K242:R242">
    <cfRule type="iconSet" priority="40">
      <iconSet iconSet="3Flags">
        <cfvo type="percent" val="0"/>
        <cfvo type="percent" val="33"/>
        <cfvo type="percent" val="67"/>
      </iconSet>
    </cfRule>
  </conditionalFormatting>
  <conditionalFormatting sqref="K243:R243">
    <cfRule type="iconSet" priority="41">
      <iconSet iconSet="3Flags">
        <cfvo type="percent" val="0"/>
        <cfvo type="percent" val="33"/>
        <cfvo type="percent" val="67"/>
      </iconSet>
    </cfRule>
  </conditionalFormatting>
  <conditionalFormatting sqref="K244:R244">
    <cfRule type="iconSet" priority="42">
      <iconSet iconSet="3Flags">
        <cfvo type="percent" val="0"/>
        <cfvo type="percent" val="33"/>
        <cfvo type="percent" val="67"/>
      </iconSet>
    </cfRule>
  </conditionalFormatting>
  <conditionalFormatting sqref="K245:R245">
    <cfRule type="iconSet" priority="43">
      <iconSet iconSet="3Flags">
        <cfvo type="percent" val="0"/>
        <cfvo type="percent" val="33"/>
        <cfvo type="percent" val="67"/>
      </iconSet>
    </cfRule>
  </conditionalFormatting>
  <conditionalFormatting sqref="K246:R246">
    <cfRule type="iconSet" priority="44">
      <iconSet iconSet="3Flags">
        <cfvo type="percent" val="0"/>
        <cfvo type="percent" val="33"/>
        <cfvo type="percent" val="67"/>
      </iconSet>
    </cfRule>
  </conditionalFormatting>
  <conditionalFormatting sqref="K247:R247">
    <cfRule type="iconSet" priority="45">
      <iconSet iconSet="3Flags">
        <cfvo type="percent" val="0"/>
        <cfvo type="percent" val="33"/>
        <cfvo type="percent" val="67"/>
      </iconSet>
    </cfRule>
  </conditionalFormatting>
  <conditionalFormatting sqref="K248:R248">
    <cfRule type="iconSet" priority="46">
      <iconSet iconSet="3Flags">
        <cfvo type="percent" val="0"/>
        <cfvo type="percent" val="33"/>
        <cfvo type="percent" val="67"/>
      </iconSet>
    </cfRule>
  </conditionalFormatting>
  <conditionalFormatting sqref="K249:R249">
    <cfRule type="iconSet" priority="47">
      <iconSet iconSet="3Flags">
        <cfvo type="percent" val="0"/>
        <cfvo type="percent" val="33"/>
        <cfvo type="percent" val="67"/>
      </iconSet>
    </cfRule>
  </conditionalFormatting>
  <conditionalFormatting sqref="K250:R250">
    <cfRule type="iconSet" priority="48">
      <iconSet iconSet="3Flags">
        <cfvo type="percent" val="0"/>
        <cfvo type="percent" val="33"/>
        <cfvo type="percent" val="67"/>
      </iconSet>
    </cfRule>
  </conditionalFormatting>
  <conditionalFormatting sqref="K251:R251">
    <cfRule type="iconSet" priority="49">
      <iconSet iconSet="3Flags">
        <cfvo type="percent" val="0"/>
        <cfvo type="percent" val="33"/>
        <cfvo type="percent" val="67"/>
      </iconSet>
    </cfRule>
  </conditionalFormatting>
  <conditionalFormatting sqref="K252:R252">
    <cfRule type="iconSet" priority="50">
      <iconSet iconSet="3Flags">
        <cfvo type="percent" val="0"/>
        <cfvo type="percent" val="33"/>
        <cfvo type="percent" val="67"/>
      </iconSet>
    </cfRule>
  </conditionalFormatting>
  <conditionalFormatting sqref="K253:R253">
    <cfRule type="iconSet" priority="51">
      <iconSet iconSet="3Flags">
        <cfvo type="percent" val="0"/>
        <cfvo type="percent" val="33"/>
        <cfvo type="percent" val="67"/>
      </iconSet>
    </cfRule>
  </conditionalFormatting>
  <conditionalFormatting sqref="K254:R254">
    <cfRule type="iconSet" priority="52">
      <iconSet iconSet="3Flags">
        <cfvo type="percent" val="0"/>
        <cfvo type="percent" val="33"/>
        <cfvo type="percent" val="67"/>
      </iconSet>
    </cfRule>
  </conditionalFormatting>
  <conditionalFormatting sqref="K255:R255">
    <cfRule type="iconSet" priority="53">
      <iconSet iconSet="3Flags">
        <cfvo type="percent" val="0"/>
        <cfvo type="percent" val="33"/>
        <cfvo type="percent" val="67"/>
      </iconSet>
    </cfRule>
  </conditionalFormatting>
  <conditionalFormatting sqref="K256:R256">
    <cfRule type="iconSet" priority="54">
      <iconSet iconSet="3Flags">
        <cfvo type="percent" val="0"/>
        <cfvo type="percent" val="33"/>
        <cfvo type="percent" val="67"/>
      </iconSet>
    </cfRule>
  </conditionalFormatting>
  <conditionalFormatting sqref="K257:R257">
    <cfRule type="iconSet" priority="55">
      <iconSet iconSet="3Flags">
        <cfvo type="percent" val="0"/>
        <cfvo type="percent" val="33"/>
        <cfvo type="percent" val="67"/>
      </iconSet>
    </cfRule>
  </conditionalFormatting>
  <conditionalFormatting sqref="K258:R258">
    <cfRule type="iconSet" priority="56">
      <iconSet iconSet="3Flags">
        <cfvo type="percent" val="0"/>
        <cfvo type="percent" val="33"/>
        <cfvo type="percent" val="67"/>
      </iconSet>
    </cfRule>
  </conditionalFormatting>
  <conditionalFormatting sqref="K259:R259">
    <cfRule type="iconSet" priority="79">
      <iconSet iconSet="3Flags">
        <cfvo type="percent" val="0"/>
        <cfvo type="percent" val="33"/>
        <cfvo type="percent" val="67"/>
      </iconSet>
    </cfRule>
  </conditionalFormatting>
  <conditionalFormatting sqref="K260:R260">
    <cfRule type="iconSet" priority="80">
      <iconSet iconSet="3Flags">
        <cfvo type="percent" val="0"/>
        <cfvo type="percent" val="33"/>
        <cfvo type="percent" val="67"/>
      </iconSet>
    </cfRule>
  </conditionalFormatting>
  <conditionalFormatting sqref="K261:R261">
    <cfRule type="iconSet" priority="81">
      <iconSet iconSet="3Flags">
        <cfvo type="percent" val="0"/>
        <cfvo type="percent" val="33"/>
        <cfvo type="percent" val="67"/>
      </iconSet>
    </cfRule>
  </conditionalFormatting>
  <conditionalFormatting sqref="K262:R262">
    <cfRule type="iconSet" priority="82">
      <iconSet iconSet="3Flags">
        <cfvo type="percent" val="0"/>
        <cfvo type="percent" val="33"/>
        <cfvo type="percent" val="67"/>
      </iconSet>
    </cfRule>
  </conditionalFormatting>
  <conditionalFormatting sqref="K263:R263">
    <cfRule type="iconSet" priority="83">
      <iconSet iconSet="3Flags">
        <cfvo type="percent" val="0"/>
        <cfvo type="percent" val="33"/>
        <cfvo type="percent" val="67"/>
      </iconSet>
    </cfRule>
  </conditionalFormatting>
  <conditionalFormatting sqref="K264:R264">
    <cfRule type="iconSet" priority="84">
      <iconSet iconSet="3Flags">
        <cfvo type="percent" val="0"/>
        <cfvo type="percent" val="33"/>
        <cfvo type="percent" val="67"/>
      </iconSet>
    </cfRule>
  </conditionalFormatting>
  <conditionalFormatting sqref="K265:R265">
    <cfRule type="iconSet" priority="85">
      <iconSet iconSet="3Flags">
        <cfvo type="percent" val="0"/>
        <cfvo type="percent" val="33"/>
        <cfvo type="percent" val="67"/>
      </iconSet>
    </cfRule>
  </conditionalFormatting>
  <conditionalFormatting sqref="K266:R266">
    <cfRule type="iconSet" priority="86">
      <iconSet iconSet="3Flags">
        <cfvo type="percent" val="0"/>
        <cfvo type="percent" val="33"/>
        <cfvo type="percent" val="67"/>
      </iconSet>
    </cfRule>
  </conditionalFormatting>
  <conditionalFormatting sqref="K267:R267">
    <cfRule type="iconSet" priority="87">
      <iconSet iconSet="3Flags">
        <cfvo type="percent" val="0"/>
        <cfvo type="percent" val="33"/>
        <cfvo type="percent" val="67"/>
      </iconSet>
    </cfRule>
  </conditionalFormatting>
  <conditionalFormatting sqref="K268:R268">
    <cfRule type="iconSet" priority="88">
      <iconSet iconSet="3Flags">
        <cfvo type="percent" val="0"/>
        <cfvo type="percent" val="33"/>
        <cfvo type="percent" val="67"/>
      </iconSet>
    </cfRule>
  </conditionalFormatting>
  <conditionalFormatting sqref="K269:R269">
    <cfRule type="iconSet" priority="89">
      <iconSet iconSet="3Flags">
        <cfvo type="percent" val="0"/>
        <cfvo type="percent" val="33"/>
        <cfvo type="percent" val="67"/>
      </iconSet>
    </cfRule>
  </conditionalFormatting>
  <conditionalFormatting sqref="K270:R270">
    <cfRule type="iconSet" priority="96">
      <iconSet iconSet="3Flags">
        <cfvo type="percent" val="0"/>
        <cfvo type="percent" val="33"/>
        <cfvo type="percent" val="67"/>
      </iconSet>
    </cfRule>
  </conditionalFormatting>
  <conditionalFormatting sqref="K271:R271">
    <cfRule type="iconSet" priority="97">
      <iconSet iconSet="3Flags">
        <cfvo type="percent" val="0"/>
        <cfvo type="percent" val="33"/>
        <cfvo type="percent" val="67"/>
      </iconSet>
    </cfRule>
  </conditionalFormatting>
  <conditionalFormatting sqref="K272:R272">
    <cfRule type="iconSet" priority="98">
      <iconSet iconSet="3Flags">
        <cfvo type="percent" val="0"/>
        <cfvo type="percent" val="33"/>
        <cfvo type="percent" val="67"/>
      </iconSet>
    </cfRule>
  </conditionalFormatting>
  <conditionalFormatting sqref="K273:R273">
    <cfRule type="iconSet" priority="99">
      <iconSet iconSet="3Flags">
        <cfvo type="percent" val="0"/>
        <cfvo type="percent" val="33"/>
        <cfvo type="percent" val="67"/>
      </iconSet>
    </cfRule>
  </conditionalFormatting>
  <conditionalFormatting sqref="K274:R274">
    <cfRule type="iconSet" priority="100">
      <iconSet iconSet="3Flags">
        <cfvo type="percent" val="0"/>
        <cfvo type="percent" val="33"/>
        <cfvo type="percent" val="67"/>
      </iconSet>
    </cfRule>
  </conditionalFormatting>
  <conditionalFormatting sqref="K275:R275">
    <cfRule type="iconSet" priority="101">
      <iconSet iconSet="3Flags">
        <cfvo type="percent" val="0"/>
        <cfvo type="percent" val="33"/>
        <cfvo type="percent" val="67"/>
      </iconSet>
    </cfRule>
  </conditionalFormatting>
  <conditionalFormatting sqref="K276:R276">
    <cfRule type="iconSet" priority="102">
      <iconSet iconSet="3Flags">
        <cfvo type="percent" val="0"/>
        <cfvo type="percent" val="33"/>
        <cfvo type="percent" val="67"/>
      </iconSet>
    </cfRule>
  </conditionalFormatting>
  <conditionalFormatting sqref="K277:R277">
    <cfRule type="iconSet" priority="103">
      <iconSet iconSet="3Flags">
        <cfvo type="percent" val="0"/>
        <cfvo type="percent" val="33"/>
        <cfvo type="percent" val="67"/>
      </iconSet>
    </cfRule>
  </conditionalFormatting>
  <conditionalFormatting sqref="K278:R278">
    <cfRule type="iconSet" priority="104">
      <iconSet iconSet="3Flags">
        <cfvo type="percent" val="0"/>
        <cfvo type="percent" val="33"/>
        <cfvo type="percent" val="67"/>
      </iconSet>
    </cfRule>
  </conditionalFormatting>
  <conditionalFormatting sqref="K279:R279">
    <cfRule type="iconSet" priority="105">
      <iconSet iconSet="3Flags">
        <cfvo type="percent" val="0"/>
        <cfvo type="percent" val="33"/>
        <cfvo type="percent" val="67"/>
      </iconSet>
    </cfRule>
  </conditionalFormatting>
  <conditionalFormatting sqref="K280:R280">
    <cfRule type="iconSet" priority="106">
      <iconSet iconSet="3Flags">
        <cfvo type="percent" val="0"/>
        <cfvo type="percent" val="33"/>
        <cfvo type="percent" val="67"/>
      </iconSet>
    </cfRule>
  </conditionalFormatting>
  <conditionalFormatting sqref="K281:R281">
    <cfRule type="iconSet" priority="107">
      <iconSet iconSet="3Flags">
        <cfvo type="percent" val="0"/>
        <cfvo type="percent" val="33"/>
        <cfvo type="percent" val="67"/>
      </iconSet>
    </cfRule>
  </conditionalFormatting>
  <conditionalFormatting sqref="K282:R282">
    <cfRule type="iconSet" priority="108">
      <iconSet iconSet="3Flags">
        <cfvo type="percent" val="0"/>
        <cfvo type="percent" val="33"/>
        <cfvo type="percent" val="67"/>
      </iconSet>
    </cfRule>
  </conditionalFormatting>
  <conditionalFormatting sqref="K283:R283">
    <cfRule type="iconSet" priority="109">
      <iconSet iconSet="3Flags">
        <cfvo type="percent" val="0"/>
        <cfvo type="percent" val="33"/>
        <cfvo type="percent" val="67"/>
      </iconSet>
    </cfRule>
  </conditionalFormatting>
  <conditionalFormatting sqref="K284:R284">
    <cfRule type="iconSet" priority="110">
      <iconSet iconSet="3Flags">
        <cfvo type="percent" val="0"/>
        <cfvo type="percent" val="33"/>
        <cfvo type="percent" val="67"/>
      </iconSet>
    </cfRule>
  </conditionalFormatting>
  <conditionalFormatting sqref="K285:R285">
    <cfRule type="iconSet" priority="111">
      <iconSet iconSet="3Flags">
        <cfvo type="percent" val="0"/>
        <cfvo type="percent" val="33"/>
        <cfvo type="percent" val="67"/>
      </iconSet>
    </cfRule>
  </conditionalFormatting>
  <conditionalFormatting sqref="K286:R286">
    <cfRule type="iconSet" priority="112">
      <iconSet iconSet="3Flags">
        <cfvo type="percent" val="0"/>
        <cfvo type="percent" val="33"/>
        <cfvo type="percent" val="67"/>
      </iconSet>
    </cfRule>
  </conditionalFormatting>
  <conditionalFormatting sqref="K287:R287">
    <cfRule type="iconSet" priority="113">
      <iconSet iconSet="3Flags">
        <cfvo type="percent" val="0"/>
        <cfvo type="percent" val="33"/>
        <cfvo type="percent" val="67"/>
      </iconSet>
    </cfRule>
  </conditionalFormatting>
  <conditionalFormatting sqref="K288:R288">
    <cfRule type="iconSet" priority="114">
      <iconSet iconSet="3Flags">
        <cfvo type="percent" val="0"/>
        <cfvo type="percent" val="33"/>
        <cfvo type="percent" val="67"/>
      </iconSet>
    </cfRule>
  </conditionalFormatting>
  <conditionalFormatting sqref="K289:R289">
    <cfRule type="iconSet" priority="115">
      <iconSet iconSet="3Flags">
        <cfvo type="percent" val="0"/>
        <cfvo type="percent" val="33"/>
        <cfvo type="percent" val="67"/>
      </iconSet>
    </cfRule>
  </conditionalFormatting>
  <conditionalFormatting sqref="K290:R290">
    <cfRule type="iconSet" priority="116">
      <iconSet iconSet="3Flags">
        <cfvo type="percent" val="0"/>
        <cfvo type="percent" val="33"/>
        <cfvo type="percent" val="67"/>
      </iconSet>
    </cfRule>
  </conditionalFormatting>
  <conditionalFormatting sqref="K291:R291">
    <cfRule type="iconSet" priority="117">
      <iconSet iconSet="3Flags">
        <cfvo type="percent" val="0"/>
        <cfvo type="percent" val="33"/>
        <cfvo type="percent" val="67"/>
      </iconSet>
    </cfRule>
  </conditionalFormatting>
  <conditionalFormatting sqref="K292:R292">
    <cfRule type="iconSet" priority="118">
      <iconSet iconSet="3Flags">
        <cfvo type="percent" val="0"/>
        <cfvo type="percent" val="33"/>
        <cfvo type="percent" val="67"/>
      </iconSet>
    </cfRule>
  </conditionalFormatting>
  <conditionalFormatting sqref="K293:R293">
    <cfRule type="iconSet" priority="141">
      <iconSet iconSet="3Flags">
        <cfvo type="percent" val="0"/>
        <cfvo type="percent" val="33"/>
        <cfvo type="percent" val="67"/>
      </iconSet>
    </cfRule>
  </conditionalFormatting>
  <conditionalFormatting sqref="K294:R294">
    <cfRule type="iconSet" priority="142">
      <iconSet iconSet="3Flags">
        <cfvo type="percent" val="0"/>
        <cfvo type="percent" val="33"/>
        <cfvo type="percent" val="67"/>
      </iconSet>
    </cfRule>
  </conditionalFormatting>
  <conditionalFormatting sqref="K295:R295">
    <cfRule type="iconSet" priority="143">
      <iconSet iconSet="3Flags">
        <cfvo type="percent" val="0"/>
        <cfvo type="percent" val="33"/>
        <cfvo type="percent" val="67"/>
      </iconSet>
    </cfRule>
  </conditionalFormatting>
  <conditionalFormatting sqref="K296:R296">
    <cfRule type="iconSet" priority="144">
      <iconSet iconSet="3Flags">
        <cfvo type="percent" val="0"/>
        <cfvo type="percent" val="33"/>
        <cfvo type="percent" val="67"/>
      </iconSet>
    </cfRule>
  </conditionalFormatting>
  <conditionalFormatting sqref="K297:R297">
    <cfRule type="iconSet" priority="145">
      <iconSet iconSet="3Flags">
        <cfvo type="percent" val="0"/>
        <cfvo type="percent" val="33"/>
        <cfvo type="percent" val="67"/>
      </iconSet>
    </cfRule>
  </conditionalFormatting>
  <conditionalFormatting sqref="K298:R298">
    <cfRule type="iconSet" priority="146">
      <iconSet iconSet="3Flags">
        <cfvo type="percent" val="0"/>
        <cfvo type="percent" val="33"/>
        <cfvo type="percent" val="67"/>
      </iconSet>
    </cfRule>
  </conditionalFormatting>
  <conditionalFormatting sqref="K299:R299">
    <cfRule type="iconSet" priority="147">
      <iconSet iconSet="3Flags">
        <cfvo type="percent" val="0"/>
        <cfvo type="percent" val="33"/>
        <cfvo type="percent" val="67"/>
      </iconSet>
    </cfRule>
  </conditionalFormatting>
  <conditionalFormatting sqref="K300:R300">
    <cfRule type="iconSet" priority="148">
      <iconSet iconSet="3Flags">
        <cfvo type="percent" val="0"/>
        <cfvo type="percent" val="33"/>
        <cfvo type="percent" val="67"/>
      </iconSet>
    </cfRule>
  </conditionalFormatting>
  <conditionalFormatting sqref="K301:R301">
    <cfRule type="iconSet" priority="149">
      <iconSet iconSet="3Flags">
        <cfvo type="percent" val="0"/>
        <cfvo type="percent" val="33"/>
        <cfvo type="percent" val="67"/>
      </iconSet>
    </cfRule>
  </conditionalFormatting>
  <conditionalFormatting sqref="K302:R302">
    <cfRule type="iconSet" priority="150">
      <iconSet iconSet="3Flags">
        <cfvo type="percent" val="0"/>
        <cfvo type="percent" val="33"/>
        <cfvo type="percent" val="67"/>
      </iconSet>
    </cfRule>
  </conditionalFormatting>
  <conditionalFormatting sqref="K303:R303">
    <cfRule type="iconSet" priority="151">
      <iconSet iconSet="3Flags">
        <cfvo type="percent" val="0"/>
        <cfvo type="percent" val="33"/>
        <cfvo type="percent" val="67"/>
      </iconSet>
    </cfRule>
  </conditionalFormatting>
  <conditionalFormatting sqref="K304:R304">
    <cfRule type="iconSet" priority="152">
      <iconSet iconSet="3Flags">
        <cfvo type="percent" val="0"/>
        <cfvo type="percent" val="33"/>
        <cfvo type="percent" val="67"/>
      </iconSet>
    </cfRule>
  </conditionalFormatting>
  <conditionalFormatting sqref="K305:R305">
    <cfRule type="iconSet" priority="177">
      <iconSet iconSet="3Flags">
        <cfvo type="percent" val="0"/>
        <cfvo type="percent" val="33"/>
        <cfvo type="percent" val="67"/>
      </iconSet>
    </cfRule>
  </conditionalFormatting>
  <conditionalFormatting sqref="K306:R306">
    <cfRule type="iconSet" priority="178">
      <iconSet iconSet="3Flags">
        <cfvo type="percent" val="0"/>
        <cfvo type="percent" val="33"/>
        <cfvo type="percent" val="67"/>
      </iconSet>
    </cfRule>
  </conditionalFormatting>
  <conditionalFormatting sqref="K307:R307">
    <cfRule type="iconSet" priority="179">
      <iconSet iconSet="3Flags">
        <cfvo type="percent" val="0"/>
        <cfvo type="percent" val="33"/>
        <cfvo type="percent" val="67"/>
      </iconSet>
    </cfRule>
  </conditionalFormatting>
  <conditionalFormatting sqref="K308:R308">
    <cfRule type="iconSet" priority="180">
      <iconSet iconSet="3Flags">
        <cfvo type="percent" val="0"/>
        <cfvo type="percent" val="33"/>
        <cfvo type="percent" val="67"/>
      </iconSet>
    </cfRule>
  </conditionalFormatting>
  <conditionalFormatting sqref="K309:R309">
    <cfRule type="iconSet" priority="181">
      <iconSet iconSet="3Flags">
        <cfvo type="percent" val="0"/>
        <cfvo type="percent" val="33"/>
        <cfvo type="percent" val="67"/>
      </iconSet>
    </cfRule>
  </conditionalFormatting>
  <conditionalFormatting sqref="K310:R310">
    <cfRule type="iconSet" priority="182">
      <iconSet iconSet="3Flags">
        <cfvo type="percent" val="0"/>
        <cfvo type="percent" val="33"/>
        <cfvo type="percent" val="67"/>
      </iconSet>
    </cfRule>
  </conditionalFormatting>
  <conditionalFormatting sqref="K311:R311">
    <cfRule type="iconSet" priority="183">
      <iconSet iconSet="3Flags">
        <cfvo type="percent" val="0"/>
        <cfvo type="percent" val="33"/>
        <cfvo type="percent" val="67"/>
      </iconSet>
    </cfRule>
  </conditionalFormatting>
  <conditionalFormatting sqref="K312:R312">
    <cfRule type="iconSet" priority="184">
      <iconSet iconSet="3Flags">
        <cfvo type="percent" val="0"/>
        <cfvo type="percent" val="33"/>
        <cfvo type="percent" val="67"/>
      </iconSet>
    </cfRule>
  </conditionalFormatting>
  <conditionalFormatting sqref="K313:R313">
    <cfRule type="iconSet" priority="185">
      <iconSet iconSet="3Flags">
        <cfvo type="percent" val="0"/>
        <cfvo type="percent" val="33"/>
        <cfvo type="percent" val="67"/>
      </iconSet>
    </cfRule>
  </conditionalFormatting>
  <conditionalFormatting sqref="K314:R314">
    <cfRule type="iconSet" priority="186">
      <iconSet iconSet="3Flags">
        <cfvo type="percent" val="0"/>
        <cfvo type="percent" val="33"/>
        <cfvo type="percent" val="67"/>
      </iconSet>
    </cfRule>
  </conditionalFormatting>
  <conditionalFormatting sqref="K315:R315">
    <cfRule type="iconSet" priority="187">
      <iconSet iconSet="3Flags">
        <cfvo type="percent" val="0"/>
        <cfvo type="percent" val="33"/>
        <cfvo type="percent" val="67"/>
      </iconSet>
    </cfRule>
  </conditionalFormatting>
  <conditionalFormatting sqref="K316:R316">
    <cfRule type="iconSet" priority="188">
      <iconSet iconSet="3Flags">
        <cfvo type="percent" val="0"/>
        <cfvo type="percent" val="33"/>
        <cfvo type="percent" val="67"/>
      </iconSet>
    </cfRule>
  </conditionalFormatting>
  <conditionalFormatting sqref="K317:R317">
    <cfRule type="iconSet" priority="189">
      <iconSet iconSet="3Flags">
        <cfvo type="percent" val="0"/>
        <cfvo type="percent" val="33"/>
        <cfvo type="percent" val="67"/>
      </iconSet>
    </cfRule>
  </conditionalFormatting>
  <conditionalFormatting sqref="K318:R318">
    <cfRule type="iconSet" priority="190">
      <iconSet iconSet="3Flags">
        <cfvo type="percent" val="0"/>
        <cfvo type="percent" val="33"/>
        <cfvo type="percent" val="67"/>
      </iconSet>
    </cfRule>
  </conditionalFormatting>
  <conditionalFormatting sqref="K319:R319">
    <cfRule type="iconSet" priority="191">
      <iconSet iconSet="3Flags">
        <cfvo type="percent" val="0"/>
        <cfvo type="percent" val="33"/>
        <cfvo type="percent" val="67"/>
      </iconSet>
    </cfRule>
  </conditionalFormatting>
  <conditionalFormatting sqref="K320:R320">
    <cfRule type="iconSet" priority="192">
      <iconSet iconSet="3Flags">
        <cfvo type="percent" val="0"/>
        <cfvo type="percent" val="33"/>
        <cfvo type="percent" val="67"/>
      </iconSet>
    </cfRule>
  </conditionalFormatting>
  <conditionalFormatting sqref="K321:R321">
    <cfRule type="iconSet" priority="193">
      <iconSet iconSet="3Flags">
        <cfvo type="percent" val="0"/>
        <cfvo type="percent" val="33"/>
        <cfvo type="percent" val="67"/>
      </iconSet>
    </cfRule>
  </conditionalFormatting>
  <conditionalFormatting sqref="K322:R322">
    <cfRule type="iconSet" priority="194">
      <iconSet iconSet="3Flags">
        <cfvo type="percent" val="0"/>
        <cfvo type="percent" val="33"/>
        <cfvo type="percent" val="67"/>
      </iconSet>
    </cfRule>
  </conditionalFormatting>
  <conditionalFormatting sqref="K323:R323">
    <cfRule type="iconSet" priority="195">
      <iconSet iconSet="3Flags">
        <cfvo type="percent" val="0"/>
        <cfvo type="percent" val="33"/>
        <cfvo type="percent" val="67"/>
      </iconSet>
    </cfRule>
  </conditionalFormatting>
  <conditionalFormatting sqref="K324:R324">
    <cfRule type="iconSet" priority="196">
      <iconSet iconSet="3Flags">
        <cfvo type="percent" val="0"/>
        <cfvo type="percent" val="33"/>
        <cfvo type="percent" val="67"/>
      </iconSet>
    </cfRule>
  </conditionalFormatting>
  <conditionalFormatting sqref="K325:R325">
    <cfRule type="iconSet" priority="197">
      <iconSet iconSet="3Flags">
        <cfvo type="percent" val="0"/>
        <cfvo type="percent" val="33"/>
        <cfvo type="percent" val="67"/>
      </iconSet>
    </cfRule>
  </conditionalFormatting>
  <conditionalFormatting sqref="K326:R326">
    <cfRule type="iconSet" priority="198">
      <iconSet iconSet="3Flags">
        <cfvo type="percent" val="0"/>
        <cfvo type="percent" val="33"/>
        <cfvo type="percent" val="67"/>
      </iconSet>
    </cfRule>
  </conditionalFormatting>
  <conditionalFormatting sqref="K327:R327">
    <cfRule type="iconSet" priority="199">
      <iconSet iconSet="3Flags">
        <cfvo type="percent" val="0"/>
        <cfvo type="percent" val="33"/>
        <cfvo type="percent" val="67"/>
      </iconSet>
    </cfRule>
  </conditionalFormatting>
  <conditionalFormatting sqref="K328:R328">
    <cfRule type="iconSet" priority="226">
      <iconSet iconSet="3Flags">
        <cfvo type="percent" val="0"/>
        <cfvo type="percent" val="33"/>
        <cfvo type="percent" val="67"/>
      </iconSet>
    </cfRule>
  </conditionalFormatting>
  <conditionalFormatting sqref="K329:R329">
    <cfRule type="iconSet" priority="227">
      <iconSet iconSet="3Flags">
        <cfvo type="percent" val="0"/>
        <cfvo type="percent" val="33"/>
        <cfvo type="percent" val="67"/>
      </iconSet>
    </cfRule>
  </conditionalFormatting>
  <conditionalFormatting sqref="K330:R330">
    <cfRule type="iconSet" priority="228">
      <iconSet iconSet="3Flags">
        <cfvo type="percent" val="0"/>
        <cfvo type="percent" val="33"/>
        <cfvo type="percent" val="67"/>
      </iconSet>
    </cfRule>
  </conditionalFormatting>
  <conditionalFormatting sqref="K331:R331">
    <cfRule type="iconSet" priority="229">
      <iconSet iconSet="3Flags">
        <cfvo type="percent" val="0"/>
        <cfvo type="percent" val="33"/>
        <cfvo type="percent" val="67"/>
      </iconSet>
    </cfRule>
  </conditionalFormatting>
  <conditionalFormatting sqref="K332:R332">
    <cfRule type="iconSet" priority="230">
      <iconSet iconSet="3Flags">
        <cfvo type="percent" val="0"/>
        <cfvo type="percent" val="33"/>
        <cfvo type="percent" val="67"/>
      </iconSet>
    </cfRule>
  </conditionalFormatting>
  <conditionalFormatting sqref="K333:R333">
    <cfRule type="iconSet" priority="231">
      <iconSet iconSet="3Flags">
        <cfvo type="percent" val="0"/>
        <cfvo type="percent" val="33"/>
        <cfvo type="percent" val="67"/>
      </iconSet>
    </cfRule>
  </conditionalFormatting>
  <conditionalFormatting sqref="K334:R334">
    <cfRule type="iconSet" priority="232">
      <iconSet iconSet="3Flags">
        <cfvo type="percent" val="0"/>
        <cfvo type="percent" val="33"/>
        <cfvo type="percent" val="67"/>
      </iconSet>
    </cfRule>
  </conditionalFormatting>
  <conditionalFormatting sqref="K335:R335">
    <cfRule type="iconSet" priority="233">
      <iconSet iconSet="3Flags">
        <cfvo type="percent" val="0"/>
        <cfvo type="percent" val="33"/>
        <cfvo type="percent" val="67"/>
      </iconSet>
    </cfRule>
  </conditionalFormatting>
  <conditionalFormatting sqref="K336:R336">
    <cfRule type="iconSet" priority="234">
      <iconSet iconSet="3Flags">
        <cfvo type="percent" val="0"/>
        <cfvo type="percent" val="33"/>
        <cfvo type="percent" val="67"/>
      </iconSet>
    </cfRule>
  </conditionalFormatting>
  <conditionalFormatting sqref="K337:R337">
    <cfRule type="iconSet" priority="235">
      <iconSet iconSet="3Flags">
        <cfvo type="percent" val="0"/>
        <cfvo type="percent" val="33"/>
        <cfvo type="percent" val="67"/>
      </iconSet>
    </cfRule>
  </conditionalFormatting>
  <conditionalFormatting sqref="K338:R338">
    <cfRule type="iconSet" priority="236">
      <iconSet iconSet="3Flags">
        <cfvo type="percent" val="0"/>
        <cfvo type="percent" val="33"/>
        <cfvo type="percent" val="67"/>
      </iconSet>
    </cfRule>
  </conditionalFormatting>
  <conditionalFormatting sqref="K339:R339">
    <cfRule type="iconSet" priority="237">
      <iconSet iconSet="3Flags">
        <cfvo type="percent" val="0"/>
        <cfvo type="percent" val="33"/>
        <cfvo type="percent" val="67"/>
      </iconSet>
    </cfRule>
  </conditionalFormatting>
  <conditionalFormatting sqref="K340:R340">
    <cfRule type="iconSet" priority="238">
      <iconSet iconSet="3Flags">
        <cfvo type="percent" val="0"/>
        <cfvo type="percent" val="33"/>
        <cfvo type="percent" val="67"/>
      </iconSet>
    </cfRule>
  </conditionalFormatting>
  <conditionalFormatting sqref="K341:R341">
    <cfRule type="iconSet" priority="239">
      <iconSet iconSet="3Flags">
        <cfvo type="percent" val="0"/>
        <cfvo type="percent" val="33"/>
        <cfvo type="percent" val="67"/>
      </iconSet>
    </cfRule>
  </conditionalFormatting>
  <conditionalFormatting sqref="K342:R342">
    <cfRule type="iconSet" priority="240">
      <iconSet iconSet="3Flags">
        <cfvo type="percent" val="0"/>
        <cfvo type="percent" val="33"/>
        <cfvo type="percent" val="67"/>
      </iconSet>
    </cfRule>
  </conditionalFormatting>
  <conditionalFormatting sqref="K343:R343">
    <cfRule type="iconSet" priority="241">
      <iconSet iconSet="3Flags">
        <cfvo type="percent" val="0"/>
        <cfvo type="percent" val="33"/>
        <cfvo type="percent" val="67"/>
      </iconSet>
    </cfRule>
  </conditionalFormatting>
  <conditionalFormatting sqref="K344:R344">
    <cfRule type="iconSet" priority="242">
      <iconSet iconSet="3Flags">
        <cfvo type="percent" val="0"/>
        <cfvo type="percent" val="33"/>
        <cfvo type="percent" val="67"/>
      </iconSet>
    </cfRule>
  </conditionalFormatting>
  <conditionalFormatting sqref="K345:R345">
    <cfRule type="iconSet" priority="243">
      <iconSet iconSet="3Flags">
        <cfvo type="percent" val="0"/>
        <cfvo type="percent" val="33"/>
        <cfvo type="percent" val="67"/>
      </iconSet>
    </cfRule>
  </conditionalFormatting>
  <conditionalFormatting sqref="K346:R346">
    <cfRule type="iconSet" priority="244">
      <iconSet iconSet="3Flags">
        <cfvo type="percent" val="0"/>
        <cfvo type="percent" val="33"/>
        <cfvo type="percent" val="67"/>
      </iconSet>
    </cfRule>
  </conditionalFormatting>
  <conditionalFormatting sqref="K347:R347">
    <cfRule type="iconSet" priority="245">
      <iconSet iconSet="3Flags">
        <cfvo type="percent" val="0"/>
        <cfvo type="percent" val="33"/>
        <cfvo type="percent" val="67"/>
      </iconSet>
    </cfRule>
  </conditionalFormatting>
  <conditionalFormatting sqref="K348:R348">
    <cfRule type="iconSet" priority="246">
      <iconSet iconSet="3Flags">
        <cfvo type="percent" val="0"/>
        <cfvo type="percent" val="33"/>
        <cfvo type="percent" val="67"/>
      </iconSet>
    </cfRule>
  </conditionalFormatting>
  <conditionalFormatting sqref="K349:R349">
    <cfRule type="iconSet" priority="247">
      <iconSet iconSet="3Flags">
        <cfvo type="percent" val="0"/>
        <cfvo type="percent" val="33"/>
        <cfvo type="percent" val="67"/>
      </iconSet>
    </cfRule>
  </conditionalFormatting>
  <conditionalFormatting sqref="K350:R350">
    <cfRule type="iconSet" priority="248">
      <iconSet iconSet="3Flags">
        <cfvo type="percent" val="0"/>
        <cfvo type="percent" val="33"/>
        <cfvo type="percent" val="67"/>
      </iconSet>
    </cfRule>
  </conditionalFormatting>
  <conditionalFormatting sqref="K351:R351">
    <cfRule type="iconSet" priority="249">
      <iconSet iconSet="3Flags">
        <cfvo type="percent" val="0"/>
        <cfvo type="percent" val="33"/>
        <cfvo type="percent" val="67"/>
      </iconSet>
    </cfRule>
  </conditionalFormatting>
  <conditionalFormatting sqref="K352:R352">
    <cfRule type="iconSet" priority="250">
      <iconSet iconSet="3Flags">
        <cfvo type="percent" val="0"/>
        <cfvo type="percent" val="33"/>
        <cfvo type="percent" val="67"/>
      </iconSet>
    </cfRule>
  </conditionalFormatting>
  <conditionalFormatting sqref="K353:R353">
    <cfRule type="iconSet" priority="251">
      <iconSet iconSet="3Flags">
        <cfvo type="percent" val="0"/>
        <cfvo type="percent" val="33"/>
        <cfvo type="percent" val="67"/>
      </iconSet>
    </cfRule>
  </conditionalFormatting>
  <conditionalFormatting sqref="K354:R354">
    <cfRule type="iconSet" priority="252">
      <iconSet iconSet="3Flags">
        <cfvo type="percent" val="0"/>
        <cfvo type="percent" val="33"/>
        <cfvo type="percent" val="67"/>
      </iconSet>
    </cfRule>
  </conditionalFormatting>
  <conditionalFormatting sqref="K355:R355">
    <cfRule type="iconSet" priority="253">
      <iconSet iconSet="3Flags">
        <cfvo type="percent" val="0"/>
        <cfvo type="percent" val="33"/>
        <cfvo type="percent" val="67"/>
      </iconSet>
    </cfRule>
  </conditionalFormatting>
  <conditionalFormatting sqref="K356:R356">
    <cfRule type="iconSet" priority="254">
      <iconSet iconSet="3Flags">
        <cfvo type="percent" val="0"/>
        <cfvo type="percent" val="33"/>
        <cfvo type="percent" val="67"/>
      </iconSet>
    </cfRule>
  </conditionalFormatting>
  <conditionalFormatting sqref="K357:R357">
    <cfRule type="iconSet" priority="255">
      <iconSet iconSet="3Flags">
        <cfvo type="percent" val="0"/>
        <cfvo type="percent" val="33"/>
        <cfvo type="percent" val="67"/>
      </iconSet>
    </cfRule>
  </conditionalFormatting>
  <conditionalFormatting sqref="K358:R358">
    <cfRule type="iconSet" priority="256">
      <iconSet iconSet="3Flags">
        <cfvo type="percent" val="0"/>
        <cfvo type="percent" val="33"/>
        <cfvo type="percent" val="67"/>
      </iconSet>
    </cfRule>
  </conditionalFormatting>
  <conditionalFormatting sqref="K359:R359">
    <cfRule type="iconSet" priority="257">
      <iconSet iconSet="3Flags">
        <cfvo type="percent" val="0"/>
        <cfvo type="percent" val="33"/>
        <cfvo type="percent" val="67"/>
      </iconSet>
    </cfRule>
  </conditionalFormatting>
  <conditionalFormatting sqref="K360:R360">
    <cfRule type="iconSet" priority="258">
      <iconSet iconSet="3Flags">
        <cfvo type="percent" val="0"/>
        <cfvo type="percent" val="33"/>
        <cfvo type="percent" val="67"/>
      </iconSet>
    </cfRule>
  </conditionalFormatting>
  <conditionalFormatting sqref="K361:R361">
    <cfRule type="iconSet" priority="259">
      <iconSet iconSet="3Flags">
        <cfvo type="percent" val="0"/>
        <cfvo type="percent" val="33"/>
        <cfvo type="percent" val="67"/>
      </iconSet>
    </cfRule>
  </conditionalFormatting>
  <conditionalFormatting sqref="K362:R362">
    <cfRule type="iconSet" priority="260">
      <iconSet iconSet="3Flags">
        <cfvo type="percent" val="0"/>
        <cfvo type="percent" val="33"/>
        <cfvo type="percent" val="67"/>
      </iconSet>
    </cfRule>
  </conditionalFormatting>
  <conditionalFormatting sqref="K363:R363">
    <cfRule type="iconSet" priority="261">
      <iconSet iconSet="3Flags">
        <cfvo type="percent" val="0"/>
        <cfvo type="percent" val="33"/>
        <cfvo type="percent" val="67"/>
      </iconSet>
    </cfRule>
  </conditionalFormatting>
  <conditionalFormatting sqref="K364:R364">
    <cfRule type="iconSet" priority="262">
      <iconSet iconSet="3Flags">
        <cfvo type="percent" val="0"/>
        <cfvo type="percent" val="33"/>
        <cfvo type="percent" val="67"/>
      </iconSet>
    </cfRule>
  </conditionalFormatting>
  <conditionalFormatting sqref="K365:R365">
    <cfRule type="iconSet" priority="263">
      <iconSet iconSet="3Flags">
        <cfvo type="percent" val="0"/>
        <cfvo type="percent" val="33"/>
        <cfvo type="percent" val="67"/>
      </iconSet>
    </cfRule>
  </conditionalFormatting>
  <conditionalFormatting sqref="K366:R366">
    <cfRule type="iconSet" priority="264">
      <iconSet iconSet="3Flags">
        <cfvo type="percent" val="0"/>
        <cfvo type="percent" val="33"/>
        <cfvo type="percent" val="67"/>
      </iconSet>
    </cfRule>
  </conditionalFormatting>
  <conditionalFormatting sqref="K367:R367">
    <cfRule type="iconSet" priority="265">
      <iconSet iconSet="3Flags">
        <cfvo type="percent" val="0"/>
        <cfvo type="percent" val="33"/>
        <cfvo type="percent" val="67"/>
      </iconSet>
    </cfRule>
  </conditionalFormatting>
  <conditionalFormatting sqref="K368:R368">
    <cfRule type="iconSet" priority="266">
      <iconSet iconSet="3Flags">
        <cfvo type="percent" val="0"/>
        <cfvo type="percent" val="33"/>
        <cfvo type="percent" val="67"/>
      </iconSet>
    </cfRule>
  </conditionalFormatting>
  <conditionalFormatting sqref="C3:C368">
    <cfRule type="dataBar" priority="375">
      <dataBar>
        <cfvo type="min"/>
        <cfvo type="max"/>
        <color rgb="FF638EC6"/>
      </dataBar>
      <extLst>
        <ext xmlns:x14="http://schemas.microsoft.com/office/spreadsheetml/2009/9/main" uri="{B025F937-C7B1-47D3-B67F-A62EFF666E3E}">
          <x14:id>{fe586502-bdd4-487d-af73-f745f08d5c73}</x14:id>
        </ext>
      </extLst>
    </cfRule>
  </conditionalFormatting>
  <conditionalFormatting sqref="D3:D368">
    <cfRule type="dataBar" priority="374">
      <dataBar>
        <cfvo type="min"/>
        <cfvo type="max"/>
        <color rgb="FF63C384"/>
      </dataBar>
      <extLst>
        <ext xmlns:x14="http://schemas.microsoft.com/office/spreadsheetml/2009/9/main" uri="{B025F937-C7B1-47D3-B67F-A62EFF666E3E}">
          <x14:id>{3c91c66d-6e6c-43e3-926d-7088c703f9f3}</x14:id>
        </ext>
      </extLst>
    </cfRule>
  </conditionalFormatting>
  <conditionalFormatting sqref="E3:E368">
    <cfRule type="dataBar" priority="373">
      <dataBar>
        <cfvo type="min"/>
        <cfvo type="max"/>
        <color rgb="FFFF555A"/>
      </dataBar>
      <extLst>
        <ext xmlns:x14="http://schemas.microsoft.com/office/spreadsheetml/2009/9/main" uri="{B025F937-C7B1-47D3-B67F-A62EFF666E3E}">
          <x14:id>{4f9fbb04-8861-43c8-9013-d706ebc5434f}</x14:id>
        </ext>
      </extLst>
    </cfRule>
  </conditionalFormatting>
  <conditionalFormatting sqref="F3:F368">
    <cfRule type="dataBar" priority="372">
      <dataBar>
        <cfvo type="min"/>
        <cfvo type="max"/>
        <color rgb="FFFFB628"/>
      </dataBar>
      <extLst>
        <ext xmlns:x14="http://schemas.microsoft.com/office/spreadsheetml/2009/9/main" uri="{B025F937-C7B1-47D3-B67F-A62EFF666E3E}">
          <x14:id>{dbaf6622-1c03-4bd8-91d5-f8ce7f45a9d3}</x14:id>
        </ext>
      </extLst>
    </cfRule>
  </conditionalFormatting>
  <conditionalFormatting sqref="G3:G368">
    <cfRule type="dataBar" priority="371">
      <dataBar>
        <cfvo type="min"/>
        <cfvo type="max"/>
        <color rgb="FF008AEF"/>
      </dataBar>
      <extLst>
        <ext xmlns:x14="http://schemas.microsoft.com/office/spreadsheetml/2009/9/main" uri="{B025F937-C7B1-47D3-B67F-A62EFF666E3E}">
          <x14:id>{d465de81-cbf9-40a5-a024-3ecc15156911}</x14:id>
        </ext>
      </extLst>
    </cfRule>
  </conditionalFormatting>
  <conditionalFormatting sqref="H3:H368">
    <cfRule type="dataBar" priority="370">
      <dataBar>
        <cfvo type="min"/>
        <cfvo type="max"/>
        <color rgb="FFD6007B"/>
      </dataBar>
      <extLst>
        <ext xmlns:x14="http://schemas.microsoft.com/office/spreadsheetml/2009/9/main" uri="{B025F937-C7B1-47D3-B67F-A62EFF666E3E}">
          <x14:id>{04d71cae-9bb0-4408-a3c9-ca47644c53bc}</x14:id>
        </ext>
      </extLst>
    </cfRule>
  </conditionalFormatting>
  <conditionalFormatting sqref="I3:I368">
    <cfRule type="dataBar" priority="369">
      <dataBar>
        <cfvo type="min"/>
        <cfvo type="max"/>
        <color rgb="FF638EC6"/>
      </dataBar>
      <extLst>
        <ext xmlns:x14="http://schemas.microsoft.com/office/spreadsheetml/2009/9/main" uri="{B025F937-C7B1-47D3-B67F-A62EFF666E3E}">
          <x14:id>{ac47d762-eb5e-439d-b59e-f52df048a7de}</x14:id>
        </ext>
      </extLst>
    </cfRule>
  </conditionalFormatting>
  <conditionalFormatting sqref="J3:J368">
    <cfRule type="dataBar" priority="368">
      <dataBar>
        <cfvo type="min"/>
        <cfvo type="max"/>
        <color rgb="FFFF555A"/>
      </dataBar>
      <extLst>
        <ext xmlns:x14="http://schemas.microsoft.com/office/spreadsheetml/2009/9/main" uri="{B025F937-C7B1-47D3-B67F-A62EFF666E3E}">
          <x14:id>{b0fdc57a-3516-4baf-8989-87ece00f2222}</x14:id>
        </ext>
      </extLst>
    </cfRule>
  </conditionalFormatting>
  <pageMargins left="0.7" right="0.7" top="0.75" bottom="0.75" header="0" footer="0"/>
  <pageSetup paperSize="1" orientation="landscape"/>
  <headerFooter/>
  <extLst>
    <ext xmlns:x14="http://schemas.microsoft.com/office/spreadsheetml/2009/9/main" uri="{78C0D931-6437-407d-A8EE-F0AAD7539E65}">
      <x14:conditionalFormattings>
        <x14:conditionalFormatting xmlns:xm="http://schemas.microsoft.com/office/excel/2006/main">
          <x14:cfRule type="dataBar" id="{fe586502-bdd4-487d-af73-f745f08d5c73}">
            <x14:dataBar minLength="0" maxLength="100" border="1" negativeBarBorderColorSameAsPositive="0">
              <x14:cfvo type="autoMin"/>
              <x14:cfvo type="autoMax"/>
              <x14:borderColor rgb="FF638EC6"/>
              <x14:negativeFillColor rgb="FFFF0000"/>
              <x14:negativeBorderColor rgb="FFFF0000"/>
              <x14:axisColor rgb="FF000000"/>
            </x14:dataBar>
          </x14:cfRule>
          <xm:sqref>C3:C368</xm:sqref>
        </x14:conditionalFormatting>
        <x14:conditionalFormatting xmlns:xm="http://schemas.microsoft.com/office/excel/2006/main">
          <x14:cfRule type="dataBar" id="{3c91c66d-6e6c-43e3-926d-7088c703f9f3}">
            <x14:dataBar minLength="0" maxLength="100" border="1" negativeBarBorderColorSameAsPositive="0">
              <x14:cfvo type="autoMin"/>
              <x14:cfvo type="autoMax"/>
              <x14:borderColor rgb="FF63C384"/>
              <x14:negativeFillColor rgb="FFFF0000"/>
              <x14:negativeBorderColor rgb="FFFF0000"/>
              <x14:axisColor rgb="FF000000"/>
            </x14:dataBar>
          </x14:cfRule>
          <xm:sqref>D3:D368</xm:sqref>
        </x14:conditionalFormatting>
        <x14:conditionalFormatting xmlns:xm="http://schemas.microsoft.com/office/excel/2006/main">
          <x14:cfRule type="dataBar" id="{4f9fbb04-8861-43c8-9013-d706ebc5434f}">
            <x14:dataBar minLength="0" maxLength="100" border="1" negativeBarBorderColorSameAsPositive="0">
              <x14:cfvo type="autoMin"/>
              <x14:cfvo type="autoMax"/>
              <x14:borderColor rgb="FFFF555A"/>
              <x14:negativeFillColor rgb="FFFF0000"/>
              <x14:negativeBorderColor rgb="FFFF0000"/>
              <x14:axisColor rgb="FF000000"/>
            </x14:dataBar>
          </x14:cfRule>
          <xm:sqref>E3:E368</xm:sqref>
        </x14:conditionalFormatting>
        <x14:conditionalFormatting xmlns:xm="http://schemas.microsoft.com/office/excel/2006/main">
          <x14:cfRule type="dataBar" id="{dbaf6622-1c03-4bd8-91d5-f8ce7f45a9d3}">
            <x14:dataBar minLength="0" maxLength="100" border="1" negativeBarBorderColorSameAsPositive="0">
              <x14:cfvo type="autoMin"/>
              <x14:cfvo type="autoMax"/>
              <x14:borderColor rgb="FFFFB628"/>
              <x14:negativeFillColor rgb="FFFF0000"/>
              <x14:negativeBorderColor rgb="FFFF0000"/>
              <x14:axisColor rgb="FF000000"/>
            </x14:dataBar>
          </x14:cfRule>
          <xm:sqref>F3:F368</xm:sqref>
        </x14:conditionalFormatting>
        <x14:conditionalFormatting xmlns:xm="http://schemas.microsoft.com/office/excel/2006/main">
          <x14:cfRule type="dataBar" id="{d465de81-cbf9-40a5-a024-3ecc15156911}">
            <x14:dataBar minLength="0" maxLength="100" border="1" negativeBarBorderColorSameAsPositive="0">
              <x14:cfvo type="autoMin"/>
              <x14:cfvo type="autoMax"/>
              <x14:borderColor rgb="FF008AEF"/>
              <x14:negativeFillColor rgb="FFFF0000"/>
              <x14:negativeBorderColor rgb="FFFF0000"/>
              <x14:axisColor rgb="FF000000"/>
            </x14:dataBar>
          </x14:cfRule>
          <xm:sqref>G3:G368</xm:sqref>
        </x14:conditionalFormatting>
        <x14:conditionalFormatting xmlns:xm="http://schemas.microsoft.com/office/excel/2006/main">
          <x14:cfRule type="dataBar" id="{04d71cae-9bb0-4408-a3c9-ca47644c53bc}">
            <x14:dataBar minLength="0" maxLength="100" border="1" negativeBarBorderColorSameAsPositive="0">
              <x14:cfvo type="autoMin"/>
              <x14:cfvo type="autoMax"/>
              <x14:borderColor rgb="FFD6007B"/>
              <x14:negativeFillColor rgb="FFFF0000"/>
              <x14:negativeBorderColor rgb="FFFF0000"/>
              <x14:axisColor rgb="FF000000"/>
            </x14:dataBar>
          </x14:cfRule>
          <xm:sqref>H3:H368</xm:sqref>
        </x14:conditionalFormatting>
        <x14:conditionalFormatting xmlns:xm="http://schemas.microsoft.com/office/excel/2006/main">
          <x14:cfRule type="dataBar" id="{ac47d762-eb5e-439d-b59e-f52df048a7de}">
            <x14:dataBar minLength="0" maxLength="100" border="1" negativeBarBorderColorSameAsPositive="0">
              <x14:cfvo type="autoMin"/>
              <x14:cfvo type="autoMax"/>
              <x14:borderColor rgb="FF638EC6"/>
              <x14:negativeFillColor rgb="FFFF0000"/>
              <x14:negativeBorderColor rgb="FFFF0000"/>
              <x14:axisColor rgb="FF000000"/>
            </x14:dataBar>
          </x14:cfRule>
          <xm:sqref>I3:I368</xm:sqref>
        </x14:conditionalFormatting>
        <x14:conditionalFormatting xmlns:xm="http://schemas.microsoft.com/office/excel/2006/main">
          <x14:cfRule type="dataBar" id="{b0fdc57a-3516-4baf-8989-87ece00f2222}">
            <x14:dataBar minLength="0" maxLength="100" border="1" negativeBarBorderColorSameAsPositive="0">
              <x14:cfvo type="autoMin"/>
              <x14:cfvo type="autoMax"/>
              <x14:borderColor rgb="FFFF555A"/>
              <x14:negativeFillColor rgb="FFFF0000"/>
              <x14:negativeBorderColor rgb="FFFF0000"/>
              <x14:axisColor rgb="FF000000"/>
            </x14:dataBar>
          </x14:cfRule>
          <xm:sqref>J3:J368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000"/>
  <sheetViews>
    <sheetView topLeftCell="C1" workbookViewId="0">
      <selection activeCell="K2" sqref="K2"/>
    </sheetView>
  </sheetViews>
  <sheetFormatPr defaultColWidth="10.1037037037037" defaultRowHeight="15" customHeight="1"/>
  <cols>
    <col min="1" max="6" width="9.8962962962963" customWidth="1"/>
    <col min="7" max="7" width="21.5037037037037" customWidth="1"/>
    <col min="8" max="8" width="20.2" customWidth="1"/>
    <col min="9" max="9" width="21.6" customWidth="1"/>
    <col min="10" max="10" width="25.2962962962963" customWidth="1"/>
    <col min="11" max="26" width="9.8962962962963" customWidth="1"/>
  </cols>
  <sheetData>
    <row r="1" ht="15.75" customHeight="1" spans="2:10">
      <c r="B1" s="30"/>
      <c r="J1" s="36"/>
    </row>
    <row r="2" ht="15.75" customHeight="1" spans="2:10">
      <c r="B2" s="31" t="s">
        <v>12</v>
      </c>
      <c r="C2" s="32" t="s">
        <v>135</v>
      </c>
      <c r="D2" s="32" t="s">
        <v>136</v>
      </c>
      <c r="E2" s="32" t="s">
        <v>137</v>
      </c>
      <c r="F2" s="32" t="s">
        <v>138</v>
      </c>
      <c r="G2" s="32" t="s">
        <v>139</v>
      </c>
      <c r="H2" s="32" t="s">
        <v>140</v>
      </c>
      <c r="I2" s="32" t="s">
        <v>141</v>
      </c>
      <c r="J2" s="37" t="s">
        <v>142</v>
      </c>
    </row>
    <row r="3" ht="15.75" customHeight="1" spans="2:10">
      <c r="B3" s="26">
        <v>43466</v>
      </c>
      <c r="C3" s="17">
        <v>7505512</v>
      </c>
      <c r="D3" s="17">
        <v>5629134</v>
      </c>
      <c r="E3" s="17">
        <v>2293351</v>
      </c>
      <c r="F3" s="17">
        <v>5420648</v>
      </c>
      <c r="G3" s="33" t="e">
        <f t="shared" ref="G3:G368" si="0">(C3/VLOOKUP(B3-7,$B:$C,2,0))-1</f>
        <v>#N/A</v>
      </c>
      <c r="H3" s="33" t="e">
        <f t="shared" ref="H3:H368" si="1">(D3/VLOOKUP(B3-7,$B:$D,3,0))-1</f>
        <v>#N/A</v>
      </c>
      <c r="I3" s="33" t="e">
        <f t="shared" ref="I3:I368" si="2">(E3/VLOOKUP(B3-7,$B:$E,4,0))-1</f>
        <v>#N/A</v>
      </c>
      <c r="J3" s="33" t="e">
        <f t="shared" ref="J3:J368" si="3">(F3/VLOOKUP(B3-7,$B:$F,5,0))-1</f>
        <v>#N/A</v>
      </c>
    </row>
    <row r="4" ht="15.75" customHeight="1" spans="2:10">
      <c r="B4" s="26">
        <v>43467</v>
      </c>
      <c r="C4" s="17">
        <v>7896424</v>
      </c>
      <c r="D4" s="17">
        <v>5922318</v>
      </c>
      <c r="E4" s="17">
        <v>2412796</v>
      </c>
      <c r="F4" s="17">
        <v>5702973</v>
      </c>
      <c r="G4" s="33" t="e">
        <f t="shared" si="0"/>
        <v>#N/A</v>
      </c>
      <c r="H4" s="33" t="e">
        <f t="shared" si="1"/>
        <v>#N/A</v>
      </c>
      <c r="I4" s="33" t="e">
        <f t="shared" si="2"/>
        <v>#N/A</v>
      </c>
      <c r="J4" s="33" t="e">
        <f t="shared" si="3"/>
        <v>#N/A</v>
      </c>
    </row>
    <row r="5" ht="15.75" customHeight="1" spans="2:10">
      <c r="B5" s="26">
        <v>43468</v>
      </c>
      <c r="C5" s="17">
        <v>7505512</v>
      </c>
      <c r="D5" s="17">
        <v>5629134</v>
      </c>
      <c r="E5" s="17">
        <v>2293351</v>
      </c>
      <c r="F5" s="17">
        <v>5420648</v>
      </c>
      <c r="G5" s="33" t="e">
        <f t="shared" si="0"/>
        <v>#N/A</v>
      </c>
      <c r="H5" s="33" t="e">
        <f t="shared" si="1"/>
        <v>#N/A</v>
      </c>
      <c r="I5" s="33" t="e">
        <f t="shared" si="2"/>
        <v>#N/A</v>
      </c>
      <c r="J5" s="33" t="e">
        <f t="shared" si="3"/>
        <v>#N/A</v>
      </c>
    </row>
    <row r="6" ht="15.75" customHeight="1" spans="2:10">
      <c r="B6" s="26">
        <v>43469</v>
      </c>
      <c r="C6" s="17">
        <v>7818242</v>
      </c>
      <c r="D6" s="17">
        <v>5863681</v>
      </c>
      <c r="E6" s="17">
        <v>2388907</v>
      </c>
      <c r="F6" s="17">
        <v>5646508</v>
      </c>
      <c r="G6" s="33" t="e">
        <f t="shared" si="0"/>
        <v>#N/A</v>
      </c>
      <c r="H6" s="33" t="e">
        <f t="shared" si="1"/>
        <v>#N/A</v>
      </c>
      <c r="I6" s="33" t="e">
        <f t="shared" si="2"/>
        <v>#N/A</v>
      </c>
      <c r="J6" s="33" t="e">
        <f t="shared" si="3"/>
        <v>#N/A</v>
      </c>
    </row>
    <row r="7" ht="15.75" customHeight="1" spans="2:10">
      <c r="B7" s="26">
        <v>43470</v>
      </c>
      <c r="C7" s="17">
        <v>15352294</v>
      </c>
      <c r="D7" s="17">
        <v>11514221</v>
      </c>
      <c r="E7" s="17">
        <v>4690978</v>
      </c>
      <c r="F7" s="17">
        <v>11087768</v>
      </c>
      <c r="G7" s="33" t="e">
        <f t="shared" si="0"/>
        <v>#N/A</v>
      </c>
      <c r="H7" s="33" t="e">
        <f t="shared" si="1"/>
        <v>#N/A</v>
      </c>
      <c r="I7" s="33" t="e">
        <f t="shared" si="2"/>
        <v>#N/A</v>
      </c>
      <c r="J7" s="33" t="e">
        <f t="shared" si="3"/>
        <v>#N/A</v>
      </c>
    </row>
    <row r="8" ht="15.75" customHeight="1" spans="2:10">
      <c r="B8" s="26">
        <v>43471</v>
      </c>
      <c r="C8" s="17">
        <v>15675500</v>
      </c>
      <c r="D8" s="17">
        <v>11756625</v>
      </c>
      <c r="E8" s="17">
        <v>4789736</v>
      </c>
      <c r="F8" s="17">
        <v>11321195</v>
      </c>
      <c r="G8" s="33" t="e">
        <f t="shared" si="0"/>
        <v>#N/A</v>
      </c>
      <c r="H8" s="33" t="e">
        <f t="shared" si="1"/>
        <v>#N/A</v>
      </c>
      <c r="I8" s="33" t="e">
        <f t="shared" si="2"/>
        <v>#N/A</v>
      </c>
      <c r="J8" s="33" t="e">
        <f t="shared" si="3"/>
        <v>#N/A</v>
      </c>
    </row>
    <row r="9" ht="15.75" customHeight="1" spans="2:10">
      <c r="B9" s="26">
        <v>43472</v>
      </c>
      <c r="C9" s="17">
        <v>8209154</v>
      </c>
      <c r="D9" s="17">
        <v>6156866</v>
      </c>
      <c r="E9" s="17">
        <v>2508352</v>
      </c>
      <c r="F9" s="17">
        <v>5928833</v>
      </c>
      <c r="G9" s="33" t="e">
        <f t="shared" si="0"/>
        <v>#N/A</v>
      </c>
      <c r="H9" s="33" t="e">
        <f t="shared" si="1"/>
        <v>#N/A</v>
      </c>
      <c r="I9" s="33" t="e">
        <f t="shared" si="2"/>
        <v>#N/A</v>
      </c>
      <c r="J9" s="33" t="e">
        <f t="shared" si="3"/>
        <v>#N/A</v>
      </c>
    </row>
    <row r="10" ht="15.75" customHeight="1" spans="2:10">
      <c r="B10" s="26">
        <v>43473</v>
      </c>
      <c r="C10" s="17">
        <v>7818242</v>
      </c>
      <c r="D10" s="17">
        <v>5863681</v>
      </c>
      <c r="E10" s="17">
        <v>2388907</v>
      </c>
      <c r="F10" s="17">
        <v>5646508</v>
      </c>
      <c r="G10" s="34">
        <f t="shared" si="0"/>
        <v>0.0416667110784714</v>
      </c>
      <c r="H10" s="34">
        <f t="shared" si="1"/>
        <v>0.0416666222548618</v>
      </c>
      <c r="I10" s="34">
        <f t="shared" si="2"/>
        <v>0.0416665394874138</v>
      </c>
      <c r="J10" s="34">
        <f t="shared" si="3"/>
        <v>0.0416666051734036</v>
      </c>
    </row>
    <row r="11" ht="15.75" customHeight="1" spans="2:10">
      <c r="B11" s="26">
        <v>43474</v>
      </c>
      <c r="C11" s="17">
        <v>8130972</v>
      </c>
      <c r="D11" s="17">
        <v>6098229</v>
      </c>
      <c r="E11" s="17">
        <v>2484463</v>
      </c>
      <c r="F11" s="17">
        <v>5872368</v>
      </c>
      <c r="G11" s="34">
        <f t="shared" si="0"/>
        <v>0.0297030655901962</v>
      </c>
      <c r="H11" s="34">
        <f t="shared" si="1"/>
        <v>0.0297030655901962</v>
      </c>
      <c r="I11" s="34">
        <f t="shared" si="2"/>
        <v>0.0297028841228184</v>
      </c>
      <c r="J11" s="34">
        <f t="shared" si="3"/>
        <v>0.0297029286303827</v>
      </c>
    </row>
    <row r="12" ht="15.75" customHeight="1" spans="2:10">
      <c r="B12" s="26">
        <v>43475</v>
      </c>
      <c r="C12" s="17">
        <v>387156</v>
      </c>
      <c r="D12" s="17">
        <v>2873204</v>
      </c>
      <c r="E12" s="17">
        <v>1170564</v>
      </c>
      <c r="F12" s="17">
        <v>6210572</v>
      </c>
      <c r="G12" s="34">
        <f t="shared" si="0"/>
        <v>-0.948417109985301</v>
      </c>
      <c r="H12" s="34">
        <f t="shared" si="1"/>
        <v>-0.48958330002448</v>
      </c>
      <c r="I12" s="34">
        <f t="shared" si="2"/>
        <v>-0.489583583149723</v>
      </c>
      <c r="J12" s="34">
        <f t="shared" si="3"/>
        <v>0.145725012950481</v>
      </c>
    </row>
    <row r="13" ht="15.75" customHeight="1" spans="2:10">
      <c r="B13" s="26">
        <v>43476</v>
      </c>
      <c r="C13" s="17">
        <v>7427330</v>
      </c>
      <c r="D13" s="17">
        <v>5570497</v>
      </c>
      <c r="E13" s="17">
        <v>2269462</v>
      </c>
      <c r="F13" s="17">
        <v>5364183</v>
      </c>
      <c r="G13" s="34">
        <f t="shared" si="0"/>
        <v>-0.0499999872094008</v>
      </c>
      <c r="H13" s="34">
        <f t="shared" si="1"/>
        <v>-0.0499999914729331</v>
      </c>
      <c r="I13" s="34">
        <f t="shared" si="2"/>
        <v>-0.0499998534894829</v>
      </c>
      <c r="J13" s="34">
        <f t="shared" si="3"/>
        <v>-0.0499999291597568</v>
      </c>
    </row>
    <row r="14" ht="15.75" customHeight="1" spans="2:10">
      <c r="B14" s="26">
        <v>43477</v>
      </c>
      <c r="C14" s="17">
        <v>15352294</v>
      </c>
      <c r="D14" s="17">
        <v>11514221</v>
      </c>
      <c r="E14" s="17">
        <v>4690978</v>
      </c>
      <c r="F14" s="17">
        <v>11087768</v>
      </c>
      <c r="G14" s="34">
        <f t="shared" si="0"/>
        <v>0</v>
      </c>
      <c r="H14" s="34">
        <f t="shared" si="1"/>
        <v>0</v>
      </c>
      <c r="I14" s="34">
        <f t="shared" si="2"/>
        <v>0</v>
      </c>
      <c r="J14" s="34">
        <f t="shared" si="3"/>
        <v>0</v>
      </c>
    </row>
    <row r="15" ht="15.75" customHeight="1" spans="2:10">
      <c r="B15" s="26">
        <v>43478</v>
      </c>
      <c r="C15" s="17">
        <v>16645119</v>
      </c>
      <c r="D15" s="17">
        <v>12483839</v>
      </c>
      <c r="E15" s="17">
        <v>5086008</v>
      </c>
      <c r="F15" s="17">
        <v>12021475</v>
      </c>
      <c r="G15" s="34">
        <f t="shared" si="0"/>
        <v>0.0618556983828267</v>
      </c>
      <c r="H15" s="34">
        <f t="shared" si="1"/>
        <v>0.0618556771182206</v>
      </c>
      <c r="I15" s="34">
        <f t="shared" si="2"/>
        <v>0.0618556012272911</v>
      </c>
      <c r="J15" s="34">
        <f t="shared" si="3"/>
        <v>0.0618556609969176</v>
      </c>
    </row>
    <row r="16" ht="15.75" customHeight="1" spans="2:10">
      <c r="B16" s="26">
        <v>43479</v>
      </c>
      <c r="C16" s="17">
        <v>7583695</v>
      </c>
      <c r="D16" s="17">
        <v>5687771</v>
      </c>
      <c r="E16" s="17">
        <v>2317240</v>
      </c>
      <c r="F16" s="17">
        <v>5477113</v>
      </c>
      <c r="G16" s="34">
        <f t="shared" si="0"/>
        <v>-0.0761904332651087</v>
      </c>
      <c r="H16" s="34">
        <f t="shared" si="1"/>
        <v>-0.0761905488928946</v>
      </c>
      <c r="I16" s="34">
        <f t="shared" si="2"/>
        <v>-0.0761902635674738</v>
      </c>
      <c r="J16" s="34">
        <f t="shared" si="3"/>
        <v>-0.0761903733837671</v>
      </c>
    </row>
    <row r="17" ht="15.75" customHeight="1" spans="2:10">
      <c r="B17" s="26">
        <v>43480</v>
      </c>
      <c r="C17" s="17">
        <v>7661877</v>
      </c>
      <c r="D17" s="17">
        <v>5746408</v>
      </c>
      <c r="E17" s="17">
        <v>2341129</v>
      </c>
      <c r="F17" s="17">
        <v>5533578</v>
      </c>
      <c r="G17" s="34">
        <f t="shared" si="0"/>
        <v>-0.0200000204649587</v>
      </c>
      <c r="H17" s="34">
        <f t="shared" si="1"/>
        <v>-0.0199998942643708</v>
      </c>
      <c r="I17" s="34">
        <f t="shared" si="2"/>
        <v>-0.0199999413957931</v>
      </c>
      <c r="J17" s="34">
        <f t="shared" si="3"/>
        <v>-0.0199999716639028</v>
      </c>
    </row>
    <row r="18" ht="15.75" customHeight="1" spans="2:10">
      <c r="B18" s="26">
        <v>43481</v>
      </c>
      <c r="C18" s="17">
        <v>7583695</v>
      </c>
      <c r="D18" s="17">
        <v>5687771</v>
      </c>
      <c r="E18" s="17">
        <v>2317240</v>
      </c>
      <c r="F18" s="17">
        <v>5477113</v>
      </c>
      <c r="G18" s="34">
        <f t="shared" si="0"/>
        <v>-0.0673076970379433</v>
      </c>
      <c r="H18" s="34">
        <f t="shared" si="1"/>
        <v>-0.067307738033452</v>
      </c>
      <c r="I18" s="34">
        <f t="shared" si="2"/>
        <v>-0.0673075026675785</v>
      </c>
      <c r="J18" s="34">
        <f t="shared" si="3"/>
        <v>-0.0673076006135855</v>
      </c>
    </row>
    <row r="19" ht="15.75" customHeight="1" spans="2:10">
      <c r="B19" s="26">
        <v>43482</v>
      </c>
      <c r="C19" s="17">
        <v>8052789</v>
      </c>
      <c r="D19" s="17">
        <v>6039592</v>
      </c>
      <c r="E19" s="17">
        <v>2460574</v>
      </c>
      <c r="F19" s="17">
        <v>5815903</v>
      </c>
      <c r="G19" s="34">
        <f t="shared" si="0"/>
        <v>19.7998558720516</v>
      </c>
      <c r="H19" s="34">
        <f t="shared" si="1"/>
        <v>1.10204078791482</v>
      </c>
      <c r="I19" s="34">
        <f t="shared" si="2"/>
        <v>1.10204140909852</v>
      </c>
      <c r="J19" s="34">
        <f t="shared" si="3"/>
        <v>-0.0635479308508138</v>
      </c>
    </row>
    <row r="20" ht="15.75" customHeight="1" spans="2:10">
      <c r="B20" s="26">
        <v>43483</v>
      </c>
      <c r="C20" s="17">
        <v>7974607</v>
      </c>
      <c r="D20" s="17">
        <v>5980955</v>
      </c>
      <c r="E20" s="17">
        <v>2436685</v>
      </c>
      <c r="F20" s="17">
        <v>5759438</v>
      </c>
      <c r="G20" s="34">
        <f t="shared" si="0"/>
        <v>0.0736842176125203</v>
      </c>
      <c r="H20" s="34">
        <f t="shared" si="1"/>
        <v>0.0736842691056112</v>
      </c>
      <c r="I20" s="34">
        <f t="shared" si="2"/>
        <v>0.0736839832524183</v>
      </c>
      <c r="J20" s="34">
        <f t="shared" si="3"/>
        <v>0.0736841006356419</v>
      </c>
    </row>
    <row r="21" ht="15.75" customHeight="1" spans="2:10">
      <c r="B21" s="26">
        <v>43484</v>
      </c>
      <c r="C21" s="17">
        <v>15352294</v>
      </c>
      <c r="D21" s="17">
        <v>11514221</v>
      </c>
      <c r="E21" s="17">
        <v>4690978</v>
      </c>
      <c r="F21" s="17">
        <v>11087768</v>
      </c>
      <c r="G21" s="34">
        <f t="shared" si="0"/>
        <v>0</v>
      </c>
      <c r="H21" s="34">
        <f t="shared" si="1"/>
        <v>0</v>
      </c>
      <c r="I21" s="34">
        <f t="shared" si="2"/>
        <v>0</v>
      </c>
      <c r="J21" s="34">
        <f t="shared" si="3"/>
        <v>0</v>
      </c>
    </row>
    <row r="22" ht="15.75" customHeight="1" spans="2:10">
      <c r="B22" s="26">
        <v>43485</v>
      </c>
      <c r="C22" s="17">
        <v>15998707</v>
      </c>
      <c r="D22" s="17">
        <v>11999030</v>
      </c>
      <c r="E22" s="17">
        <v>4888493</v>
      </c>
      <c r="F22" s="17">
        <v>11554621</v>
      </c>
      <c r="G22" s="34">
        <f t="shared" si="0"/>
        <v>-0.0388349281251759</v>
      </c>
      <c r="H22" s="34">
        <f t="shared" si="1"/>
        <v>-0.03883492890288</v>
      </c>
      <c r="I22" s="34">
        <f t="shared" si="2"/>
        <v>-0.0388349762721568</v>
      </c>
      <c r="J22" s="34">
        <f t="shared" si="3"/>
        <v>-0.0388350015285146</v>
      </c>
    </row>
    <row r="23" ht="15.75" customHeight="1" spans="2:10">
      <c r="B23" s="26">
        <v>43486</v>
      </c>
      <c r="C23" s="17">
        <v>7974607</v>
      </c>
      <c r="D23" s="17">
        <v>5980955</v>
      </c>
      <c r="E23" s="17">
        <v>2436685</v>
      </c>
      <c r="F23" s="17">
        <v>5759438</v>
      </c>
      <c r="G23" s="35">
        <f t="shared" si="0"/>
        <v>0.0515463767991724</v>
      </c>
      <c r="H23" s="35">
        <f t="shared" si="1"/>
        <v>0.0515463790648394</v>
      </c>
      <c r="I23" s="38">
        <f t="shared" si="2"/>
        <v>0.0515462360394263</v>
      </c>
      <c r="J23" s="39">
        <f t="shared" si="3"/>
        <v>0.0515463164627059</v>
      </c>
    </row>
    <row r="24" ht="15.75" customHeight="1" spans="2:10">
      <c r="B24" s="26">
        <v>43487</v>
      </c>
      <c r="C24" s="17">
        <v>13525559</v>
      </c>
      <c r="D24" s="17">
        <v>2028833</v>
      </c>
      <c r="E24" s="17">
        <v>19827367</v>
      </c>
      <c r="F24" s="17">
        <v>2189238</v>
      </c>
      <c r="G24" s="34">
        <f t="shared" si="0"/>
        <v>0.765306203688731</v>
      </c>
      <c r="H24" s="34">
        <f t="shared" si="1"/>
        <v>-0.646938922540829</v>
      </c>
      <c r="I24" s="34">
        <f t="shared" si="2"/>
        <v>7.4691475779421</v>
      </c>
      <c r="J24" s="34">
        <f t="shared" si="3"/>
        <v>-0.604372071740924</v>
      </c>
    </row>
    <row r="25" ht="15.75" customHeight="1" spans="2:10">
      <c r="B25" s="26">
        <v>43488</v>
      </c>
      <c r="C25" s="17">
        <v>7740060</v>
      </c>
      <c r="D25" s="17">
        <v>5805045</v>
      </c>
      <c r="E25" s="17">
        <v>2365018</v>
      </c>
      <c r="F25" s="17">
        <v>5590043</v>
      </c>
      <c r="G25" s="34">
        <f t="shared" si="0"/>
        <v>0.0206185770920375</v>
      </c>
      <c r="H25" s="34">
        <f t="shared" si="1"/>
        <v>0.0206186219522551</v>
      </c>
      <c r="I25" s="34">
        <f t="shared" si="2"/>
        <v>0.0206184944157706</v>
      </c>
      <c r="J25" s="34">
        <f t="shared" si="3"/>
        <v>0.0206185265850822</v>
      </c>
    </row>
    <row r="26" ht="15.75" customHeight="1" spans="2:10">
      <c r="B26" s="26">
        <v>43489</v>
      </c>
      <c r="C26" s="17">
        <v>7427330</v>
      </c>
      <c r="D26" s="17">
        <v>5570497</v>
      </c>
      <c r="E26" s="17">
        <v>2269462</v>
      </c>
      <c r="F26" s="17">
        <v>5364183</v>
      </c>
      <c r="G26" s="34">
        <f t="shared" si="0"/>
        <v>-0.0776698607153372</v>
      </c>
      <c r="H26" s="34">
        <f t="shared" si="1"/>
        <v>-0.0776699816808818</v>
      </c>
      <c r="I26" s="34">
        <f t="shared" si="2"/>
        <v>-0.0776696819522599</v>
      </c>
      <c r="J26" s="34">
        <f t="shared" si="3"/>
        <v>-0.0776697960746594</v>
      </c>
    </row>
    <row r="27" ht="15.75" customHeight="1" spans="2:10">
      <c r="B27" s="26">
        <v>43490</v>
      </c>
      <c r="C27" s="17">
        <v>7427330</v>
      </c>
      <c r="D27" s="17">
        <v>5570497</v>
      </c>
      <c r="E27" s="17">
        <v>2269462</v>
      </c>
      <c r="F27" s="17">
        <v>5364183</v>
      </c>
      <c r="G27" s="34">
        <f t="shared" si="0"/>
        <v>-0.0686274571273544</v>
      </c>
      <c r="H27" s="34">
        <f t="shared" si="1"/>
        <v>-0.0686275017952819</v>
      </c>
      <c r="I27" s="34">
        <f t="shared" si="2"/>
        <v>-0.0686272538305115</v>
      </c>
      <c r="J27" s="34">
        <f t="shared" si="3"/>
        <v>-0.0686273556551872</v>
      </c>
    </row>
    <row r="28" ht="15.75" customHeight="1" spans="2:10">
      <c r="B28" s="26">
        <v>43491</v>
      </c>
      <c r="C28" s="17">
        <v>16968325</v>
      </c>
      <c r="D28" s="17">
        <v>12726244</v>
      </c>
      <c r="E28" s="17">
        <v>5184766</v>
      </c>
      <c r="F28" s="17">
        <v>12254901</v>
      </c>
      <c r="G28" s="34">
        <f t="shared" si="0"/>
        <v>0.105263161322992</v>
      </c>
      <c r="H28" s="34">
        <f t="shared" si="1"/>
        <v>0.105263135039704</v>
      </c>
      <c r="I28" s="34">
        <f t="shared" si="2"/>
        <v>0.105263337410664</v>
      </c>
      <c r="J28" s="34">
        <f t="shared" si="3"/>
        <v>0.105263115173406</v>
      </c>
    </row>
    <row r="29" ht="15.75" customHeight="1" spans="2:10">
      <c r="B29" s="26">
        <v>43492</v>
      </c>
      <c r="C29" s="17">
        <v>16321913</v>
      </c>
      <c r="D29" s="17">
        <v>12241435</v>
      </c>
      <c r="E29" s="17">
        <v>4987251</v>
      </c>
      <c r="F29" s="17">
        <v>11788048</v>
      </c>
      <c r="G29" s="34">
        <f t="shared" si="0"/>
        <v>0.0202020075747371</v>
      </c>
      <c r="H29" s="34">
        <f t="shared" si="1"/>
        <v>0.0202020496656814</v>
      </c>
      <c r="I29" s="34">
        <f t="shared" si="2"/>
        <v>0.0202021359138695</v>
      </c>
      <c r="J29" s="34">
        <f t="shared" si="3"/>
        <v>0.0202020473021141</v>
      </c>
    </row>
    <row r="30" ht="15.75" customHeight="1" spans="2:10">
      <c r="B30" s="26">
        <v>43493</v>
      </c>
      <c r="C30" s="17">
        <v>7661877</v>
      </c>
      <c r="D30" s="17">
        <v>5746408</v>
      </c>
      <c r="E30" s="17">
        <v>2341129</v>
      </c>
      <c r="F30" s="17">
        <v>5533578</v>
      </c>
      <c r="G30" s="34">
        <f t="shared" si="0"/>
        <v>-0.0392157256150679</v>
      </c>
      <c r="H30" s="34">
        <f t="shared" si="1"/>
        <v>-0.0392156436555701</v>
      </c>
      <c r="I30" s="34">
        <f t="shared" si="2"/>
        <v>-0.0392155736174352</v>
      </c>
      <c r="J30" s="34">
        <f t="shared" si="3"/>
        <v>-0.0392156318029641</v>
      </c>
    </row>
    <row r="31" ht="15.75" customHeight="1" spans="2:10">
      <c r="B31" s="26">
        <v>43494</v>
      </c>
      <c r="C31" s="17">
        <v>8052789</v>
      </c>
      <c r="D31" s="17">
        <v>6039592</v>
      </c>
      <c r="E31" s="17">
        <v>2460574</v>
      </c>
      <c r="F31" s="17">
        <v>5815903</v>
      </c>
      <c r="G31" s="34">
        <f t="shared" si="0"/>
        <v>-0.404624311645825</v>
      </c>
      <c r="H31" s="34">
        <f t="shared" si="1"/>
        <v>1.9768798121876</v>
      </c>
      <c r="I31" s="34">
        <f t="shared" si="2"/>
        <v>-0.875900113212208</v>
      </c>
      <c r="J31" s="34">
        <f t="shared" si="3"/>
        <v>1.6565878173136</v>
      </c>
    </row>
    <row r="32" ht="15.75" customHeight="1" spans="2:10">
      <c r="B32" s="26">
        <v>43495</v>
      </c>
      <c r="C32" s="17">
        <v>8052789</v>
      </c>
      <c r="D32" s="17">
        <v>6039592</v>
      </c>
      <c r="E32" s="17">
        <v>2460574</v>
      </c>
      <c r="F32" s="17">
        <v>5815903</v>
      </c>
      <c r="G32" s="34">
        <f t="shared" si="0"/>
        <v>0.040403950356974</v>
      </c>
      <c r="H32" s="34">
        <f t="shared" si="1"/>
        <v>0.0404039934229623</v>
      </c>
      <c r="I32" s="34">
        <f t="shared" si="2"/>
        <v>0.0404039208158247</v>
      </c>
      <c r="J32" s="34">
        <f t="shared" si="3"/>
        <v>0.0404039825811715</v>
      </c>
    </row>
    <row r="33" ht="15.75" customHeight="1" spans="2:10">
      <c r="B33" s="26">
        <v>43496</v>
      </c>
      <c r="C33" s="17">
        <v>7505512</v>
      </c>
      <c r="D33" s="17">
        <v>5629134</v>
      </c>
      <c r="E33" s="17">
        <v>2293351</v>
      </c>
      <c r="F33" s="17">
        <v>5420648</v>
      </c>
      <c r="G33" s="34">
        <f t="shared" si="0"/>
        <v>0.0105262590998381</v>
      </c>
      <c r="H33" s="34">
        <f t="shared" si="1"/>
        <v>0.0105263498032582</v>
      </c>
      <c r="I33" s="34">
        <f t="shared" si="2"/>
        <v>0.0105262833217741</v>
      </c>
      <c r="J33" s="34">
        <f t="shared" si="3"/>
        <v>0.010526300090806</v>
      </c>
    </row>
    <row r="34" ht="15.75" customHeight="1" spans="2:10">
      <c r="B34" s="26">
        <v>43497</v>
      </c>
      <c r="C34" s="17">
        <v>7427330</v>
      </c>
      <c r="D34" s="17">
        <v>5570497</v>
      </c>
      <c r="E34" s="17">
        <v>2269462</v>
      </c>
      <c r="F34" s="17">
        <v>5364183</v>
      </c>
      <c r="G34" s="34">
        <f t="shared" si="0"/>
        <v>0</v>
      </c>
      <c r="H34" s="34">
        <f t="shared" si="1"/>
        <v>0</v>
      </c>
      <c r="I34" s="34">
        <f t="shared" si="2"/>
        <v>0</v>
      </c>
      <c r="J34" s="34">
        <f t="shared" si="3"/>
        <v>0</v>
      </c>
    </row>
    <row r="35" ht="15.75" customHeight="1" spans="2:10">
      <c r="B35" s="26">
        <v>43498</v>
      </c>
      <c r="C35" s="17">
        <v>15675500</v>
      </c>
      <c r="D35" s="17">
        <v>11756625</v>
      </c>
      <c r="E35" s="17">
        <v>4789736</v>
      </c>
      <c r="F35" s="17">
        <v>11321195</v>
      </c>
      <c r="G35" s="34">
        <f t="shared" si="0"/>
        <v>-0.0761904902222229</v>
      </c>
      <c r="H35" s="34">
        <f t="shared" si="1"/>
        <v>-0.076190508369948</v>
      </c>
      <c r="I35" s="34">
        <f t="shared" si="2"/>
        <v>-0.0761905166019065</v>
      </c>
      <c r="J35" s="34">
        <f t="shared" si="3"/>
        <v>-0.0761904155733286</v>
      </c>
    </row>
    <row r="36" ht="15.75" customHeight="1" spans="2:10">
      <c r="B36" s="26">
        <v>43499</v>
      </c>
      <c r="C36" s="17">
        <v>16160310</v>
      </c>
      <c r="D36" s="17">
        <v>12120232</v>
      </c>
      <c r="E36" s="17">
        <v>4937872</v>
      </c>
      <c r="F36" s="17">
        <v>11671335</v>
      </c>
      <c r="G36" s="34">
        <f t="shared" si="0"/>
        <v>-0.00990098403293782</v>
      </c>
      <c r="H36" s="34">
        <f t="shared" si="1"/>
        <v>-0.00990104509806244</v>
      </c>
      <c r="I36" s="34">
        <f t="shared" si="2"/>
        <v>-0.00990104568629091</v>
      </c>
      <c r="J36" s="34">
        <f t="shared" si="3"/>
        <v>-0.00990096070189062</v>
      </c>
    </row>
    <row r="37" ht="15.75" customHeight="1" spans="2:10">
      <c r="B37" s="26">
        <v>43500</v>
      </c>
      <c r="C37" s="17">
        <v>7661877</v>
      </c>
      <c r="D37" s="17">
        <v>5746408</v>
      </c>
      <c r="E37" s="17">
        <v>2341129</v>
      </c>
      <c r="F37" s="17">
        <v>5533578</v>
      </c>
      <c r="G37" s="34">
        <f t="shared" si="0"/>
        <v>0</v>
      </c>
      <c r="H37" s="34">
        <f t="shared" si="1"/>
        <v>0</v>
      </c>
      <c r="I37" s="34">
        <f t="shared" si="2"/>
        <v>0</v>
      </c>
      <c r="J37" s="34">
        <f t="shared" si="3"/>
        <v>0</v>
      </c>
    </row>
    <row r="38" ht="15.75" customHeight="1" spans="2:10">
      <c r="B38" s="26">
        <v>43501</v>
      </c>
      <c r="C38" s="17">
        <v>8052789</v>
      </c>
      <c r="D38" s="17">
        <v>6039592</v>
      </c>
      <c r="E38" s="17">
        <v>2460574</v>
      </c>
      <c r="F38" s="17">
        <v>5815903</v>
      </c>
      <c r="G38" s="34">
        <f t="shared" si="0"/>
        <v>0</v>
      </c>
      <c r="H38" s="34">
        <f t="shared" si="1"/>
        <v>0</v>
      </c>
      <c r="I38" s="34">
        <f t="shared" si="2"/>
        <v>0</v>
      </c>
      <c r="J38" s="34">
        <f t="shared" si="3"/>
        <v>0</v>
      </c>
    </row>
    <row r="39" ht="15.75" customHeight="1" spans="2:10">
      <c r="B39" s="26">
        <v>43502</v>
      </c>
      <c r="C39" s="17">
        <v>7427330</v>
      </c>
      <c r="D39" s="17">
        <v>5570497</v>
      </c>
      <c r="E39" s="17">
        <v>2269462</v>
      </c>
      <c r="F39" s="17">
        <v>5364183</v>
      </c>
      <c r="G39" s="34">
        <f t="shared" si="0"/>
        <v>-0.0776698607153372</v>
      </c>
      <c r="H39" s="34">
        <f t="shared" si="1"/>
        <v>-0.0776699816808818</v>
      </c>
      <c r="I39" s="34">
        <f t="shared" si="2"/>
        <v>-0.0776696819522599</v>
      </c>
      <c r="J39" s="34">
        <f t="shared" si="3"/>
        <v>-0.0776697960746594</v>
      </c>
    </row>
    <row r="40" ht="15.75" customHeight="1" spans="2:10">
      <c r="B40" s="26">
        <v>43503</v>
      </c>
      <c r="C40" s="17">
        <v>7974607</v>
      </c>
      <c r="D40" s="17">
        <v>5980955</v>
      </c>
      <c r="E40" s="17">
        <v>2436685</v>
      </c>
      <c r="F40" s="17">
        <v>5759438</v>
      </c>
      <c r="G40" s="34">
        <f t="shared" si="0"/>
        <v>0.0625000666177071</v>
      </c>
      <c r="H40" s="34">
        <f t="shared" si="1"/>
        <v>0.0625000222059024</v>
      </c>
      <c r="I40" s="34">
        <f t="shared" si="2"/>
        <v>0.0624998092311206</v>
      </c>
      <c r="J40" s="34">
        <f t="shared" si="3"/>
        <v>0.0624999077601054</v>
      </c>
    </row>
    <row r="41" ht="15.75" customHeight="1" spans="2:10">
      <c r="B41" s="26">
        <v>43504</v>
      </c>
      <c r="C41" s="17">
        <v>7896424</v>
      </c>
      <c r="D41" s="17">
        <v>5922318</v>
      </c>
      <c r="E41" s="17">
        <v>2412796</v>
      </c>
      <c r="F41" s="17">
        <v>5702973</v>
      </c>
      <c r="G41" s="34">
        <f t="shared" si="0"/>
        <v>0.0631578238747976</v>
      </c>
      <c r="H41" s="34">
        <f t="shared" si="1"/>
        <v>0.063157919302353</v>
      </c>
      <c r="I41" s="34">
        <f t="shared" si="2"/>
        <v>0.0631576999306445</v>
      </c>
      <c r="J41" s="34">
        <f t="shared" si="3"/>
        <v>0.0631578005448361</v>
      </c>
    </row>
    <row r="42" ht="15.75" customHeight="1" spans="2:10">
      <c r="B42" s="26">
        <v>43505</v>
      </c>
      <c r="C42" s="17">
        <v>15837104</v>
      </c>
      <c r="D42" s="17">
        <v>11877828</v>
      </c>
      <c r="E42" s="17">
        <v>4839115</v>
      </c>
      <c r="F42" s="17">
        <v>11437908</v>
      </c>
      <c r="G42" s="34">
        <f t="shared" si="0"/>
        <v>0.0103093362253197</v>
      </c>
      <c r="H42" s="34">
        <f t="shared" si="1"/>
        <v>0.0103093362253197</v>
      </c>
      <c r="I42" s="34">
        <f t="shared" si="2"/>
        <v>0.0103093364644733</v>
      </c>
      <c r="J42" s="34">
        <f t="shared" si="3"/>
        <v>0.0103092473895203</v>
      </c>
    </row>
    <row r="43" ht="15.75" customHeight="1" spans="2:10">
      <c r="B43" s="26">
        <v>43506</v>
      </c>
      <c r="C43" s="17">
        <v>16645119</v>
      </c>
      <c r="D43" s="17">
        <v>12483839</v>
      </c>
      <c r="E43" s="17">
        <v>5086008</v>
      </c>
      <c r="F43" s="17">
        <v>12021475</v>
      </c>
      <c r="G43" s="34">
        <f t="shared" si="0"/>
        <v>0.0299999814359997</v>
      </c>
      <c r="H43" s="34">
        <f t="shared" si="1"/>
        <v>0.0300000033002668</v>
      </c>
      <c r="I43" s="34">
        <f t="shared" si="2"/>
        <v>0.0299999675973779</v>
      </c>
      <c r="J43" s="34">
        <f t="shared" si="3"/>
        <v>0.029999995716</v>
      </c>
    </row>
    <row r="44" ht="15.75" customHeight="1" spans="2:10">
      <c r="B44" s="26">
        <v>43507</v>
      </c>
      <c r="C44" s="17">
        <v>8052789</v>
      </c>
      <c r="D44" s="17">
        <v>6039592</v>
      </c>
      <c r="E44" s="17">
        <v>2460574</v>
      </c>
      <c r="F44" s="17">
        <v>5815903</v>
      </c>
      <c r="G44" s="34">
        <f t="shared" si="0"/>
        <v>0.0510203961770725</v>
      </c>
      <c r="H44" s="34">
        <f t="shared" si="1"/>
        <v>0.0510203939574079</v>
      </c>
      <c r="I44" s="34">
        <f t="shared" si="2"/>
        <v>0.0510202556117156</v>
      </c>
      <c r="J44" s="34">
        <f t="shared" si="3"/>
        <v>0.0510203344020812</v>
      </c>
    </row>
    <row r="45" ht="15.75" customHeight="1" spans="2:10">
      <c r="B45" s="26">
        <v>43508</v>
      </c>
      <c r="C45" s="17">
        <v>8209154</v>
      </c>
      <c r="D45" s="17">
        <v>6156866</v>
      </c>
      <c r="E45" s="17">
        <v>2508352</v>
      </c>
      <c r="F45" s="17">
        <v>5928833</v>
      </c>
      <c r="G45" s="34">
        <f t="shared" si="0"/>
        <v>0.019417496223979</v>
      </c>
      <c r="H45" s="34">
        <f t="shared" si="1"/>
        <v>0.019417536813745</v>
      </c>
      <c r="I45" s="34">
        <f t="shared" si="2"/>
        <v>0.0194174204880651</v>
      </c>
      <c r="J45" s="34">
        <f t="shared" si="3"/>
        <v>0.0194174490186649</v>
      </c>
    </row>
    <row r="46" ht="15.75" customHeight="1" spans="2:10">
      <c r="B46" s="26">
        <v>43509</v>
      </c>
      <c r="C46" s="17">
        <v>7818242</v>
      </c>
      <c r="D46" s="17">
        <v>5863681</v>
      </c>
      <c r="E46" s="17">
        <v>2388907</v>
      </c>
      <c r="F46" s="17">
        <v>5646508</v>
      </c>
      <c r="G46" s="34">
        <f t="shared" si="0"/>
        <v>0.0526315647749596</v>
      </c>
      <c r="H46" s="34">
        <f t="shared" si="1"/>
        <v>0.0526315694990949</v>
      </c>
      <c r="I46" s="34">
        <f t="shared" si="2"/>
        <v>0.0526314166088704</v>
      </c>
      <c r="J46" s="34">
        <f t="shared" si="3"/>
        <v>0.0526315004540301</v>
      </c>
    </row>
    <row r="47" ht="15.75" customHeight="1" spans="2:10">
      <c r="B47" s="26">
        <v>43510</v>
      </c>
      <c r="C47" s="17">
        <v>7740060</v>
      </c>
      <c r="D47" s="17">
        <v>5805045</v>
      </c>
      <c r="E47" s="17">
        <v>2365018</v>
      </c>
      <c r="F47" s="17">
        <v>5590043</v>
      </c>
      <c r="G47" s="34">
        <f t="shared" si="0"/>
        <v>-0.0294117315122865</v>
      </c>
      <c r="H47" s="34">
        <f t="shared" si="1"/>
        <v>-0.0294116909423328</v>
      </c>
      <c r="I47" s="34">
        <f t="shared" si="2"/>
        <v>-0.0294116802130764</v>
      </c>
      <c r="J47" s="34">
        <f t="shared" si="3"/>
        <v>-0.0294117238522231</v>
      </c>
    </row>
    <row r="48" ht="15.75" customHeight="1" spans="2:10">
      <c r="B48" s="26">
        <v>43511</v>
      </c>
      <c r="C48" s="17">
        <v>7740060</v>
      </c>
      <c r="D48" s="17">
        <v>5805045</v>
      </c>
      <c r="E48" s="17">
        <v>2365018</v>
      </c>
      <c r="F48" s="17">
        <v>5590043</v>
      </c>
      <c r="G48" s="34">
        <f t="shared" si="0"/>
        <v>-0.0198018748739935</v>
      </c>
      <c r="H48" s="34">
        <f t="shared" si="1"/>
        <v>-0.0198018748739935</v>
      </c>
      <c r="I48" s="34">
        <f t="shared" si="2"/>
        <v>-0.0198019227485456</v>
      </c>
      <c r="J48" s="34">
        <f t="shared" si="3"/>
        <v>-0.0198019524202552</v>
      </c>
    </row>
    <row r="49" ht="15.75" customHeight="1" spans="2:10">
      <c r="B49" s="26">
        <v>43512</v>
      </c>
      <c r="C49" s="17">
        <v>16483516</v>
      </c>
      <c r="D49" s="17">
        <v>12362637</v>
      </c>
      <c r="E49" s="17">
        <v>5036630</v>
      </c>
      <c r="F49" s="17">
        <v>11904761</v>
      </c>
      <c r="G49" s="34">
        <f t="shared" si="0"/>
        <v>0.0408163007580173</v>
      </c>
      <c r="H49" s="34">
        <f t="shared" si="1"/>
        <v>0.0408163007580173</v>
      </c>
      <c r="I49" s="34">
        <f t="shared" si="2"/>
        <v>0.0408163476172814</v>
      </c>
      <c r="J49" s="34">
        <f t="shared" si="3"/>
        <v>0.0408162926297362</v>
      </c>
    </row>
    <row r="50" ht="15.75" customHeight="1" spans="2:10">
      <c r="B50" s="26">
        <v>43513</v>
      </c>
      <c r="C50" s="17">
        <v>16321913</v>
      </c>
      <c r="D50" s="17">
        <v>12241435</v>
      </c>
      <c r="E50" s="17">
        <v>4987251</v>
      </c>
      <c r="F50" s="17">
        <v>11788048</v>
      </c>
      <c r="G50" s="34">
        <f t="shared" si="0"/>
        <v>-0.0194174640625879</v>
      </c>
      <c r="H50" s="34">
        <f t="shared" si="1"/>
        <v>-0.0194174243996579</v>
      </c>
      <c r="I50" s="34">
        <f t="shared" si="2"/>
        <v>-0.0194173898271494</v>
      </c>
      <c r="J50" s="34">
        <f t="shared" si="3"/>
        <v>-0.0194175007642573</v>
      </c>
    </row>
    <row r="51" ht="15.75" customHeight="1" spans="2:10">
      <c r="B51" s="26">
        <v>43514</v>
      </c>
      <c r="C51" s="17">
        <v>7818242</v>
      </c>
      <c r="D51" s="17">
        <v>5863681</v>
      </c>
      <c r="E51" s="17">
        <v>2388907</v>
      </c>
      <c r="F51" s="17">
        <v>5646508</v>
      </c>
      <c r="G51" s="34">
        <f t="shared" si="0"/>
        <v>-0.0291261822456791</v>
      </c>
      <c r="H51" s="34">
        <f t="shared" si="1"/>
        <v>-0.0291263052206175</v>
      </c>
      <c r="I51" s="34">
        <f t="shared" si="2"/>
        <v>-0.0291261307320975</v>
      </c>
      <c r="J51" s="34">
        <f t="shared" si="3"/>
        <v>-0.0291261735279973</v>
      </c>
    </row>
    <row r="52" ht="15.75" customHeight="1" spans="2:10">
      <c r="B52" s="26">
        <v>43515</v>
      </c>
      <c r="C52" s="17">
        <v>7896424</v>
      </c>
      <c r="D52" s="17">
        <v>5922318</v>
      </c>
      <c r="E52" s="17">
        <v>2412796</v>
      </c>
      <c r="F52" s="17">
        <v>5702973</v>
      </c>
      <c r="G52" s="34">
        <f t="shared" si="0"/>
        <v>-0.0380952775401704</v>
      </c>
      <c r="H52" s="34">
        <f t="shared" si="1"/>
        <v>-0.0380953556565954</v>
      </c>
      <c r="I52" s="34">
        <f t="shared" si="2"/>
        <v>-0.0380951317837369</v>
      </c>
      <c r="J52" s="34">
        <f t="shared" si="3"/>
        <v>-0.0380951866918835</v>
      </c>
    </row>
    <row r="53" ht="15.75" customHeight="1" spans="2:10">
      <c r="B53" s="26">
        <v>43516</v>
      </c>
      <c r="C53" s="17">
        <v>7974607</v>
      </c>
      <c r="D53" s="17">
        <v>5980955</v>
      </c>
      <c r="E53" s="17">
        <v>2436685</v>
      </c>
      <c r="F53" s="17">
        <v>5759438</v>
      </c>
      <c r="G53" s="34">
        <f t="shared" si="0"/>
        <v>0.0200000204649589</v>
      </c>
      <c r="H53" s="34">
        <f t="shared" si="1"/>
        <v>0.0200000648057082</v>
      </c>
      <c r="I53" s="34">
        <f t="shared" si="2"/>
        <v>0.0199999413957932</v>
      </c>
      <c r="J53" s="34">
        <f t="shared" si="3"/>
        <v>0.0199999716639028</v>
      </c>
    </row>
    <row r="54" ht="15.75" customHeight="1" spans="2:10">
      <c r="B54" s="26">
        <v>43517</v>
      </c>
      <c r="C54" s="17">
        <v>7505512</v>
      </c>
      <c r="D54" s="17">
        <v>5629134</v>
      </c>
      <c r="E54" s="17">
        <v>2293351</v>
      </c>
      <c r="F54" s="17">
        <v>5420648</v>
      </c>
      <c r="G54" s="34">
        <f t="shared" si="0"/>
        <v>-0.0303031242651866</v>
      </c>
      <c r="H54" s="34">
        <f t="shared" si="1"/>
        <v>-0.0303031242651866</v>
      </c>
      <c r="I54" s="34">
        <f t="shared" si="2"/>
        <v>-0.0303029406118684</v>
      </c>
      <c r="J54" s="34">
        <f t="shared" si="3"/>
        <v>-0.0303029869358786</v>
      </c>
    </row>
    <row r="55" ht="15.75" customHeight="1" spans="2:10">
      <c r="B55" s="26">
        <v>43518</v>
      </c>
      <c r="C55" s="17">
        <v>7974607</v>
      </c>
      <c r="D55" s="17">
        <v>5980955</v>
      </c>
      <c r="E55" s="17">
        <v>2436685</v>
      </c>
      <c r="F55" s="17">
        <v>5759438</v>
      </c>
      <c r="G55" s="34">
        <f t="shared" si="0"/>
        <v>0.0303029950672218</v>
      </c>
      <c r="H55" s="34">
        <f t="shared" si="1"/>
        <v>0.0303029520012335</v>
      </c>
      <c r="I55" s="34">
        <f t="shared" si="2"/>
        <v>0.0303029406118684</v>
      </c>
      <c r="J55" s="34">
        <f t="shared" si="3"/>
        <v>0.0303029869358786</v>
      </c>
    </row>
    <row r="56" ht="15.75" customHeight="1" spans="2:10">
      <c r="B56" s="26">
        <v>43519</v>
      </c>
      <c r="C56" s="17">
        <v>15513897</v>
      </c>
      <c r="D56" s="17">
        <v>11635423</v>
      </c>
      <c r="E56" s="17">
        <v>4740357</v>
      </c>
      <c r="F56" s="17">
        <v>11204481</v>
      </c>
      <c r="G56" s="34">
        <f t="shared" si="0"/>
        <v>-0.0588235543921576</v>
      </c>
      <c r="H56" s="34">
        <f t="shared" si="1"/>
        <v>-0.0588235341699348</v>
      </c>
      <c r="I56" s="34">
        <f t="shared" si="2"/>
        <v>-0.0588236578823539</v>
      </c>
      <c r="J56" s="34">
        <f t="shared" si="3"/>
        <v>-0.0588235244705878</v>
      </c>
    </row>
    <row r="57" ht="15.75" customHeight="1" spans="2:10">
      <c r="B57" s="26">
        <v>43520</v>
      </c>
      <c r="C57" s="17">
        <v>15998707</v>
      </c>
      <c r="D57" s="17">
        <v>11999030</v>
      </c>
      <c r="E57" s="17">
        <v>4888493</v>
      </c>
      <c r="F57" s="17">
        <v>11554621</v>
      </c>
      <c r="G57" s="34">
        <f t="shared" si="0"/>
        <v>-0.0198019680658756</v>
      </c>
      <c r="H57" s="34">
        <f t="shared" si="1"/>
        <v>-0.0198020085063557</v>
      </c>
      <c r="I57" s="34">
        <f t="shared" si="2"/>
        <v>-0.0198020913725818</v>
      </c>
      <c r="J57" s="34">
        <f t="shared" si="3"/>
        <v>-0.0198020062354684</v>
      </c>
    </row>
    <row r="58" ht="15.75" customHeight="1" spans="2:10">
      <c r="B58" s="26">
        <v>43521</v>
      </c>
      <c r="C58" s="17">
        <v>7583695</v>
      </c>
      <c r="D58" s="17">
        <v>5687771</v>
      </c>
      <c r="E58" s="17">
        <v>2317240</v>
      </c>
      <c r="F58" s="17">
        <v>5477113</v>
      </c>
      <c r="G58" s="34">
        <f t="shared" si="0"/>
        <v>-0.0299999667444421</v>
      </c>
      <c r="H58" s="34">
        <f t="shared" si="1"/>
        <v>-0.029999926667225</v>
      </c>
      <c r="I58" s="34">
        <f t="shared" si="2"/>
        <v>-0.0299999120936897</v>
      </c>
      <c r="J58" s="34">
        <f t="shared" si="3"/>
        <v>-0.029999957495854</v>
      </c>
    </row>
    <row r="59" ht="15.75" customHeight="1" spans="2:10">
      <c r="B59" s="26">
        <v>43522</v>
      </c>
      <c r="C59" s="17">
        <v>8052789</v>
      </c>
      <c r="D59" s="17">
        <v>6039592</v>
      </c>
      <c r="E59" s="17">
        <v>2460574</v>
      </c>
      <c r="F59" s="17">
        <v>5815903</v>
      </c>
      <c r="G59" s="34">
        <f t="shared" si="0"/>
        <v>0.0198020015135965</v>
      </c>
      <c r="H59" s="34">
        <f t="shared" si="1"/>
        <v>0.0198020437267976</v>
      </c>
      <c r="I59" s="34">
        <f t="shared" si="2"/>
        <v>0.0198019227485458</v>
      </c>
      <c r="J59" s="34">
        <f t="shared" si="3"/>
        <v>0.0198019524202553</v>
      </c>
    </row>
    <row r="60" ht="15.75" customHeight="1" spans="2:10">
      <c r="B60" s="26">
        <v>43523</v>
      </c>
      <c r="C60" s="17">
        <v>7740060</v>
      </c>
      <c r="D60" s="17">
        <v>5805045</v>
      </c>
      <c r="E60" s="17">
        <v>2365018</v>
      </c>
      <c r="F60" s="17">
        <v>5590043</v>
      </c>
      <c r="G60" s="34">
        <f t="shared" si="0"/>
        <v>-0.0294117315122865</v>
      </c>
      <c r="H60" s="34">
        <f t="shared" si="1"/>
        <v>-0.0294116909423328</v>
      </c>
      <c r="I60" s="34">
        <f t="shared" si="2"/>
        <v>-0.0294116802130764</v>
      </c>
      <c r="J60" s="34">
        <f t="shared" si="3"/>
        <v>-0.0294117238522231</v>
      </c>
    </row>
    <row r="61" ht="15.75" customHeight="1" spans="2:10">
      <c r="B61" s="26">
        <v>43524</v>
      </c>
      <c r="C61" s="17">
        <v>8130972</v>
      </c>
      <c r="D61" s="17">
        <v>6098229</v>
      </c>
      <c r="E61" s="17">
        <v>2484463</v>
      </c>
      <c r="F61" s="17">
        <v>5872368</v>
      </c>
      <c r="G61" s="34">
        <f t="shared" si="0"/>
        <v>0.0833334221569428</v>
      </c>
      <c r="H61" s="34">
        <f t="shared" si="1"/>
        <v>0.0833334221569428</v>
      </c>
      <c r="I61" s="34">
        <f t="shared" si="2"/>
        <v>0.0833330789748277</v>
      </c>
      <c r="J61" s="34">
        <f t="shared" si="3"/>
        <v>0.0833332103468072</v>
      </c>
    </row>
    <row r="62" ht="15.75" customHeight="1" spans="2:10">
      <c r="B62" s="26">
        <v>43525</v>
      </c>
      <c r="C62" s="17">
        <v>8052789</v>
      </c>
      <c r="D62" s="17">
        <v>6039592</v>
      </c>
      <c r="E62" s="17">
        <v>2460574</v>
      </c>
      <c r="F62" s="17">
        <v>5815903</v>
      </c>
      <c r="G62" s="34">
        <f t="shared" si="0"/>
        <v>0.00980386870475258</v>
      </c>
      <c r="H62" s="34">
        <f t="shared" si="1"/>
        <v>0.0098039527132372</v>
      </c>
      <c r="I62" s="34">
        <f t="shared" si="2"/>
        <v>0.00980389340435872</v>
      </c>
      <c r="J62" s="34">
        <f t="shared" si="3"/>
        <v>0.00980390795074104</v>
      </c>
    </row>
    <row r="63" ht="15.75" customHeight="1" spans="2:10">
      <c r="B63" s="26">
        <v>43526</v>
      </c>
      <c r="C63" s="17">
        <v>16806722</v>
      </c>
      <c r="D63" s="17">
        <v>12605042</v>
      </c>
      <c r="E63" s="17">
        <v>5135387</v>
      </c>
      <c r="F63" s="17">
        <v>12138188</v>
      </c>
      <c r="G63" s="34">
        <f t="shared" si="0"/>
        <v>0.0833333494479176</v>
      </c>
      <c r="H63" s="34">
        <f t="shared" si="1"/>
        <v>0.0833333691435199</v>
      </c>
      <c r="I63" s="34">
        <f t="shared" si="2"/>
        <v>0.0833333860719774</v>
      </c>
      <c r="J63" s="34">
        <f t="shared" si="3"/>
        <v>0.0833333556458349</v>
      </c>
    </row>
    <row r="64" ht="15.75" customHeight="1" spans="2:10">
      <c r="B64" s="26">
        <v>43527</v>
      </c>
      <c r="C64" s="17">
        <v>15837104</v>
      </c>
      <c r="D64" s="17">
        <v>11877828</v>
      </c>
      <c r="E64" s="17">
        <v>4839115</v>
      </c>
      <c r="F64" s="17">
        <v>11437908</v>
      </c>
      <c r="G64" s="34">
        <f t="shared" si="0"/>
        <v>-0.0101010037873686</v>
      </c>
      <c r="H64" s="34">
        <f t="shared" si="1"/>
        <v>-0.0101009831628056</v>
      </c>
      <c r="I64" s="34">
        <f t="shared" si="2"/>
        <v>-0.0101008633949153</v>
      </c>
      <c r="J64" s="34">
        <f t="shared" si="3"/>
        <v>-0.0101009803783265</v>
      </c>
    </row>
    <row r="65" ht="15.75" customHeight="1" spans="2:10">
      <c r="B65" s="26">
        <v>43528</v>
      </c>
      <c r="C65" s="17">
        <v>7818242</v>
      </c>
      <c r="D65" s="17">
        <v>5863681</v>
      </c>
      <c r="E65" s="17">
        <v>2388907</v>
      </c>
      <c r="F65" s="17">
        <v>5646508</v>
      </c>
      <c r="G65" s="34">
        <f t="shared" si="0"/>
        <v>0.0309277997071349</v>
      </c>
      <c r="H65" s="34">
        <f t="shared" si="1"/>
        <v>0.0309277571125841</v>
      </c>
      <c r="I65" s="34">
        <f t="shared" si="2"/>
        <v>0.0309277416236557</v>
      </c>
      <c r="J65" s="34">
        <f t="shared" si="3"/>
        <v>0.0309277898776235</v>
      </c>
    </row>
    <row r="66" ht="15.75" customHeight="1" spans="2:10">
      <c r="B66" s="26">
        <v>43529</v>
      </c>
      <c r="C66" s="17">
        <v>7818242</v>
      </c>
      <c r="D66" s="17">
        <v>5863681</v>
      </c>
      <c r="E66" s="17">
        <v>2388907</v>
      </c>
      <c r="F66" s="17">
        <v>5646508</v>
      </c>
      <c r="G66" s="34">
        <f t="shared" si="0"/>
        <v>-0.0291261822456791</v>
      </c>
      <c r="H66" s="34">
        <f t="shared" si="1"/>
        <v>-0.0291263052206175</v>
      </c>
      <c r="I66" s="34">
        <f t="shared" si="2"/>
        <v>-0.0291261307320975</v>
      </c>
      <c r="J66" s="34">
        <f t="shared" si="3"/>
        <v>-0.0291261735279973</v>
      </c>
    </row>
    <row r="67" ht="15.75" customHeight="1" spans="2:10">
      <c r="B67" s="26">
        <v>43530</v>
      </c>
      <c r="C67" s="17">
        <v>7583695</v>
      </c>
      <c r="D67" s="17">
        <v>5687771</v>
      </c>
      <c r="E67" s="17">
        <v>2317240</v>
      </c>
      <c r="F67" s="17">
        <v>5477113</v>
      </c>
      <c r="G67" s="34">
        <f t="shared" si="0"/>
        <v>-0.0202020397774694</v>
      </c>
      <c r="H67" s="34">
        <f t="shared" si="1"/>
        <v>-0.0202020828434577</v>
      </c>
      <c r="I67" s="34">
        <f t="shared" si="2"/>
        <v>-0.0202019604079123</v>
      </c>
      <c r="J67" s="34">
        <f t="shared" si="3"/>
        <v>-0.0202019912905858</v>
      </c>
    </row>
    <row r="68" ht="15.75" customHeight="1" spans="2:10">
      <c r="B68" s="26">
        <v>43531</v>
      </c>
      <c r="C68" s="17">
        <v>7818242</v>
      </c>
      <c r="D68" s="17">
        <v>5863681</v>
      </c>
      <c r="E68" s="17">
        <v>2388907</v>
      </c>
      <c r="F68" s="17">
        <v>5646508</v>
      </c>
      <c r="G68" s="34">
        <f t="shared" si="0"/>
        <v>-0.0384615763035465</v>
      </c>
      <c r="H68" s="34">
        <f t="shared" si="1"/>
        <v>-0.0384616582945638</v>
      </c>
      <c r="I68" s="34">
        <f t="shared" si="2"/>
        <v>-0.0384614300957591</v>
      </c>
      <c r="J68" s="34">
        <f t="shared" si="3"/>
        <v>-0.038461486064906</v>
      </c>
    </row>
    <row r="69" ht="15.75" customHeight="1" spans="2:10">
      <c r="B69" s="26">
        <v>43532</v>
      </c>
      <c r="C69" s="17">
        <v>7818242</v>
      </c>
      <c r="D69" s="17">
        <v>5863681</v>
      </c>
      <c r="E69" s="17">
        <v>2388907</v>
      </c>
      <c r="F69" s="17">
        <v>5646508</v>
      </c>
      <c r="G69" s="34">
        <f t="shared" si="0"/>
        <v>-0.0291261822456791</v>
      </c>
      <c r="H69" s="34">
        <f t="shared" si="1"/>
        <v>-0.0291263052206175</v>
      </c>
      <c r="I69" s="34">
        <f t="shared" si="2"/>
        <v>-0.0291261307320975</v>
      </c>
      <c r="J69" s="34">
        <f t="shared" si="3"/>
        <v>-0.0291261735279973</v>
      </c>
    </row>
    <row r="70" ht="15.75" customHeight="1" spans="2:10">
      <c r="B70" s="26">
        <v>43533</v>
      </c>
      <c r="C70" s="17">
        <v>16806722</v>
      </c>
      <c r="D70" s="17">
        <v>12605042</v>
      </c>
      <c r="E70" s="17">
        <v>5135387</v>
      </c>
      <c r="F70" s="17">
        <v>12138188</v>
      </c>
      <c r="G70" s="34">
        <f t="shared" si="0"/>
        <v>0</v>
      </c>
      <c r="H70" s="34">
        <f t="shared" si="1"/>
        <v>0</v>
      </c>
      <c r="I70" s="34">
        <f t="shared" si="2"/>
        <v>0</v>
      </c>
      <c r="J70" s="34">
        <f t="shared" si="3"/>
        <v>0</v>
      </c>
    </row>
    <row r="71" ht="15.75" customHeight="1" spans="2:10">
      <c r="B71" s="26">
        <v>43534</v>
      </c>
      <c r="C71" s="17">
        <v>16645119</v>
      </c>
      <c r="D71" s="17">
        <v>12483839</v>
      </c>
      <c r="E71" s="17">
        <v>5086008</v>
      </c>
      <c r="F71" s="17">
        <v>12021475</v>
      </c>
      <c r="G71" s="34">
        <f t="shared" si="0"/>
        <v>0.0510203759475216</v>
      </c>
      <c r="H71" s="34">
        <f t="shared" si="1"/>
        <v>0.0510203548999026</v>
      </c>
      <c r="I71" s="34">
        <f t="shared" si="2"/>
        <v>0.0510202795345842</v>
      </c>
      <c r="J71" s="34">
        <f t="shared" si="3"/>
        <v>0.0510204313586016</v>
      </c>
    </row>
    <row r="72" ht="15.75" customHeight="1" spans="2:10">
      <c r="B72" s="26">
        <v>43535</v>
      </c>
      <c r="C72" s="17">
        <v>7661877</v>
      </c>
      <c r="D72" s="17">
        <v>5746408</v>
      </c>
      <c r="E72" s="17">
        <v>2341129</v>
      </c>
      <c r="F72" s="17">
        <v>5533578</v>
      </c>
      <c r="G72" s="34">
        <f t="shared" si="0"/>
        <v>-0.0200000204649587</v>
      </c>
      <c r="H72" s="34">
        <f t="shared" si="1"/>
        <v>-0.0199998942643708</v>
      </c>
      <c r="I72" s="34">
        <f t="shared" si="2"/>
        <v>-0.0199999413957931</v>
      </c>
      <c r="J72" s="34">
        <f t="shared" si="3"/>
        <v>-0.0199999716639028</v>
      </c>
    </row>
    <row r="73" ht="15.75" customHeight="1" spans="2:10">
      <c r="B73" s="26">
        <v>43536</v>
      </c>
      <c r="C73" s="17">
        <v>7740060</v>
      </c>
      <c r="D73" s="17">
        <v>5805045</v>
      </c>
      <c r="E73" s="17">
        <v>2365018</v>
      </c>
      <c r="F73" s="17">
        <v>5590043</v>
      </c>
      <c r="G73" s="34">
        <f t="shared" si="0"/>
        <v>-0.00999994627948331</v>
      </c>
      <c r="H73" s="34">
        <f t="shared" si="1"/>
        <v>-0.00999986186151669</v>
      </c>
      <c r="I73" s="34">
        <f t="shared" si="2"/>
        <v>-0.0099999706978966</v>
      </c>
      <c r="J73" s="34">
        <f t="shared" si="3"/>
        <v>-0.00999998583195139</v>
      </c>
    </row>
    <row r="74" ht="15.75" customHeight="1" spans="2:10">
      <c r="B74" s="26">
        <v>43537</v>
      </c>
      <c r="C74" s="17">
        <v>7818242</v>
      </c>
      <c r="D74" s="17">
        <v>5863681</v>
      </c>
      <c r="E74" s="17">
        <v>2388907</v>
      </c>
      <c r="F74" s="17">
        <v>5646508</v>
      </c>
      <c r="G74" s="34">
        <f t="shared" si="0"/>
        <v>0.0309277997071349</v>
      </c>
      <c r="H74" s="34">
        <f t="shared" si="1"/>
        <v>0.0309277571125841</v>
      </c>
      <c r="I74" s="34">
        <f t="shared" si="2"/>
        <v>0.0309277416236557</v>
      </c>
      <c r="J74" s="34">
        <f t="shared" si="3"/>
        <v>0.0309277898776235</v>
      </c>
    </row>
    <row r="75" ht="15.75" customHeight="1" spans="2:10">
      <c r="B75" s="26">
        <v>43538</v>
      </c>
      <c r="C75" s="17">
        <v>8209154</v>
      </c>
      <c r="D75" s="17">
        <v>6156866</v>
      </c>
      <c r="E75" s="17">
        <v>2508352</v>
      </c>
      <c r="F75" s="17">
        <v>5928833</v>
      </c>
      <c r="G75" s="34">
        <f t="shared" si="0"/>
        <v>0.0499999872094008</v>
      </c>
      <c r="H75" s="34">
        <f t="shared" si="1"/>
        <v>0.0500001620142705</v>
      </c>
      <c r="I75" s="34">
        <f t="shared" si="2"/>
        <v>0.0499998534894828</v>
      </c>
      <c r="J75" s="34">
        <f t="shared" si="3"/>
        <v>0.0499999291597568</v>
      </c>
    </row>
    <row r="76" ht="15.75" customHeight="1" spans="2:10">
      <c r="B76" s="26">
        <v>43539</v>
      </c>
      <c r="C76" s="17">
        <v>7740060</v>
      </c>
      <c r="D76" s="17">
        <v>5805045</v>
      </c>
      <c r="E76" s="17">
        <v>2365018</v>
      </c>
      <c r="F76" s="17">
        <v>5590043</v>
      </c>
      <c r="G76" s="34">
        <f t="shared" si="0"/>
        <v>-0.00999994627948331</v>
      </c>
      <c r="H76" s="34">
        <f t="shared" si="1"/>
        <v>-0.00999986186151669</v>
      </c>
      <c r="I76" s="34">
        <f t="shared" si="2"/>
        <v>-0.0099999706978966</v>
      </c>
      <c r="J76" s="34">
        <f t="shared" si="3"/>
        <v>-0.00999998583195139</v>
      </c>
    </row>
    <row r="77" ht="15.75" customHeight="1" spans="2:10">
      <c r="B77" s="26">
        <v>43540</v>
      </c>
      <c r="C77" s="17">
        <v>15352294</v>
      </c>
      <c r="D77" s="17">
        <v>11514221</v>
      </c>
      <c r="E77" s="17">
        <v>4690978</v>
      </c>
      <c r="F77" s="17">
        <v>11087768</v>
      </c>
      <c r="G77" s="34">
        <f t="shared" si="0"/>
        <v>-0.0865384695480772</v>
      </c>
      <c r="H77" s="34">
        <f t="shared" si="1"/>
        <v>-0.0865384661153846</v>
      </c>
      <c r="I77" s="34">
        <f t="shared" si="2"/>
        <v>-0.086538560774485</v>
      </c>
      <c r="J77" s="34">
        <f t="shared" si="3"/>
        <v>-0.086538452032544</v>
      </c>
    </row>
    <row r="78" ht="15.75" customHeight="1" spans="2:10">
      <c r="B78" s="26">
        <v>43541</v>
      </c>
      <c r="C78" s="17">
        <v>15352294</v>
      </c>
      <c r="D78" s="17">
        <v>11514221</v>
      </c>
      <c r="E78" s="17">
        <v>4690978</v>
      </c>
      <c r="F78" s="17">
        <v>11087768</v>
      </c>
      <c r="G78" s="34">
        <f t="shared" si="0"/>
        <v>-0.0776699163280239</v>
      </c>
      <c r="H78" s="34">
        <f t="shared" si="1"/>
        <v>-0.0776698578057599</v>
      </c>
      <c r="I78" s="34">
        <f t="shared" si="2"/>
        <v>-0.0776699525443137</v>
      </c>
      <c r="J78" s="34">
        <f t="shared" si="3"/>
        <v>-0.0776699198725614</v>
      </c>
    </row>
    <row r="79" ht="15.75" customHeight="1" spans="2:10">
      <c r="B79" s="26">
        <v>43542</v>
      </c>
      <c r="C79" s="17">
        <v>8052789</v>
      </c>
      <c r="D79" s="17">
        <v>6039592</v>
      </c>
      <c r="E79" s="17">
        <v>2460574</v>
      </c>
      <c r="F79" s="17">
        <v>5815903</v>
      </c>
      <c r="G79" s="34">
        <f t="shared" si="0"/>
        <v>0.0510203961770725</v>
      </c>
      <c r="H79" s="34">
        <f t="shared" si="1"/>
        <v>0.0510203939574079</v>
      </c>
      <c r="I79" s="34">
        <f t="shared" si="2"/>
        <v>0.0510202556117156</v>
      </c>
      <c r="J79" s="34">
        <f t="shared" si="3"/>
        <v>0.0510203344020812</v>
      </c>
    </row>
    <row r="80" ht="15.75" customHeight="1" spans="2:10">
      <c r="B80" s="26">
        <v>43543</v>
      </c>
      <c r="C80" s="17">
        <v>7896424</v>
      </c>
      <c r="D80" s="17">
        <v>5922318</v>
      </c>
      <c r="E80" s="17">
        <v>2412796</v>
      </c>
      <c r="F80" s="17">
        <v>5702973</v>
      </c>
      <c r="G80" s="34">
        <f t="shared" si="0"/>
        <v>0.0202019105795046</v>
      </c>
      <c r="H80" s="34">
        <f t="shared" si="1"/>
        <v>0.0202019105795046</v>
      </c>
      <c r="I80" s="34">
        <f t="shared" si="2"/>
        <v>0.0202019604079122</v>
      </c>
      <c r="J80" s="34">
        <f t="shared" si="3"/>
        <v>0.0202019912905858</v>
      </c>
    </row>
    <row r="81" ht="15.75" customHeight="1" spans="2:10">
      <c r="B81" s="26">
        <v>43544</v>
      </c>
      <c r="C81" s="17">
        <v>7661877</v>
      </c>
      <c r="D81" s="17">
        <v>5746408</v>
      </c>
      <c r="E81" s="17">
        <v>2341129</v>
      </c>
      <c r="F81" s="17">
        <v>5533578</v>
      </c>
      <c r="G81" s="34">
        <f t="shared" si="0"/>
        <v>-0.0200000204649587</v>
      </c>
      <c r="H81" s="34">
        <f t="shared" si="1"/>
        <v>-0.0199998942643708</v>
      </c>
      <c r="I81" s="34">
        <f t="shared" si="2"/>
        <v>-0.0199999413957931</v>
      </c>
      <c r="J81" s="34">
        <f t="shared" si="3"/>
        <v>-0.0199999716639028</v>
      </c>
    </row>
    <row r="82" ht="15.75" customHeight="1" spans="2:10">
      <c r="B82" s="26">
        <v>43545</v>
      </c>
      <c r="C82" s="17">
        <v>7818242</v>
      </c>
      <c r="D82" s="17">
        <v>5863681</v>
      </c>
      <c r="E82" s="17">
        <v>2388907</v>
      </c>
      <c r="F82" s="17">
        <v>5646508</v>
      </c>
      <c r="G82" s="34">
        <f t="shared" si="0"/>
        <v>-0.047619036017597</v>
      </c>
      <c r="H82" s="34">
        <f t="shared" si="1"/>
        <v>-0.0476191945707443</v>
      </c>
      <c r="I82" s="34">
        <f t="shared" si="2"/>
        <v>-0.0476189147296712</v>
      </c>
      <c r="J82" s="34">
        <f t="shared" si="3"/>
        <v>-0.0476189833648545</v>
      </c>
    </row>
    <row r="83" ht="15.75" customHeight="1" spans="2:10">
      <c r="B83" s="26">
        <v>43546</v>
      </c>
      <c r="C83" s="17">
        <v>7583695</v>
      </c>
      <c r="D83" s="17">
        <v>5687771</v>
      </c>
      <c r="E83" s="17">
        <v>2317240</v>
      </c>
      <c r="F83" s="17">
        <v>5477113</v>
      </c>
      <c r="G83" s="34">
        <f t="shared" si="0"/>
        <v>-0.0202020397774694</v>
      </c>
      <c r="H83" s="34">
        <f t="shared" si="1"/>
        <v>-0.0202020828434577</v>
      </c>
      <c r="I83" s="34">
        <f t="shared" si="2"/>
        <v>-0.0202019604079123</v>
      </c>
      <c r="J83" s="34">
        <f t="shared" si="3"/>
        <v>-0.0202019912905858</v>
      </c>
    </row>
    <row r="84" ht="15.75" customHeight="1" spans="2:10">
      <c r="B84" s="26">
        <v>43547</v>
      </c>
      <c r="C84" s="17">
        <v>15998707</v>
      </c>
      <c r="D84" s="17">
        <v>11999030</v>
      </c>
      <c r="E84" s="17">
        <v>4888493</v>
      </c>
      <c r="F84" s="17">
        <v>11554621</v>
      </c>
      <c r="G84" s="34">
        <f t="shared" si="0"/>
        <v>0.0421053036113039</v>
      </c>
      <c r="H84" s="34">
        <f t="shared" si="1"/>
        <v>0.042105236646057</v>
      </c>
      <c r="I84" s="34">
        <f t="shared" si="2"/>
        <v>0.0421052923292329</v>
      </c>
      <c r="J84" s="34">
        <f t="shared" si="3"/>
        <v>0.0421052280314667</v>
      </c>
    </row>
    <row r="85" ht="15.75" customHeight="1" spans="2:10">
      <c r="B85" s="26">
        <v>43548</v>
      </c>
      <c r="C85" s="17">
        <v>16321913</v>
      </c>
      <c r="D85" s="17">
        <v>12241435</v>
      </c>
      <c r="E85" s="17">
        <v>4987251</v>
      </c>
      <c r="F85" s="17">
        <v>11788048</v>
      </c>
      <c r="G85" s="39">
        <f t="shared" si="0"/>
        <v>0.0631579228485333</v>
      </c>
      <c r="H85" s="39">
        <f t="shared" si="1"/>
        <v>0.0631578983936474</v>
      </c>
      <c r="I85" s="40">
        <f t="shared" si="2"/>
        <v>0.0631580450814309</v>
      </c>
      <c r="J85" s="41">
        <f t="shared" si="3"/>
        <v>0.0631578871419387</v>
      </c>
    </row>
    <row r="86" ht="15.75" customHeight="1" spans="2:10">
      <c r="B86" s="26">
        <v>43549</v>
      </c>
      <c r="C86" s="17">
        <v>8052789</v>
      </c>
      <c r="D86" s="17">
        <v>6039592</v>
      </c>
      <c r="E86" s="17">
        <v>2460574</v>
      </c>
      <c r="F86" s="17">
        <v>5815903</v>
      </c>
      <c r="G86" s="34">
        <f t="shared" si="0"/>
        <v>0</v>
      </c>
      <c r="H86" s="34">
        <f t="shared" si="1"/>
        <v>0</v>
      </c>
      <c r="I86" s="34">
        <f t="shared" si="2"/>
        <v>0</v>
      </c>
      <c r="J86" s="34">
        <f t="shared" si="3"/>
        <v>0</v>
      </c>
    </row>
    <row r="87" ht="15.75" customHeight="1" spans="2:10">
      <c r="B87" s="26">
        <v>43550</v>
      </c>
      <c r="C87" s="17">
        <v>7505512</v>
      </c>
      <c r="D87" s="17">
        <v>5629134</v>
      </c>
      <c r="E87" s="17">
        <v>2293351</v>
      </c>
      <c r="F87" s="17">
        <v>5420648</v>
      </c>
      <c r="G87" s="34">
        <f t="shared" si="0"/>
        <v>-0.0495049404641899</v>
      </c>
      <c r="H87" s="34">
        <f t="shared" si="1"/>
        <v>-0.0495049404641899</v>
      </c>
      <c r="I87" s="34">
        <f t="shared" si="2"/>
        <v>-0.0495048068713642</v>
      </c>
      <c r="J87" s="34">
        <f t="shared" si="3"/>
        <v>-0.049504881050638</v>
      </c>
    </row>
    <row r="88" ht="15.75" customHeight="1" spans="2:10">
      <c r="B88" s="26">
        <v>43551</v>
      </c>
      <c r="C88" s="17">
        <v>7505512</v>
      </c>
      <c r="D88" s="17">
        <v>5629134</v>
      </c>
      <c r="E88" s="17">
        <v>2293351</v>
      </c>
      <c r="F88" s="17">
        <v>5420648</v>
      </c>
      <c r="G88" s="34">
        <f t="shared" si="0"/>
        <v>-0.0204081845740932</v>
      </c>
      <c r="H88" s="34">
        <f t="shared" si="1"/>
        <v>-0.0204082271916648</v>
      </c>
      <c r="I88" s="34">
        <f t="shared" si="2"/>
        <v>-0.0204081022446863</v>
      </c>
      <c r="J88" s="34">
        <f t="shared" si="3"/>
        <v>-0.0204081337608325</v>
      </c>
    </row>
    <row r="89" ht="15.75" customHeight="1" spans="2:10">
      <c r="B89" s="26">
        <v>43552</v>
      </c>
      <c r="C89" s="17">
        <v>7740060</v>
      </c>
      <c r="D89" s="17">
        <v>5805045</v>
      </c>
      <c r="E89" s="17">
        <v>2365018</v>
      </c>
      <c r="F89" s="17">
        <v>5590043</v>
      </c>
      <c r="G89" s="34">
        <f t="shared" si="0"/>
        <v>-0.00999994627948331</v>
      </c>
      <c r="H89" s="34">
        <f t="shared" si="1"/>
        <v>-0.00999986186151669</v>
      </c>
      <c r="I89" s="34">
        <f t="shared" si="2"/>
        <v>-0.0099999706978966</v>
      </c>
      <c r="J89" s="34">
        <f t="shared" si="3"/>
        <v>-0.00999998583195139</v>
      </c>
    </row>
    <row r="90" ht="15.75" customHeight="1" spans="2:10">
      <c r="B90" s="26">
        <v>43553</v>
      </c>
      <c r="C90" s="17">
        <v>8209154</v>
      </c>
      <c r="D90" s="17">
        <v>6156866</v>
      </c>
      <c r="E90" s="17">
        <v>2508352</v>
      </c>
      <c r="F90" s="17">
        <v>5928833</v>
      </c>
      <c r="G90" s="34">
        <f t="shared" si="0"/>
        <v>0.0824741765063073</v>
      </c>
      <c r="H90" s="34">
        <f t="shared" si="1"/>
        <v>0.0824743119932219</v>
      </c>
      <c r="I90" s="34">
        <f t="shared" si="2"/>
        <v>0.0824739776630818</v>
      </c>
      <c r="J90" s="34">
        <f t="shared" si="3"/>
        <v>0.0824741063403294</v>
      </c>
    </row>
    <row r="91" ht="15.75" customHeight="1" spans="2:10">
      <c r="B91" s="26">
        <v>43554</v>
      </c>
      <c r="C91" s="17">
        <v>16160310</v>
      </c>
      <c r="D91" s="17">
        <v>12120232</v>
      </c>
      <c r="E91" s="17">
        <v>4937872</v>
      </c>
      <c r="F91" s="17">
        <v>11671335</v>
      </c>
      <c r="G91" s="34">
        <f t="shared" si="0"/>
        <v>0.0101010037873686</v>
      </c>
      <c r="H91" s="34">
        <f t="shared" si="1"/>
        <v>0.0101009831628056</v>
      </c>
      <c r="I91" s="34">
        <f t="shared" si="2"/>
        <v>0.0101010679569349</v>
      </c>
      <c r="J91" s="34">
        <f t="shared" si="3"/>
        <v>0.0101010669237875</v>
      </c>
    </row>
    <row r="92" ht="15.75" customHeight="1" spans="2:10">
      <c r="B92" s="26">
        <v>43555</v>
      </c>
      <c r="C92" s="17">
        <v>15352294</v>
      </c>
      <c r="D92" s="17">
        <v>11514221</v>
      </c>
      <c r="E92" s="17">
        <v>4690978</v>
      </c>
      <c r="F92" s="17">
        <v>11087768</v>
      </c>
      <c r="G92" s="34">
        <f t="shared" si="0"/>
        <v>-0.059405965464955</v>
      </c>
      <c r="H92" s="34">
        <f t="shared" si="1"/>
        <v>-0.0594059438292978</v>
      </c>
      <c r="I92" s="34">
        <f t="shared" si="2"/>
        <v>-0.0594060736064818</v>
      </c>
      <c r="J92" s="34">
        <f t="shared" si="3"/>
        <v>-0.0594059338747178</v>
      </c>
    </row>
    <row r="93" ht="15.75" customHeight="1" spans="2:10">
      <c r="B93" s="26">
        <v>43556</v>
      </c>
      <c r="C93" s="17">
        <v>7583695</v>
      </c>
      <c r="D93" s="17">
        <v>5687771</v>
      </c>
      <c r="E93" s="17">
        <v>2317240</v>
      </c>
      <c r="F93" s="17">
        <v>5477113</v>
      </c>
      <c r="G93" s="34">
        <f t="shared" si="0"/>
        <v>-0.0582523644913582</v>
      </c>
      <c r="H93" s="34">
        <f t="shared" si="1"/>
        <v>-0.0582524448671368</v>
      </c>
      <c r="I93" s="34">
        <f t="shared" si="2"/>
        <v>-0.0582522614641949</v>
      </c>
      <c r="J93" s="34">
        <f t="shared" si="3"/>
        <v>-0.0582523470559946</v>
      </c>
    </row>
    <row r="94" ht="15.75" customHeight="1" spans="2:10">
      <c r="B94" s="26">
        <v>43557</v>
      </c>
      <c r="C94" s="17">
        <v>8209154</v>
      </c>
      <c r="D94" s="17">
        <v>6156866</v>
      </c>
      <c r="E94" s="17">
        <v>2508352</v>
      </c>
      <c r="F94" s="17">
        <v>5928833</v>
      </c>
      <c r="G94" s="34">
        <f t="shared" si="0"/>
        <v>0.0937500333088535</v>
      </c>
      <c r="H94" s="34">
        <f t="shared" si="1"/>
        <v>0.093750122132463</v>
      </c>
      <c r="I94" s="34">
        <f t="shared" si="2"/>
        <v>0.0937497138466812</v>
      </c>
      <c r="J94" s="34">
        <f t="shared" si="3"/>
        <v>0.0937498616401582</v>
      </c>
    </row>
    <row r="95" ht="15.75" customHeight="1" spans="2:10">
      <c r="B95" s="26">
        <v>43558</v>
      </c>
      <c r="C95" s="17">
        <v>8052789</v>
      </c>
      <c r="D95" s="17">
        <v>6039592</v>
      </c>
      <c r="E95" s="17">
        <v>2460574</v>
      </c>
      <c r="F95" s="17">
        <v>5815903</v>
      </c>
      <c r="G95" s="34">
        <f t="shared" si="0"/>
        <v>0.0729166777696177</v>
      </c>
      <c r="H95" s="34">
        <f t="shared" si="1"/>
        <v>0.0729167221814226</v>
      </c>
      <c r="I95" s="34">
        <f t="shared" si="2"/>
        <v>0.0729164441029742</v>
      </c>
      <c r="J95" s="34">
        <f t="shared" si="3"/>
        <v>0.0729165590534564</v>
      </c>
    </row>
    <row r="96" ht="15.75" customHeight="1" spans="2:10">
      <c r="B96" s="26">
        <v>43559</v>
      </c>
      <c r="C96" s="17">
        <v>7974607</v>
      </c>
      <c r="D96" s="17">
        <v>5980955</v>
      </c>
      <c r="E96" s="17">
        <v>2436685</v>
      </c>
      <c r="F96" s="17">
        <v>5759438</v>
      </c>
      <c r="G96" s="34">
        <f t="shared" si="0"/>
        <v>0.0303029950672218</v>
      </c>
      <c r="H96" s="34">
        <f t="shared" si="1"/>
        <v>0.0303029520012335</v>
      </c>
      <c r="I96" s="34">
        <f t="shared" si="2"/>
        <v>0.0303029406118684</v>
      </c>
      <c r="J96" s="34">
        <f t="shared" si="3"/>
        <v>0.0303029869358786</v>
      </c>
    </row>
    <row r="97" ht="15.75" customHeight="1" spans="2:10">
      <c r="B97" s="26">
        <v>43560</v>
      </c>
      <c r="C97" s="17">
        <v>8130972</v>
      </c>
      <c r="D97" s="17">
        <v>6098229</v>
      </c>
      <c r="E97" s="17">
        <v>2484463</v>
      </c>
      <c r="F97" s="17">
        <v>5872368</v>
      </c>
      <c r="G97" s="34">
        <f t="shared" si="0"/>
        <v>-0.00952375847742659</v>
      </c>
      <c r="H97" s="34">
        <f t="shared" si="1"/>
        <v>-0.00952383891414887</v>
      </c>
      <c r="I97" s="34">
        <f t="shared" si="2"/>
        <v>-0.00952378294593426</v>
      </c>
      <c r="J97" s="34">
        <f t="shared" si="3"/>
        <v>-0.00952379667297087</v>
      </c>
    </row>
    <row r="98" ht="15.75" customHeight="1" spans="2:10">
      <c r="B98" s="26">
        <v>43561</v>
      </c>
      <c r="C98" s="17">
        <v>16806722</v>
      </c>
      <c r="D98" s="17">
        <v>12605042</v>
      </c>
      <c r="E98" s="17">
        <v>5135387</v>
      </c>
      <c r="F98" s="17">
        <v>12138188</v>
      </c>
      <c r="G98" s="34">
        <f t="shared" si="0"/>
        <v>0.0399999752479996</v>
      </c>
      <c r="H98" s="34">
        <f t="shared" si="1"/>
        <v>0.0400000594048036</v>
      </c>
      <c r="I98" s="34">
        <f t="shared" si="2"/>
        <v>0.0400000243019665</v>
      </c>
      <c r="J98" s="34">
        <f t="shared" si="3"/>
        <v>0.0399999657279995</v>
      </c>
    </row>
    <row r="99" ht="15.75" customHeight="1" spans="2:10">
      <c r="B99" s="26">
        <v>43562</v>
      </c>
      <c r="C99" s="17">
        <v>15513897</v>
      </c>
      <c r="D99" s="17">
        <v>11635423</v>
      </c>
      <c r="E99" s="17">
        <v>4740357</v>
      </c>
      <c r="F99" s="17">
        <v>11204481</v>
      </c>
      <c r="G99" s="34">
        <f t="shared" si="0"/>
        <v>0.0105263096186146</v>
      </c>
      <c r="H99" s="34">
        <f t="shared" si="1"/>
        <v>0.0105262874492333</v>
      </c>
      <c r="I99" s="34">
        <f t="shared" si="2"/>
        <v>0.010526376376099</v>
      </c>
      <c r="J99" s="34">
        <f t="shared" si="3"/>
        <v>0.0105262844604974</v>
      </c>
    </row>
    <row r="100" ht="15.75" customHeight="1" spans="2:10">
      <c r="B100" s="26">
        <v>43563</v>
      </c>
      <c r="C100" s="17">
        <v>7740060</v>
      </c>
      <c r="D100" s="17">
        <v>5805045</v>
      </c>
      <c r="E100" s="17">
        <v>2365018</v>
      </c>
      <c r="F100" s="17">
        <v>5590043</v>
      </c>
      <c r="G100" s="34">
        <f t="shared" si="0"/>
        <v>0.0206185770920375</v>
      </c>
      <c r="H100" s="34">
        <f t="shared" si="1"/>
        <v>0.0206186219522551</v>
      </c>
      <c r="I100" s="34">
        <f t="shared" si="2"/>
        <v>0.0206184944157706</v>
      </c>
      <c r="J100" s="34">
        <f t="shared" si="3"/>
        <v>0.0206185265850822</v>
      </c>
    </row>
    <row r="101" ht="15.75" customHeight="1" spans="2:10">
      <c r="B101" s="26">
        <v>43564</v>
      </c>
      <c r="C101" s="17">
        <v>7818242</v>
      </c>
      <c r="D101" s="17">
        <v>5863681</v>
      </c>
      <c r="E101" s="17">
        <v>2388907</v>
      </c>
      <c r="F101" s="17">
        <v>5646508</v>
      </c>
      <c r="G101" s="34">
        <f t="shared" si="0"/>
        <v>-0.047619036017597</v>
      </c>
      <c r="H101" s="34">
        <f t="shared" si="1"/>
        <v>-0.0476191945707443</v>
      </c>
      <c r="I101" s="34">
        <f t="shared" si="2"/>
        <v>-0.0476189147296712</v>
      </c>
      <c r="J101" s="34">
        <f t="shared" si="3"/>
        <v>-0.0476189833648545</v>
      </c>
    </row>
    <row r="102" ht="15.75" customHeight="1" spans="2:10">
      <c r="B102" s="26">
        <v>43565</v>
      </c>
      <c r="C102" s="17">
        <v>7740060</v>
      </c>
      <c r="D102" s="17">
        <v>5805045</v>
      </c>
      <c r="E102" s="17">
        <v>2365018</v>
      </c>
      <c r="F102" s="17">
        <v>5590043</v>
      </c>
      <c r="G102" s="34">
        <f t="shared" si="0"/>
        <v>-0.0388348682673791</v>
      </c>
      <c r="H102" s="34">
        <f t="shared" si="1"/>
        <v>-0.0388349080533917</v>
      </c>
      <c r="I102" s="34">
        <f t="shared" si="2"/>
        <v>-0.03883484097613</v>
      </c>
      <c r="J102" s="34">
        <f t="shared" si="3"/>
        <v>-0.0388348980373298</v>
      </c>
    </row>
    <row r="103" ht="15.75" customHeight="1" spans="2:10">
      <c r="B103" s="26">
        <v>43566</v>
      </c>
      <c r="C103" s="17">
        <v>7427330</v>
      </c>
      <c r="D103" s="17">
        <v>5570497</v>
      </c>
      <c r="E103" s="17">
        <v>2269462</v>
      </c>
      <c r="F103" s="17">
        <v>5364183</v>
      </c>
      <c r="G103" s="34">
        <f t="shared" si="0"/>
        <v>-0.0686274571273544</v>
      </c>
      <c r="H103" s="34">
        <f t="shared" si="1"/>
        <v>-0.0686275017952819</v>
      </c>
      <c r="I103" s="34">
        <f t="shared" si="2"/>
        <v>-0.0686272538305115</v>
      </c>
      <c r="J103" s="34">
        <f t="shared" si="3"/>
        <v>-0.0686273556551872</v>
      </c>
    </row>
    <row r="104" ht="15.75" customHeight="1" spans="2:10">
      <c r="B104" s="26">
        <v>43567</v>
      </c>
      <c r="C104" s="17">
        <v>7427330</v>
      </c>
      <c r="D104" s="17">
        <v>5570497</v>
      </c>
      <c r="E104" s="17">
        <v>2269462</v>
      </c>
      <c r="F104" s="17">
        <v>5364183</v>
      </c>
      <c r="G104" s="34">
        <f t="shared" si="0"/>
        <v>-0.0865384851897165</v>
      </c>
      <c r="H104" s="34">
        <f t="shared" si="1"/>
        <v>-0.0865385671807339</v>
      </c>
      <c r="I104" s="34">
        <f t="shared" si="2"/>
        <v>-0.086538217715458</v>
      </c>
      <c r="J104" s="34">
        <f t="shared" si="3"/>
        <v>-0.0865383436460385</v>
      </c>
    </row>
    <row r="105" ht="15.75" customHeight="1" spans="2:10">
      <c r="B105" s="26">
        <v>43568</v>
      </c>
      <c r="C105" s="17">
        <v>15513897</v>
      </c>
      <c r="D105" s="17">
        <v>11635423</v>
      </c>
      <c r="E105" s="17">
        <v>4740357</v>
      </c>
      <c r="F105" s="17">
        <v>11204481</v>
      </c>
      <c r="G105" s="34">
        <f t="shared" si="0"/>
        <v>-0.0769230906538467</v>
      </c>
      <c r="H105" s="34">
        <f t="shared" si="1"/>
        <v>-0.0769231074358975</v>
      </c>
      <c r="I105" s="34">
        <f t="shared" si="2"/>
        <v>-0.0769231218601442</v>
      </c>
      <c r="J105" s="34">
        <f t="shared" si="3"/>
        <v>-0.0769230959349122</v>
      </c>
    </row>
    <row r="106" ht="15.75" customHeight="1" spans="2:10">
      <c r="B106" s="26">
        <v>43569</v>
      </c>
      <c r="C106" s="17">
        <v>16806722</v>
      </c>
      <c r="D106" s="17">
        <v>12605042</v>
      </c>
      <c r="E106" s="17">
        <v>5135387</v>
      </c>
      <c r="F106" s="17">
        <v>12138188</v>
      </c>
      <c r="G106" s="34">
        <f t="shared" si="0"/>
        <v>0.0833333494479176</v>
      </c>
      <c r="H106" s="34">
        <f t="shared" si="1"/>
        <v>0.0833333691435199</v>
      </c>
      <c r="I106" s="34">
        <f t="shared" si="2"/>
        <v>0.0833333860719774</v>
      </c>
      <c r="J106" s="34">
        <f t="shared" si="3"/>
        <v>0.0833333556458349</v>
      </c>
    </row>
    <row r="107" ht="15.75" customHeight="1" spans="2:10">
      <c r="B107" s="26">
        <v>43570</v>
      </c>
      <c r="C107" s="17">
        <v>7583695</v>
      </c>
      <c r="D107" s="17">
        <v>5687771</v>
      </c>
      <c r="E107" s="17">
        <v>2317240</v>
      </c>
      <c r="F107" s="17">
        <v>5477113</v>
      </c>
      <c r="G107" s="34">
        <f t="shared" si="0"/>
        <v>-0.0202020397774694</v>
      </c>
      <c r="H107" s="34">
        <f t="shared" si="1"/>
        <v>-0.0202020828434577</v>
      </c>
      <c r="I107" s="34">
        <f t="shared" si="2"/>
        <v>-0.0202019604079123</v>
      </c>
      <c r="J107" s="34">
        <f t="shared" si="3"/>
        <v>-0.0202019912905858</v>
      </c>
    </row>
    <row r="108" ht="15.75" customHeight="1" spans="2:10">
      <c r="B108" s="26">
        <v>43571</v>
      </c>
      <c r="C108" s="17">
        <v>8130972</v>
      </c>
      <c r="D108" s="17">
        <v>6098229</v>
      </c>
      <c r="E108" s="17">
        <v>2484463</v>
      </c>
      <c r="F108" s="17">
        <v>5872368</v>
      </c>
      <c r="G108" s="34">
        <f t="shared" si="0"/>
        <v>0.0400000409299175</v>
      </c>
      <c r="H108" s="34">
        <f t="shared" si="1"/>
        <v>0.0400001296114165</v>
      </c>
      <c r="I108" s="34">
        <f t="shared" si="2"/>
        <v>0.0399998827915862</v>
      </c>
      <c r="J108" s="34">
        <f t="shared" si="3"/>
        <v>0.0399999433278055</v>
      </c>
    </row>
    <row r="109" ht="15.75" customHeight="1" spans="2:10">
      <c r="B109" s="26">
        <v>43572</v>
      </c>
      <c r="C109" s="17">
        <v>7896424</v>
      </c>
      <c r="D109" s="17">
        <v>5922318</v>
      </c>
      <c r="E109" s="17">
        <v>2412796</v>
      </c>
      <c r="F109" s="17">
        <v>5702973</v>
      </c>
      <c r="G109" s="34">
        <f t="shared" si="0"/>
        <v>0.0202019105795046</v>
      </c>
      <c r="H109" s="34">
        <f t="shared" si="1"/>
        <v>0.0202019105795046</v>
      </c>
      <c r="I109" s="34">
        <f t="shared" si="2"/>
        <v>0.0202019604079122</v>
      </c>
      <c r="J109" s="34">
        <f t="shared" si="3"/>
        <v>0.0202019912905858</v>
      </c>
    </row>
    <row r="110" ht="15.75" customHeight="1" spans="2:10">
      <c r="B110" s="26">
        <v>43573</v>
      </c>
      <c r="C110" s="17">
        <v>8209154</v>
      </c>
      <c r="D110" s="17">
        <v>6156866</v>
      </c>
      <c r="E110" s="17">
        <v>2508352</v>
      </c>
      <c r="F110" s="17">
        <v>5928833</v>
      </c>
      <c r="G110" s="34">
        <f t="shared" si="0"/>
        <v>0.105263129549919</v>
      </c>
      <c r="H110" s="34">
        <f t="shared" si="1"/>
        <v>0.105263318515386</v>
      </c>
      <c r="I110" s="34">
        <f t="shared" si="2"/>
        <v>0.105262833217741</v>
      </c>
      <c r="J110" s="34">
        <f t="shared" si="3"/>
        <v>0.10526300090806</v>
      </c>
    </row>
    <row r="111" ht="15.75" customHeight="1" spans="2:10">
      <c r="B111" s="26">
        <v>43574</v>
      </c>
      <c r="C111" s="17">
        <v>7974607</v>
      </c>
      <c r="D111" s="17">
        <v>5980955</v>
      </c>
      <c r="E111" s="17">
        <v>2436685</v>
      </c>
      <c r="F111" s="17">
        <v>5759438</v>
      </c>
      <c r="G111" s="40">
        <f t="shared" si="0"/>
        <v>0.0736842176125203</v>
      </c>
      <c r="H111" s="40">
        <f t="shared" si="1"/>
        <v>0.0736842691056112</v>
      </c>
      <c r="I111" s="34">
        <f t="shared" si="2"/>
        <v>0.0736839832524183</v>
      </c>
      <c r="J111" s="34">
        <f t="shared" si="3"/>
        <v>0.0736841006356419</v>
      </c>
    </row>
    <row r="112" ht="15.75" customHeight="1" spans="2:10">
      <c r="B112" s="26">
        <v>43575</v>
      </c>
      <c r="C112" s="17">
        <v>15998707</v>
      </c>
      <c r="D112" s="17">
        <v>11999030</v>
      </c>
      <c r="E112" s="17">
        <v>4888493</v>
      </c>
      <c r="F112" s="17">
        <v>11554621</v>
      </c>
      <c r="G112" s="34">
        <f t="shared" si="0"/>
        <v>0.0312500463294296</v>
      </c>
      <c r="H112" s="34">
        <f t="shared" si="1"/>
        <v>0.0312500026857641</v>
      </c>
      <c r="I112" s="34">
        <f t="shared" si="2"/>
        <v>0.0312499670383475</v>
      </c>
      <c r="J112" s="34">
        <f t="shared" si="3"/>
        <v>0.0312499972109372</v>
      </c>
    </row>
    <row r="113" ht="15.75" customHeight="1" spans="2:10">
      <c r="B113" s="26">
        <v>43576</v>
      </c>
      <c r="C113" s="17">
        <v>16806722</v>
      </c>
      <c r="D113" s="17">
        <v>12605042</v>
      </c>
      <c r="E113" s="17">
        <v>5135387</v>
      </c>
      <c r="F113" s="17">
        <v>12138188</v>
      </c>
      <c r="G113" s="34">
        <f t="shared" si="0"/>
        <v>0</v>
      </c>
      <c r="H113" s="34">
        <f t="shared" si="1"/>
        <v>0</v>
      </c>
      <c r="I113" s="34">
        <f t="shared" si="2"/>
        <v>0</v>
      </c>
      <c r="J113" s="34">
        <f t="shared" si="3"/>
        <v>0</v>
      </c>
    </row>
    <row r="114" ht="15.75" customHeight="1" spans="2:10">
      <c r="B114" s="26">
        <v>43577</v>
      </c>
      <c r="C114" s="17">
        <v>7505512</v>
      </c>
      <c r="D114" s="17">
        <v>5629134</v>
      </c>
      <c r="E114" s="17">
        <v>2293351</v>
      </c>
      <c r="F114" s="17">
        <v>5420648</v>
      </c>
      <c r="G114" s="34">
        <f t="shared" si="0"/>
        <v>-0.0103093544769404</v>
      </c>
      <c r="H114" s="34">
        <f t="shared" si="1"/>
        <v>-0.0103093109761275</v>
      </c>
      <c r="I114" s="34">
        <f t="shared" si="2"/>
        <v>-0.0103092472078853</v>
      </c>
      <c r="J114" s="34">
        <f t="shared" si="3"/>
        <v>-0.0103092632925411</v>
      </c>
    </row>
    <row r="115" ht="15.75" customHeight="1" spans="2:10">
      <c r="B115" s="26">
        <v>43578</v>
      </c>
      <c r="C115" s="17">
        <v>7427330</v>
      </c>
      <c r="D115" s="17">
        <v>5570497</v>
      </c>
      <c r="E115" s="17">
        <v>2269462</v>
      </c>
      <c r="F115" s="17">
        <v>5364183</v>
      </c>
      <c r="G115" s="34">
        <f t="shared" si="0"/>
        <v>-0.0865384851897165</v>
      </c>
      <c r="H115" s="34">
        <f t="shared" si="1"/>
        <v>-0.0865385671807339</v>
      </c>
      <c r="I115" s="34">
        <f t="shared" si="2"/>
        <v>-0.086538217715458</v>
      </c>
      <c r="J115" s="34">
        <f t="shared" si="3"/>
        <v>-0.0865383436460385</v>
      </c>
    </row>
    <row r="116" ht="15.75" customHeight="1" spans="2:10">
      <c r="B116" s="26">
        <v>43579</v>
      </c>
      <c r="C116" s="17">
        <v>7818242</v>
      </c>
      <c r="D116" s="17">
        <v>5863681</v>
      </c>
      <c r="E116" s="17">
        <v>2388907</v>
      </c>
      <c r="F116" s="17">
        <v>5646508</v>
      </c>
      <c r="G116" s="34">
        <f t="shared" si="0"/>
        <v>-0.00990093743699683</v>
      </c>
      <c r="H116" s="34">
        <f t="shared" si="1"/>
        <v>-0.00990102186339881</v>
      </c>
      <c r="I116" s="34">
        <f t="shared" si="2"/>
        <v>-0.00990096137427288</v>
      </c>
      <c r="J116" s="34">
        <f t="shared" si="3"/>
        <v>-0.00990097621012764</v>
      </c>
    </row>
    <row r="117" ht="15.75" customHeight="1" spans="2:10">
      <c r="B117" s="26">
        <v>43580</v>
      </c>
      <c r="C117" s="17">
        <v>8209154</v>
      </c>
      <c r="D117" s="17">
        <v>6156866</v>
      </c>
      <c r="E117" s="17">
        <v>2508352</v>
      </c>
      <c r="F117" s="17">
        <v>5928833</v>
      </c>
      <c r="G117" s="34">
        <f t="shared" si="0"/>
        <v>0</v>
      </c>
      <c r="H117" s="34">
        <f t="shared" si="1"/>
        <v>0</v>
      </c>
      <c r="I117" s="34">
        <f t="shared" si="2"/>
        <v>0</v>
      </c>
      <c r="J117" s="34">
        <f t="shared" si="3"/>
        <v>0</v>
      </c>
    </row>
    <row r="118" ht="15.75" customHeight="1" spans="2:10">
      <c r="B118" s="26">
        <v>43581</v>
      </c>
      <c r="C118" s="17">
        <v>7974607</v>
      </c>
      <c r="D118" s="17">
        <v>5980955</v>
      </c>
      <c r="E118" s="17">
        <v>2436685</v>
      </c>
      <c r="F118" s="17">
        <v>5759438</v>
      </c>
      <c r="G118" s="34">
        <f t="shared" si="0"/>
        <v>0</v>
      </c>
      <c r="H118" s="34">
        <f t="shared" si="1"/>
        <v>0</v>
      </c>
      <c r="I118" s="34">
        <f t="shared" si="2"/>
        <v>0</v>
      </c>
      <c r="J118" s="34">
        <f t="shared" si="3"/>
        <v>0</v>
      </c>
    </row>
    <row r="119" ht="15.75" customHeight="1" spans="2:10">
      <c r="B119" s="26">
        <v>43582</v>
      </c>
      <c r="C119" s="17">
        <v>16968325</v>
      </c>
      <c r="D119" s="17">
        <v>12726244</v>
      </c>
      <c r="E119" s="17">
        <v>5184766</v>
      </c>
      <c r="F119" s="17">
        <v>12254901</v>
      </c>
      <c r="G119" s="34">
        <f t="shared" si="0"/>
        <v>0.0606060227242113</v>
      </c>
      <c r="H119" s="34">
        <f t="shared" si="1"/>
        <v>0.060606065656974</v>
      </c>
      <c r="I119" s="34">
        <f t="shared" si="2"/>
        <v>0.0606062031795893</v>
      </c>
      <c r="J119" s="34">
        <f t="shared" si="3"/>
        <v>0.0606060553608812</v>
      </c>
    </row>
    <row r="120" ht="15.75" customHeight="1" spans="2:10">
      <c r="B120" s="26">
        <v>43583</v>
      </c>
      <c r="C120" s="17">
        <v>16645119</v>
      </c>
      <c r="D120" s="17">
        <v>12483839</v>
      </c>
      <c r="E120" s="17">
        <v>5086008</v>
      </c>
      <c r="F120" s="17">
        <v>12021475</v>
      </c>
      <c r="G120" s="34">
        <f t="shared" si="0"/>
        <v>-0.00961537889423059</v>
      </c>
      <c r="H120" s="34">
        <f t="shared" si="1"/>
        <v>-0.00961543801282061</v>
      </c>
      <c r="I120" s="34">
        <f t="shared" si="2"/>
        <v>-0.0096154389143408</v>
      </c>
      <c r="J120" s="34">
        <f t="shared" si="3"/>
        <v>-0.00961535609763176</v>
      </c>
    </row>
    <row r="121" ht="15.75" customHeight="1" spans="2:10">
      <c r="B121" s="26">
        <v>43584</v>
      </c>
      <c r="C121" s="17">
        <v>7427330</v>
      </c>
      <c r="D121" s="17">
        <v>5570497</v>
      </c>
      <c r="E121" s="17">
        <v>2269462</v>
      </c>
      <c r="F121" s="17">
        <v>5364183</v>
      </c>
      <c r="G121" s="34">
        <f t="shared" si="0"/>
        <v>-0.0104166111519107</v>
      </c>
      <c r="H121" s="34">
        <f t="shared" si="1"/>
        <v>-0.0104166999755202</v>
      </c>
      <c r="I121" s="34">
        <f t="shared" si="2"/>
        <v>-0.0104166348718534</v>
      </c>
      <c r="J121" s="34">
        <f t="shared" si="3"/>
        <v>-0.0104166512933509</v>
      </c>
    </row>
    <row r="122" ht="15.75" customHeight="1" spans="2:10">
      <c r="B122" s="26">
        <v>43585</v>
      </c>
      <c r="C122" s="17">
        <v>7583695</v>
      </c>
      <c r="D122" s="17">
        <v>5687771</v>
      </c>
      <c r="E122" s="17">
        <v>2317240</v>
      </c>
      <c r="F122" s="17">
        <v>5477113</v>
      </c>
      <c r="G122" s="34">
        <f t="shared" si="0"/>
        <v>0.0210526528375607</v>
      </c>
      <c r="H122" s="34">
        <f t="shared" si="1"/>
        <v>0.0210526996065163</v>
      </c>
      <c r="I122" s="34">
        <f t="shared" si="2"/>
        <v>0.0210525666435482</v>
      </c>
      <c r="J122" s="34">
        <f t="shared" si="3"/>
        <v>0.021052600181612</v>
      </c>
    </row>
    <row r="123" ht="15.75" customHeight="1" spans="2:10">
      <c r="B123" s="26">
        <v>43586</v>
      </c>
      <c r="C123" s="17">
        <v>8209154</v>
      </c>
      <c r="D123" s="17">
        <v>6156866</v>
      </c>
      <c r="E123" s="17">
        <v>2508352</v>
      </c>
      <c r="F123" s="17">
        <v>5928833</v>
      </c>
      <c r="G123" s="34">
        <f t="shared" si="0"/>
        <v>0.0499999872094008</v>
      </c>
      <c r="H123" s="34">
        <f t="shared" si="1"/>
        <v>0.0500001620142705</v>
      </c>
      <c r="I123" s="34">
        <f t="shared" si="2"/>
        <v>0.0499998534894828</v>
      </c>
      <c r="J123" s="34">
        <f t="shared" si="3"/>
        <v>0.0499999291597568</v>
      </c>
    </row>
    <row r="124" ht="15.75" customHeight="1" spans="2:10">
      <c r="B124" s="26">
        <v>43587</v>
      </c>
      <c r="C124" s="17">
        <v>7661877</v>
      </c>
      <c r="D124" s="17">
        <v>5746408</v>
      </c>
      <c r="E124" s="17">
        <v>2341129</v>
      </c>
      <c r="F124" s="17">
        <v>5533578</v>
      </c>
      <c r="G124" s="34">
        <f t="shared" si="0"/>
        <v>-0.0666666747876822</v>
      </c>
      <c r="H124" s="34">
        <f t="shared" si="1"/>
        <v>-0.0666667099787457</v>
      </c>
      <c r="I124" s="34">
        <f t="shared" si="2"/>
        <v>-0.0666664806215396</v>
      </c>
      <c r="J124" s="34">
        <f t="shared" si="3"/>
        <v>-0.0666665767107962</v>
      </c>
    </row>
    <row r="125" ht="15.75" customHeight="1" spans="2:10">
      <c r="B125" s="26">
        <v>43588</v>
      </c>
      <c r="C125" s="17">
        <v>7505512</v>
      </c>
      <c r="D125" s="17">
        <v>5629134</v>
      </c>
      <c r="E125" s="17">
        <v>2293351</v>
      </c>
      <c r="F125" s="17">
        <v>5420648</v>
      </c>
      <c r="G125" s="34">
        <f t="shared" si="0"/>
        <v>-0.0588235884226019</v>
      </c>
      <c r="H125" s="34">
        <f t="shared" si="1"/>
        <v>-0.0588235490820446</v>
      </c>
      <c r="I125" s="34">
        <f t="shared" si="2"/>
        <v>-0.0588233604261528</v>
      </c>
      <c r="J125" s="34">
        <f t="shared" si="3"/>
        <v>-0.0588234477044461</v>
      </c>
    </row>
    <row r="126" ht="15.75" customHeight="1" spans="2:10">
      <c r="B126" s="26">
        <v>43589</v>
      </c>
      <c r="C126" s="17">
        <v>15513897</v>
      </c>
      <c r="D126" s="17">
        <v>11635423</v>
      </c>
      <c r="E126" s="17">
        <v>4740357</v>
      </c>
      <c r="F126" s="17">
        <v>11204481</v>
      </c>
      <c r="G126" s="34">
        <f t="shared" si="0"/>
        <v>-0.0857142941333338</v>
      </c>
      <c r="H126" s="34">
        <f t="shared" si="1"/>
        <v>-0.085714292449524</v>
      </c>
      <c r="I126" s="34">
        <f t="shared" si="2"/>
        <v>-0.0857143793953286</v>
      </c>
      <c r="J126" s="34">
        <f t="shared" si="3"/>
        <v>-0.0857142787199995</v>
      </c>
    </row>
    <row r="127" ht="15.75" customHeight="1" spans="2:10">
      <c r="B127" s="26">
        <v>43590</v>
      </c>
      <c r="C127" s="17">
        <v>15837104</v>
      </c>
      <c r="D127" s="17">
        <v>11877828</v>
      </c>
      <c r="E127" s="17">
        <v>4839115</v>
      </c>
      <c r="F127" s="17">
        <v>11437908</v>
      </c>
      <c r="G127" s="34">
        <f t="shared" si="0"/>
        <v>-0.0485436601564699</v>
      </c>
      <c r="H127" s="34">
        <f t="shared" si="1"/>
        <v>-0.0485436411027089</v>
      </c>
      <c r="I127" s="34">
        <f t="shared" si="2"/>
        <v>-0.0485435728768024</v>
      </c>
      <c r="J127" s="34">
        <f t="shared" si="3"/>
        <v>-0.0485437103184093</v>
      </c>
    </row>
    <row r="128" ht="15.75" customHeight="1" spans="2:10">
      <c r="B128" s="26">
        <v>43591</v>
      </c>
      <c r="C128" s="17">
        <v>7818242</v>
      </c>
      <c r="D128" s="17">
        <v>5863681</v>
      </c>
      <c r="E128" s="17">
        <v>2388907</v>
      </c>
      <c r="F128" s="17">
        <v>5646508</v>
      </c>
      <c r="G128" s="34">
        <f t="shared" si="0"/>
        <v>0.0526315647749596</v>
      </c>
      <c r="H128" s="34">
        <f t="shared" si="1"/>
        <v>0.0526315694990949</v>
      </c>
      <c r="I128" s="34">
        <f t="shared" si="2"/>
        <v>0.0526314166088704</v>
      </c>
      <c r="J128" s="34">
        <f t="shared" si="3"/>
        <v>0.0526315004540301</v>
      </c>
    </row>
    <row r="129" ht="15.75" customHeight="1" spans="2:10">
      <c r="B129" s="26">
        <v>43592</v>
      </c>
      <c r="C129" s="17">
        <v>7974607</v>
      </c>
      <c r="D129" s="17">
        <v>5980955</v>
      </c>
      <c r="E129" s="17">
        <v>2436685</v>
      </c>
      <c r="F129" s="17">
        <v>5759438</v>
      </c>
      <c r="G129" s="34">
        <f t="shared" si="0"/>
        <v>0.0515463767991724</v>
      </c>
      <c r="H129" s="34">
        <f t="shared" si="1"/>
        <v>0.0515463790648394</v>
      </c>
      <c r="I129" s="34">
        <f t="shared" si="2"/>
        <v>0.0515462360394263</v>
      </c>
      <c r="J129" s="34">
        <f t="shared" si="3"/>
        <v>0.0515463164627059</v>
      </c>
    </row>
    <row r="130" ht="15.75" customHeight="1" spans="2:10">
      <c r="B130" s="26">
        <v>43593</v>
      </c>
      <c r="C130" s="17">
        <v>8209154</v>
      </c>
      <c r="D130" s="17">
        <v>6156866</v>
      </c>
      <c r="E130" s="17">
        <v>2508352</v>
      </c>
      <c r="F130" s="17">
        <v>5928833</v>
      </c>
      <c r="G130" s="34">
        <f t="shared" si="0"/>
        <v>0</v>
      </c>
      <c r="H130" s="34">
        <f t="shared" si="1"/>
        <v>0</v>
      </c>
      <c r="I130" s="34">
        <f t="shared" si="2"/>
        <v>0</v>
      </c>
      <c r="J130" s="34">
        <f t="shared" si="3"/>
        <v>0</v>
      </c>
    </row>
    <row r="131" ht="15.75" customHeight="1" spans="2:10">
      <c r="B131" s="26">
        <v>43594</v>
      </c>
      <c r="C131" s="17">
        <v>7583695</v>
      </c>
      <c r="D131" s="17">
        <v>5687771</v>
      </c>
      <c r="E131" s="17">
        <v>2317240</v>
      </c>
      <c r="F131" s="17">
        <v>5477113</v>
      </c>
      <c r="G131" s="34">
        <f t="shared" si="0"/>
        <v>-0.010204027028886</v>
      </c>
      <c r="H131" s="34">
        <f t="shared" si="1"/>
        <v>-0.0102041135958324</v>
      </c>
      <c r="I131" s="34">
        <f t="shared" si="2"/>
        <v>-0.0102040511223431</v>
      </c>
      <c r="J131" s="34">
        <f t="shared" si="3"/>
        <v>-0.0102040668804162</v>
      </c>
    </row>
    <row r="132" ht="15.75" customHeight="1" spans="2:10">
      <c r="B132" s="26">
        <v>43595</v>
      </c>
      <c r="C132" s="17">
        <v>7583695</v>
      </c>
      <c r="D132" s="17">
        <v>5687771</v>
      </c>
      <c r="E132" s="17">
        <v>2317240</v>
      </c>
      <c r="F132" s="17">
        <v>5477113</v>
      </c>
      <c r="G132" s="34">
        <f t="shared" si="0"/>
        <v>0.0104167443873249</v>
      </c>
      <c r="H132" s="34">
        <f t="shared" si="1"/>
        <v>0.0104166999755202</v>
      </c>
      <c r="I132" s="34">
        <f t="shared" si="2"/>
        <v>0.0104166348718535</v>
      </c>
      <c r="J132" s="34">
        <f t="shared" si="3"/>
        <v>0.010416651293351</v>
      </c>
    </row>
    <row r="133" ht="15.75" customHeight="1" spans="2:10">
      <c r="B133" s="26">
        <v>43596</v>
      </c>
      <c r="C133" s="17">
        <v>16483516</v>
      </c>
      <c r="D133" s="17">
        <v>12362637</v>
      </c>
      <c r="E133" s="17">
        <v>5036630</v>
      </c>
      <c r="F133" s="17">
        <v>11904761</v>
      </c>
      <c r="G133" s="34">
        <f t="shared" si="0"/>
        <v>0.0625000282005224</v>
      </c>
      <c r="H133" s="34">
        <f t="shared" si="1"/>
        <v>0.0625000053715279</v>
      </c>
      <c r="I133" s="34">
        <f t="shared" si="2"/>
        <v>0.0625001450312708</v>
      </c>
      <c r="J133" s="34">
        <f t="shared" si="3"/>
        <v>0.0624999944218747</v>
      </c>
    </row>
    <row r="134" ht="15.75" customHeight="1" spans="2:10">
      <c r="B134" s="26">
        <v>43597</v>
      </c>
      <c r="C134" s="17">
        <v>15352294</v>
      </c>
      <c r="D134" s="17">
        <v>11514221</v>
      </c>
      <c r="E134" s="17">
        <v>4690978</v>
      </c>
      <c r="F134" s="17">
        <v>11087768</v>
      </c>
      <c r="G134" s="34">
        <f t="shared" si="0"/>
        <v>-0.0306122887113705</v>
      </c>
      <c r="H134" s="34">
        <f t="shared" si="1"/>
        <v>-0.0306122466161322</v>
      </c>
      <c r="I134" s="34">
        <f t="shared" si="2"/>
        <v>-0.0306124156999782</v>
      </c>
      <c r="J134" s="34">
        <f t="shared" si="3"/>
        <v>-0.030612241329446</v>
      </c>
    </row>
    <row r="135" ht="15.75" customHeight="1" spans="2:10">
      <c r="B135" s="26">
        <v>43598</v>
      </c>
      <c r="C135" s="17">
        <v>7505512</v>
      </c>
      <c r="D135" s="17">
        <v>5629134</v>
      </c>
      <c r="E135" s="17">
        <v>2293351</v>
      </c>
      <c r="F135" s="17">
        <v>5420648</v>
      </c>
      <c r="G135" s="34">
        <f t="shared" si="0"/>
        <v>-0.0400000409299175</v>
      </c>
      <c r="H135" s="34">
        <f t="shared" si="1"/>
        <v>-0.039999959070079</v>
      </c>
      <c r="I135" s="34">
        <f t="shared" si="2"/>
        <v>-0.0399998827915863</v>
      </c>
      <c r="J135" s="34">
        <f t="shared" si="3"/>
        <v>-0.0399999433278054</v>
      </c>
    </row>
    <row r="136" ht="15.75" customHeight="1" spans="2:10">
      <c r="B136" s="26">
        <v>43599</v>
      </c>
      <c r="C136" s="17">
        <v>8209154</v>
      </c>
      <c r="D136" s="17">
        <v>6156866</v>
      </c>
      <c r="E136" s="17">
        <v>2508352</v>
      </c>
      <c r="F136" s="17">
        <v>5928833</v>
      </c>
      <c r="G136" s="34">
        <f t="shared" si="0"/>
        <v>0.0294117315122864</v>
      </c>
      <c r="H136" s="34">
        <f t="shared" si="1"/>
        <v>0.0294118581397118</v>
      </c>
      <c r="I136" s="34">
        <f t="shared" si="2"/>
        <v>0.0294116802130764</v>
      </c>
      <c r="J136" s="34">
        <f t="shared" si="3"/>
        <v>0.0294117238522231</v>
      </c>
    </row>
    <row r="137" ht="15.75" customHeight="1" spans="2:10">
      <c r="B137" s="26">
        <v>43600</v>
      </c>
      <c r="C137" s="17">
        <v>7896424</v>
      </c>
      <c r="D137" s="17">
        <v>5922318</v>
      </c>
      <c r="E137" s="17">
        <v>2412796</v>
      </c>
      <c r="F137" s="17">
        <v>5702973</v>
      </c>
      <c r="G137" s="34">
        <f t="shared" si="0"/>
        <v>-0.0380952775401704</v>
      </c>
      <c r="H137" s="34">
        <f t="shared" si="1"/>
        <v>-0.0380953556565954</v>
      </c>
      <c r="I137" s="34">
        <f t="shared" si="2"/>
        <v>-0.0380951317837369</v>
      </c>
      <c r="J137" s="34">
        <f t="shared" si="3"/>
        <v>-0.0380951866918835</v>
      </c>
    </row>
    <row r="138" ht="15.75" customHeight="1" spans="2:10">
      <c r="B138" s="26">
        <v>43601</v>
      </c>
      <c r="C138" s="17">
        <v>7583695</v>
      </c>
      <c r="D138" s="17">
        <v>5687771</v>
      </c>
      <c r="E138" s="17">
        <v>2317240</v>
      </c>
      <c r="F138" s="17">
        <v>5477113</v>
      </c>
      <c r="G138" s="34">
        <f t="shared" si="0"/>
        <v>0</v>
      </c>
      <c r="H138" s="34">
        <f t="shared" si="1"/>
        <v>0</v>
      </c>
      <c r="I138" s="34">
        <f t="shared" si="2"/>
        <v>0</v>
      </c>
      <c r="J138" s="34">
        <f t="shared" si="3"/>
        <v>0</v>
      </c>
    </row>
    <row r="139" ht="15.75" customHeight="1" spans="2:10">
      <c r="B139" s="26">
        <v>43602</v>
      </c>
      <c r="C139" s="17">
        <v>7427330</v>
      </c>
      <c r="D139" s="17">
        <v>5570497</v>
      </c>
      <c r="E139" s="17">
        <v>2269462</v>
      </c>
      <c r="F139" s="17">
        <v>5364183</v>
      </c>
      <c r="G139" s="34">
        <f t="shared" si="0"/>
        <v>-0.0206185770920376</v>
      </c>
      <c r="H139" s="34">
        <f t="shared" si="1"/>
        <v>-0.0206186219522551</v>
      </c>
      <c r="I139" s="34">
        <f t="shared" si="2"/>
        <v>-0.0206184944157705</v>
      </c>
      <c r="J139" s="34">
        <f t="shared" si="3"/>
        <v>-0.0206185265850823</v>
      </c>
    </row>
    <row r="140" ht="15.75" customHeight="1" spans="2:10">
      <c r="B140" s="26">
        <v>43603</v>
      </c>
      <c r="C140" s="17">
        <v>16160310</v>
      </c>
      <c r="D140" s="17">
        <v>12120232</v>
      </c>
      <c r="E140" s="17">
        <v>4937872</v>
      </c>
      <c r="F140" s="17">
        <v>11671335</v>
      </c>
      <c r="G140" s="34">
        <f t="shared" si="0"/>
        <v>-0.0196078312418297</v>
      </c>
      <c r="H140" s="34">
        <f t="shared" si="1"/>
        <v>-0.0196078716862753</v>
      </c>
      <c r="I140" s="34">
        <f t="shared" si="2"/>
        <v>-0.0196079521426032</v>
      </c>
      <c r="J140" s="34">
        <f t="shared" si="3"/>
        <v>-0.0196077854901917</v>
      </c>
    </row>
    <row r="141" ht="15.75" customHeight="1" spans="2:10">
      <c r="B141" s="26">
        <v>43604</v>
      </c>
      <c r="C141" s="17">
        <v>16968325</v>
      </c>
      <c r="D141" s="17">
        <v>12726244</v>
      </c>
      <c r="E141" s="17">
        <v>5184766</v>
      </c>
      <c r="F141" s="17">
        <v>12254901</v>
      </c>
      <c r="G141" s="34">
        <f t="shared" si="0"/>
        <v>0.105263161322992</v>
      </c>
      <c r="H141" s="34">
        <f t="shared" si="1"/>
        <v>0.105263135039704</v>
      </c>
      <c r="I141" s="34">
        <f t="shared" si="2"/>
        <v>0.105263337410664</v>
      </c>
      <c r="J141" s="34">
        <f t="shared" si="3"/>
        <v>0.105263115173406</v>
      </c>
    </row>
    <row r="142" ht="15.75" customHeight="1" spans="2:10">
      <c r="B142" s="26">
        <v>43605</v>
      </c>
      <c r="C142" s="17">
        <v>8052789</v>
      </c>
      <c r="D142" s="17">
        <v>6039592</v>
      </c>
      <c r="E142" s="17">
        <v>2460574</v>
      </c>
      <c r="F142" s="17">
        <v>5815903</v>
      </c>
      <c r="G142" s="34">
        <f t="shared" si="0"/>
        <v>0.0729166777696177</v>
      </c>
      <c r="H142" s="34">
        <f t="shared" si="1"/>
        <v>0.0729167221814226</v>
      </c>
      <c r="I142" s="34">
        <f t="shared" si="2"/>
        <v>0.0729164441029742</v>
      </c>
      <c r="J142" s="34">
        <f t="shared" si="3"/>
        <v>0.0729165590534564</v>
      </c>
    </row>
    <row r="143" ht="15.75" customHeight="1" spans="2:10">
      <c r="B143" s="26">
        <v>43606</v>
      </c>
      <c r="C143" s="17">
        <v>8052789</v>
      </c>
      <c r="D143" s="17">
        <v>6039592</v>
      </c>
      <c r="E143" s="17">
        <v>2460574</v>
      </c>
      <c r="F143" s="17">
        <v>5815903</v>
      </c>
      <c r="G143" s="34">
        <f t="shared" si="0"/>
        <v>-0.0190476387700852</v>
      </c>
      <c r="H143" s="34">
        <f t="shared" si="1"/>
        <v>-0.0190476778282977</v>
      </c>
      <c r="I143" s="34">
        <f t="shared" si="2"/>
        <v>-0.0190475658918684</v>
      </c>
      <c r="J143" s="34">
        <f t="shared" si="3"/>
        <v>-0.0190475933459417</v>
      </c>
    </row>
    <row r="144" ht="15.75" customHeight="1" spans="2:10">
      <c r="B144" s="26">
        <v>43607</v>
      </c>
      <c r="C144" s="17">
        <v>7896424</v>
      </c>
      <c r="D144" s="17">
        <v>5922318</v>
      </c>
      <c r="E144" s="17">
        <v>2412796</v>
      </c>
      <c r="F144" s="17">
        <v>5702973</v>
      </c>
      <c r="G144" s="34">
        <f t="shared" si="0"/>
        <v>0</v>
      </c>
      <c r="H144" s="34">
        <f t="shared" si="1"/>
        <v>0</v>
      </c>
      <c r="I144" s="34">
        <f t="shared" si="2"/>
        <v>0</v>
      </c>
      <c r="J144" s="34">
        <f t="shared" si="3"/>
        <v>0</v>
      </c>
    </row>
    <row r="145" ht="15.75" customHeight="1" spans="2:10">
      <c r="B145" s="26">
        <v>43608</v>
      </c>
      <c r="C145" s="17">
        <v>7583695</v>
      </c>
      <c r="D145" s="17">
        <v>5687771</v>
      </c>
      <c r="E145" s="17">
        <v>2317240</v>
      </c>
      <c r="F145" s="17">
        <v>5477113</v>
      </c>
      <c r="G145" s="34">
        <f t="shared" si="0"/>
        <v>0</v>
      </c>
      <c r="H145" s="34">
        <f t="shared" si="1"/>
        <v>0</v>
      </c>
      <c r="I145" s="34">
        <f t="shared" si="2"/>
        <v>0</v>
      </c>
      <c r="J145" s="34">
        <f t="shared" si="3"/>
        <v>0</v>
      </c>
    </row>
    <row r="146" ht="15.75" customHeight="1" spans="2:10">
      <c r="B146" s="26">
        <v>43609</v>
      </c>
      <c r="C146" s="17">
        <v>8052789</v>
      </c>
      <c r="D146" s="17">
        <v>6039592</v>
      </c>
      <c r="E146" s="17">
        <v>2460574</v>
      </c>
      <c r="F146" s="17">
        <v>5815903</v>
      </c>
      <c r="G146" s="34">
        <f t="shared" si="0"/>
        <v>0.0842104767123584</v>
      </c>
      <c r="H146" s="34">
        <f t="shared" si="1"/>
        <v>0.0842106189088694</v>
      </c>
      <c r="I146" s="34">
        <f t="shared" si="2"/>
        <v>0.0842102665741924</v>
      </c>
      <c r="J146" s="34">
        <f t="shared" si="3"/>
        <v>0.0842104007264479</v>
      </c>
    </row>
    <row r="147" ht="15.75" customHeight="1" spans="2:10">
      <c r="B147" s="26">
        <v>43610</v>
      </c>
      <c r="C147" s="17">
        <v>16968325</v>
      </c>
      <c r="D147" s="17">
        <v>12726244</v>
      </c>
      <c r="E147" s="17">
        <v>5184766</v>
      </c>
      <c r="F147" s="17">
        <v>12254901</v>
      </c>
      <c r="G147" s="34">
        <f t="shared" si="0"/>
        <v>0.0499999690599995</v>
      </c>
      <c r="H147" s="34">
        <f t="shared" si="1"/>
        <v>0.0500000330026686</v>
      </c>
      <c r="I147" s="34">
        <f t="shared" si="2"/>
        <v>0.0500000810065551</v>
      </c>
      <c r="J147" s="34">
        <f t="shared" si="3"/>
        <v>0.0499999357399989</v>
      </c>
    </row>
    <row r="148" ht="15.75" customHeight="1" spans="2:10">
      <c r="B148" s="26">
        <v>43611</v>
      </c>
      <c r="C148" s="17">
        <v>16968325</v>
      </c>
      <c r="D148" s="17">
        <v>12726244</v>
      </c>
      <c r="E148" s="17">
        <v>5184766</v>
      </c>
      <c r="F148" s="17">
        <v>12254901</v>
      </c>
      <c r="G148" s="34">
        <f t="shared" si="0"/>
        <v>0</v>
      </c>
      <c r="H148" s="34">
        <f t="shared" si="1"/>
        <v>0</v>
      </c>
      <c r="I148" s="34">
        <f t="shared" si="2"/>
        <v>0</v>
      </c>
      <c r="J148" s="34">
        <f t="shared" si="3"/>
        <v>0</v>
      </c>
    </row>
    <row r="149" ht="15.75" customHeight="1" spans="2:10">
      <c r="B149" s="26">
        <v>43612</v>
      </c>
      <c r="C149" s="17">
        <v>7583695</v>
      </c>
      <c r="D149" s="17">
        <v>5687771</v>
      </c>
      <c r="E149" s="17">
        <v>2317240</v>
      </c>
      <c r="F149" s="17">
        <v>5477113</v>
      </c>
      <c r="G149" s="34">
        <f t="shared" si="0"/>
        <v>-0.0582523644913582</v>
      </c>
      <c r="H149" s="34">
        <f t="shared" si="1"/>
        <v>-0.0582524448671368</v>
      </c>
      <c r="I149" s="34">
        <f t="shared" si="2"/>
        <v>-0.0582522614641949</v>
      </c>
      <c r="J149" s="34">
        <f t="shared" si="3"/>
        <v>-0.0582523470559946</v>
      </c>
    </row>
    <row r="150" ht="15.75" customHeight="1" spans="2:10">
      <c r="B150" s="26">
        <v>43613</v>
      </c>
      <c r="C150" s="17">
        <v>8130972</v>
      </c>
      <c r="D150" s="17">
        <v>6098229</v>
      </c>
      <c r="E150" s="17">
        <v>2484463</v>
      </c>
      <c r="F150" s="17">
        <v>5872368</v>
      </c>
      <c r="G150" s="34">
        <f t="shared" si="0"/>
        <v>0.00970881020227909</v>
      </c>
      <c r="H150" s="34">
        <f t="shared" si="1"/>
        <v>0.00970876840687263</v>
      </c>
      <c r="I150" s="34">
        <f t="shared" si="2"/>
        <v>0.00970871024403253</v>
      </c>
      <c r="J150" s="34">
        <f t="shared" si="3"/>
        <v>0.00970872450933236</v>
      </c>
    </row>
    <row r="151" ht="15.75" customHeight="1" spans="2:10">
      <c r="B151" s="26">
        <v>43614</v>
      </c>
      <c r="C151" s="17">
        <v>7427330</v>
      </c>
      <c r="D151" s="17">
        <v>5570497</v>
      </c>
      <c r="E151" s="17">
        <v>2269462</v>
      </c>
      <c r="F151" s="17">
        <v>5364183</v>
      </c>
      <c r="G151" s="34">
        <f t="shared" si="0"/>
        <v>-0.0594058779011867</v>
      </c>
      <c r="H151" s="34">
        <f t="shared" si="1"/>
        <v>-0.0594059623275887</v>
      </c>
      <c r="I151" s="34">
        <f t="shared" si="2"/>
        <v>-0.059405768245637</v>
      </c>
      <c r="J151" s="34">
        <f t="shared" si="3"/>
        <v>-0.0594058572607655</v>
      </c>
    </row>
    <row r="152" ht="15.75" customHeight="1" spans="2:10">
      <c r="B152" s="26">
        <v>43615</v>
      </c>
      <c r="C152" s="17">
        <v>7740060</v>
      </c>
      <c r="D152" s="17">
        <v>5805045</v>
      </c>
      <c r="E152" s="17">
        <v>2365018</v>
      </c>
      <c r="F152" s="17">
        <v>5590043</v>
      </c>
      <c r="G152" s="34">
        <f t="shared" si="0"/>
        <v>0.0206185770920375</v>
      </c>
      <c r="H152" s="34">
        <f t="shared" si="1"/>
        <v>0.0206186219522551</v>
      </c>
      <c r="I152" s="34">
        <f t="shared" si="2"/>
        <v>0.0206184944157706</v>
      </c>
      <c r="J152" s="34">
        <f t="shared" si="3"/>
        <v>0.0206185265850822</v>
      </c>
    </row>
    <row r="153" ht="15.75" customHeight="1" spans="2:10">
      <c r="B153" s="26">
        <v>43616</v>
      </c>
      <c r="C153" s="17">
        <v>8052789</v>
      </c>
      <c r="D153" s="17">
        <v>6039592</v>
      </c>
      <c r="E153" s="17">
        <v>2460574</v>
      </c>
      <c r="F153" s="17">
        <v>5815903</v>
      </c>
      <c r="G153" s="34">
        <f t="shared" si="0"/>
        <v>0</v>
      </c>
      <c r="H153" s="34">
        <f t="shared" si="1"/>
        <v>0</v>
      </c>
      <c r="I153" s="34">
        <f t="shared" si="2"/>
        <v>0</v>
      </c>
      <c r="J153" s="34">
        <f t="shared" si="3"/>
        <v>0</v>
      </c>
    </row>
    <row r="154" ht="15.75" customHeight="1" spans="2:10">
      <c r="B154" s="26">
        <v>43617</v>
      </c>
      <c r="C154" s="17">
        <v>16806722</v>
      </c>
      <c r="D154" s="17">
        <v>12605042</v>
      </c>
      <c r="E154" s="17">
        <v>5135387</v>
      </c>
      <c r="F154" s="17">
        <v>12138188</v>
      </c>
      <c r="G154" s="34">
        <f t="shared" si="0"/>
        <v>-0.00952380391111085</v>
      </c>
      <c r="H154" s="34">
        <f t="shared" si="1"/>
        <v>-0.00952378407957599</v>
      </c>
      <c r="I154" s="34">
        <f t="shared" si="2"/>
        <v>-0.0095238627934221</v>
      </c>
      <c r="J154" s="34">
        <f t="shared" si="3"/>
        <v>-0.00952378154666444</v>
      </c>
    </row>
    <row r="155" ht="15.75" customHeight="1" spans="2:10">
      <c r="B155" s="26">
        <v>43618</v>
      </c>
      <c r="C155" s="17">
        <v>15675500</v>
      </c>
      <c r="D155" s="17">
        <v>11756625</v>
      </c>
      <c r="E155" s="17">
        <v>4789736</v>
      </c>
      <c r="F155" s="17">
        <v>11321195</v>
      </c>
      <c r="G155" s="34">
        <f t="shared" si="0"/>
        <v>-0.0761904902222229</v>
      </c>
      <c r="H155" s="34">
        <f t="shared" si="1"/>
        <v>-0.076190508369948</v>
      </c>
      <c r="I155" s="34">
        <f t="shared" si="2"/>
        <v>-0.0761905166019065</v>
      </c>
      <c r="J155" s="34">
        <f t="shared" si="3"/>
        <v>-0.0761904155733286</v>
      </c>
    </row>
    <row r="156" ht="15.75" customHeight="1" spans="2:10">
      <c r="B156" s="26">
        <v>43619</v>
      </c>
      <c r="C156" s="17">
        <v>7740060</v>
      </c>
      <c r="D156" s="17">
        <v>5805045</v>
      </c>
      <c r="E156" s="17">
        <v>2365018</v>
      </c>
      <c r="F156" s="17">
        <v>5590043</v>
      </c>
      <c r="G156" s="34">
        <f t="shared" si="0"/>
        <v>0.0206185770920375</v>
      </c>
      <c r="H156" s="34">
        <f t="shared" si="1"/>
        <v>0.0206186219522551</v>
      </c>
      <c r="I156" s="34">
        <f t="shared" si="2"/>
        <v>0.0206184944157706</v>
      </c>
      <c r="J156" s="34">
        <f t="shared" si="3"/>
        <v>0.0206185265850822</v>
      </c>
    </row>
    <row r="157" ht="15.75" customHeight="1" spans="2:10">
      <c r="B157" s="26">
        <v>43620</v>
      </c>
      <c r="C157" s="17">
        <v>8052789</v>
      </c>
      <c r="D157" s="17">
        <v>6039592</v>
      </c>
      <c r="E157" s="17">
        <v>2460574</v>
      </c>
      <c r="F157" s="17">
        <v>5815903</v>
      </c>
      <c r="G157" s="34">
        <f t="shared" si="0"/>
        <v>-0.00961545556914967</v>
      </c>
      <c r="H157" s="34">
        <f t="shared" si="1"/>
        <v>-0.00961541457364101</v>
      </c>
      <c r="I157" s="34">
        <f t="shared" si="2"/>
        <v>-0.00961535752393983</v>
      </c>
      <c r="J157" s="34">
        <f t="shared" si="3"/>
        <v>-0.00961537151622649</v>
      </c>
    </row>
    <row r="158" ht="15.75" customHeight="1" spans="2:10">
      <c r="B158" s="26">
        <v>43621</v>
      </c>
      <c r="C158" s="17">
        <v>8052789</v>
      </c>
      <c r="D158" s="17">
        <v>6039592</v>
      </c>
      <c r="E158" s="17">
        <v>2460574</v>
      </c>
      <c r="F158" s="17">
        <v>5815903</v>
      </c>
      <c r="G158" s="34">
        <f t="shared" si="0"/>
        <v>0.0842104767123584</v>
      </c>
      <c r="H158" s="34">
        <f t="shared" si="1"/>
        <v>0.0842106189088694</v>
      </c>
      <c r="I158" s="34">
        <f t="shared" si="2"/>
        <v>0.0842102665741924</v>
      </c>
      <c r="J158" s="34">
        <f t="shared" si="3"/>
        <v>0.0842104007264479</v>
      </c>
    </row>
    <row r="159" ht="15.75" customHeight="1" spans="2:10">
      <c r="B159" s="26">
        <v>43622</v>
      </c>
      <c r="C159" s="17">
        <v>8052789</v>
      </c>
      <c r="D159" s="17">
        <v>6039592</v>
      </c>
      <c r="E159" s="17">
        <v>2460574</v>
      </c>
      <c r="F159" s="17">
        <v>5815903</v>
      </c>
      <c r="G159" s="34">
        <f t="shared" si="0"/>
        <v>0.040403950356974</v>
      </c>
      <c r="H159" s="34">
        <f t="shared" si="1"/>
        <v>0.0404039934229623</v>
      </c>
      <c r="I159" s="34">
        <f t="shared" si="2"/>
        <v>0.0404039208158247</v>
      </c>
      <c r="J159" s="34">
        <f t="shared" si="3"/>
        <v>0.0404039825811715</v>
      </c>
    </row>
    <row r="160" ht="15.75" customHeight="1" spans="2:10">
      <c r="B160" s="26">
        <v>43623</v>
      </c>
      <c r="C160" s="17">
        <v>7583695</v>
      </c>
      <c r="D160" s="17">
        <v>5687771</v>
      </c>
      <c r="E160" s="17">
        <v>2317240</v>
      </c>
      <c r="F160" s="17">
        <v>5477113</v>
      </c>
      <c r="G160" s="34">
        <f t="shared" si="0"/>
        <v>-0.0582523644913582</v>
      </c>
      <c r="H160" s="34">
        <f t="shared" si="1"/>
        <v>-0.0582524448671368</v>
      </c>
      <c r="I160" s="34">
        <f t="shared" si="2"/>
        <v>-0.0582522614641949</v>
      </c>
      <c r="J160" s="34">
        <f t="shared" si="3"/>
        <v>-0.0582523470559946</v>
      </c>
    </row>
    <row r="161" ht="15.75" customHeight="1" spans="2:10">
      <c r="B161" s="26">
        <v>43624</v>
      </c>
      <c r="C161" s="17">
        <v>15352294</v>
      </c>
      <c r="D161" s="17">
        <v>11514221</v>
      </c>
      <c r="E161" s="17">
        <v>4690978</v>
      </c>
      <c r="F161" s="17">
        <v>11087768</v>
      </c>
      <c r="G161" s="34">
        <f t="shared" si="0"/>
        <v>-0.0865384695480772</v>
      </c>
      <c r="H161" s="34">
        <f t="shared" si="1"/>
        <v>-0.0865384661153846</v>
      </c>
      <c r="I161" s="34">
        <f t="shared" si="2"/>
        <v>-0.086538560774485</v>
      </c>
      <c r="J161" s="34">
        <f t="shared" si="3"/>
        <v>-0.086538452032544</v>
      </c>
    </row>
    <row r="162" ht="15.75" customHeight="1" spans="2:10">
      <c r="B162" s="26">
        <v>43625</v>
      </c>
      <c r="C162" s="17">
        <v>16160310</v>
      </c>
      <c r="D162" s="17">
        <v>12120232</v>
      </c>
      <c r="E162" s="17">
        <v>4937872</v>
      </c>
      <c r="F162" s="17">
        <v>11671335</v>
      </c>
      <c r="G162" s="34">
        <f t="shared" si="0"/>
        <v>0.0309278810883225</v>
      </c>
      <c r="H162" s="34">
        <f t="shared" si="1"/>
        <v>0.0309278385591103</v>
      </c>
      <c r="I162" s="34">
        <f t="shared" si="2"/>
        <v>0.0309278006136455</v>
      </c>
      <c r="J162" s="34">
        <f t="shared" si="3"/>
        <v>0.0309278304984588</v>
      </c>
    </row>
    <row r="163" ht="15.75" customHeight="1" spans="2:10">
      <c r="B163" s="26">
        <v>43626</v>
      </c>
      <c r="C163" s="17">
        <v>7896424</v>
      </c>
      <c r="D163" s="17">
        <v>5922318</v>
      </c>
      <c r="E163" s="17">
        <v>2412796</v>
      </c>
      <c r="F163" s="17">
        <v>5702973</v>
      </c>
      <c r="G163" s="34">
        <f t="shared" si="0"/>
        <v>0.0202019105795046</v>
      </c>
      <c r="H163" s="34">
        <f t="shared" si="1"/>
        <v>0.0202019105795046</v>
      </c>
      <c r="I163" s="34">
        <f t="shared" si="2"/>
        <v>0.0202019604079122</v>
      </c>
      <c r="J163" s="34">
        <f t="shared" si="3"/>
        <v>0.0202019912905858</v>
      </c>
    </row>
    <row r="164" ht="15.75" customHeight="1" spans="2:10">
      <c r="B164" s="26">
        <v>43627</v>
      </c>
      <c r="C164" s="17">
        <v>8052789</v>
      </c>
      <c r="D164" s="17">
        <v>6039592</v>
      </c>
      <c r="E164" s="17">
        <v>2460574</v>
      </c>
      <c r="F164" s="17">
        <v>5815903</v>
      </c>
      <c r="G164" s="34">
        <f t="shared" si="0"/>
        <v>0</v>
      </c>
      <c r="H164" s="34">
        <f t="shared" si="1"/>
        <v>0</v>
      </c>
      <c r="I164" s="34">
        <f t="shared" si="2"/>
        <v>0</v>
      </c>
      <c r="J164" s="34">
        <f t="shared" si="3"/>
        <v>0</v>
      </c>
    </row>
    <row r="165" ht="15.75" customHeight="1" spans="2:10">
      <c r="B165" s="26">
        <v>43628</v>
      </c>
      <c r="C165" s="17">
        <v>7896424</v>
      </c>
      <c r="D165" s="17">
        <v>5922318</v>
      </c>
      <c r="E165" s="17">
        <v>2412796</v>
      </c>
      <c r="F165" s="17">
        <v>5702973</v>
      </c>
      <c r="G165" s="34">
        <f t="shared" si="0"/>
        <v>-0.019417496223979</v>
      </c>
      <c r="H165" s="34">
        <f t="shared" si="1"/>
        <v>-0.019417536813745</v>
      </c>
      <c r="I165" s="34">
        <f t="shared" si="2"/>
        <v>-0.0194174204880649</v>
      </c>
      <c r="J165" s="34">
        <f t="shared" si="3"/>
        <v>-0.0194174490186648</v>
      </c>
    </row>
    <row r="166" ht="15.75" customHeight="1" spans="2:10">
      <c r="B166" s="26">
        <v>43629</v>
      </c>
      <c r="C166" s="17">
        <v>7818242</v>
      </c>
      <c r="D166" s="17">
        <v>5863681</v>
      </c>
      <c r="E166" s="17">
        <v>2388907</v>
      </c>
      <c r="F166" s="17">
        <v>5646508</v>
      </c>
      <c r="G166" s="34">
        <f t="shared" si="0"/>
        <v>-0.0291261822456791</v>
      </c>
      <c r="H166" s="34">
        <f t="shared" si="1"/>
        <v>-0.0291263052206175</v>
      </c>
      <c r="I166" s="34">
        <f t="shared" si="2"/>
        <v>-0.0291261307320975</v>
      </c>
      <c r="J166" s="34">
        <f t="shared" si="3"/>
        <v>-0.0291261735279973</v>
      </c>
    </row>
    <row r="167" ht="15.75" customHeight="1" spans="2:10">
      <c r="B167" s="26">
        <v>43630</v>
      </c>
      <c r="C167" s="17">
        <v>8052789</v>
      </c>
      <c r="D167" s="17">
        <v>6039592</v>
      </c>
      <c r="E167" s="17">
        <v>2460574</v>
      </c>
      <c r="F167" s="17">
        <v>5815903</v>
      </c>
      <c r="G167" s="34">
        <f t="shared" si="0"/>
        <v>0.0618555994142698</v>
      </c>
      <c r="H167" s="34">
        <f t="shared" si="1"/>
        <v>0.0618556900409668</v>
      </c>
      <c r="I167" s="34">
        <f t="shared" si="2"/>
        <v>0.0618554832473115</v>
      </c>
      <c r="J167" s="34">
        <f t="shared" si="3"/>
        <v>0.0618555797552469</v>
      </c>
    </row>
    <row r="168" ht="15.75" customHeight="1" spans="2:10">
      <c r="B168" s="26">
        <v>43631</v>
      </c>
      <c r="C168" s="17">
        <v>15998707</v>
      </c>
      <c r="D168" s="17">
        <v>11999030</v>
      </c>
      <c r="E168" s="17">
        <v>4888493</v>
      </c>
      <c r="F168" s="17">
        <v>11554621</v>
      </c>
      <c r="G168" s="34">
        <f t="shared" si="0"/>
        <v>0.0421053036113039</v>
      </c>
      <c r="H168" s="34">
        <f t="shared" si="1"/>
        <v>0.042105236646057</v>
      </c>
      <c r="I168" s="34">
        <f t="shared" si="2"/>
        <v>0.0421052923292329</v>
      </c>
      <c r="J168" s="34">
        <f t="shared" si="3"/>
        <v>0.0421052280314667</v>
      </c>
    </row>
    <row r="169" ht="15.75" customHeight="1" spans="2:10">
      <c r="B169" s="26">
        <v>43632</v>
      </c>
      <c r="C169" s="17">
        <v>16483516</v>
      </c>
      <c r="D169" s="17">
        <v>12362637</v>
      </c>
      <c r="E169" s="17">
        <v>5036630</v>
      </c>
      <c r="F169" s="17">
        <v>11904761</v>
      </c>
      <c r="G169" s="34">
        <f t="shared" si="0"/>
        <v>0.0199999876239998</v>
      </c>
      <c r="H169" s="34">
        <f t="shared" si="1"/>
        <v>0.0200000297024017</v>
      </c>
      <c r="I169" s="34">
        <f t="shared" si="2"/>
        <v>0.0200001134091772</v>
      </c>
      <c r="J169" s="34">
        <f t="shared" si="3"/>
        <v>0.019999940023999</v>
      </c>
    </row>
    <row r="170" ht="15.75" customHeight="1" spans="2:10">
      <c r="B170" s="26">
        <v>43633</v>
      </c>
      <c r="C170" s="17">
        <v>8130972</v>
      </c>
      <c r="D170" s="17">
        <v>6098229</v>
      </c>
      <c r="E170" s="17">
        <v>2484463</v>
      </c>
      <c r="F170" s="17">
        <v>5872368</v>
      </c>
      <c r="G170" s="34">
        <f t="shared" si="0"/>
        <v>0.0297030655901962</v>
      </c>
      <c r="H170" s="34">
        <f t="shared" si="1"/>
        <v>0.0297030655901962</v>
      </c>
      <c r="I170" s="34">
        <f t="shared" si="2"/>
        <v>0.0297028841228184</v>
      </c>
      <c r="J170" s="34">
        <f t="shared" si="3"/>
        <v>0.0297029286303827</v>
      </c>
    </row>
    <row r="171" ht="15.75" customHeight="1" spans="2:10">
      <c r="B171" s="26">
        <v>43634</v>
      </c>
      <c r="C171" s="17">
        <v>7583695</v>
      </c>
      <c r="D171" s="17">
        <v>5687771</v>
      </c>
      <c r="E171" s="17">
        <v>2317240</v>
      </c>
      <c r="F171" s="17">
        <v>5477113</v>
      </c>
      <c r="G171" s="34">
        <f t="shared" si="0"/>
        <v>-0.0582523644913582</v>
      </c>
      <c r="H171" s="34">
        <f t="shared" si="1"/>
        <v>-0.0582524448671368</v>
      </c>
      <c r="I171" s="34">
        <f t="shared" si="2"/>
        <v>-0.0582522614641949</v>
      </c>
      <c r="J171" s="34">
        <f t="shared" si="3"/>
        <v>-0.0582523470559946</v>
      </c>
    </row>
    <row r="172" ht="15.75" customHeight="1" spans="2:10">
      <c r="B172" s="26">
        <v>43635</v>
      </c>
      <c r="C172" s="17">
        <v>7974607</v>
      </c>
      <c r="D172" s="17">
        <v>5980955</v>
      </c>
      <c r="E172" s="17">
        <v>2436685</v>
      </c>
      <c r="F172" s="17">
        <v>5759438</v>
      </c>
      <c r="G172" s="34">
        <f t="shared" si="0"/>
        <v>0.00990106407659974</v>
      </c>
      <c r="H172" s="34">
        <f t="shared" si="1"/>
        <v>0.00990102186339881</v>
      </c>
      <c r="I172" s="34">
        <f t="shared" si="2"/>
        <v>0.00990096137427288</v>
      </c>
      <c r="J172" s="34">
        <f t="shared" si="3"/>
        <v>0.00990097621012764</v>
      </c>
    </row>
    <row r="173" ht="15.75" customHeight="1" spans="2:10">
      <c r="B173" s="26">
        <v>43636</v>
      </c>
      <c r="C173" s="17">
        <v>3674574</v>
      </c>
      <c r="D173" s="17">
        <v>2755930</v>
      </c>
      <c r="E173" s="17">
        <v>1122786</v>
      </c>
      <c r="F173" s="17">
        <v>2653859</v>
      </c>
      <c r="G173" s="34">
        <f t="shared" si="0"/>
        <v>-0.529999966744442</v>
      </c>
      <c r="H173" s="34">
        <f t="shared" si="1"/>
        <v>-0.530000011937894</v>
      </c>
      <c r="I173" s="40">
        <f t="shared" si="2"/>
        <v>-0.530000121394429</v>
      </c>
      <c r="J173" s="34">
        <f t="shared" si="3"/>
        <v>-0.529999957495854</v>
      </c>
    </row>
    <row r="174" ht="15.75" customHeight="1" spans="2:10">
      <c r="B174" s="26">
        <v>43637</v>
      </c>
      <c r="C174" s="17">
        <v>7583695</v>
      </c>
      <c r="D174" s="17">
        <v>5687771</v>
      </c>
      <c r="E174" s="17">
        <v>2317240</v>
      </c>
      <c r="F174" s="17">
        <v>5477113</v>
      </c>
      <c r="G174" s="34">
        <f t="shared" si="0"/>
        <v>-0.0582523644913582</v>
      </c>
      <c r="H174" s="34">
        <f t="shared" si="1"/>
        <v>-0.0582524448671368</v>
      </c>
      <c r="I174" s="34">
        <f t="shared" si="2"/>
        <v>-0.0582522614641949</v>
      </c>
      <c r="J174" s="34">
        <f t="shared" si="3"/>
        <v>-0.0582523470559946</v>
      </c>
    </row>
    <row r="175" ht="15.75" customHeight="1" spans="2:10">
      <c r="B175" s="26">
        <v>43638</v>
      </c>
      <c r="C175" s="17">
        <v>16160310</v>
      </c>
      <c r="D175" s="17">
        <v>12120232</v>
      </c>
      <c r="E175" s="17">
        <v>4937872</v>
      </c>
      <c r="F175" s="17">
        <v>11671335</v>
      </c>
      <c r="G175" s="34">
        <f t="shared" si="0"/>
        <v>0.0101010037873686</v>
      </c>
      <c r="H175" s="34">
        <f t="shared" si="1"/>
        <v>0.0101009831628056</v>
      </c>
      <c r="I175" s="34">
        <f t="shared" si="2"/>
        <v>0.0101010679569349</v>
      </c>
      <c r="J175" s="34">
        <f t="shared" si="3"/>
        <v>0.0101010669237875</v>
      </c>
    </row>
    <row r="176" ht="15.75" customHeight="1" spans="2:10">
      <c r="B176" s="26">
        <v>43639</v>
      </c>
      <c r="C176" s="17">
        <v>15675500</v>
      </c>
      <c r="D176" s="17">
        <v>11756625</v>
      </c>
      <c r="E176" s="17">
        <v>4789736</v>
      </c>
      <c r="F176" s="17">
        <v>11321195</v>
      </c>
      <c r="G176" s="34">
        <f t="shared" si="0"/>
        <v>-0.0490196387712427</v>
      </c>
      <c r="H176" s="34">
        <f t="shared" si="1"/>
        <v>-0.0490196387712427</v>
      </c>
      <c r="I176" s="34">
        <f t="shared" si="2"/>
        <v>-0.0490196818110522</v>
      </c>
      <c r="J176" s="34">
        <f t="shared" si="3"/>
        <v>-0.0490195477254857</v>
      </c>
    </row>
    <row r="177" ht="15.75" customHeight="1" spans="2:10">
      <c r="B177" s="26">
        <v>43640</v>
      </c>
      <c r="C177" s="17">
        <v>7661877</v>
      </c>
      <c r="D177" s="17">
        <v>5746408</v>
      </c>
      <c r="E177" s="17">
        <v>2341129</v>
      </c>
      <c r="F177" s="17">
        <v>5533578</v>
      </c>
      <c r="G177" s="34">
        <f t="shared" si="0"/>
        <v>-0.0576923644553198</v>
      </c>
      <c r="H177" s="34">
        <f t="shared" si="1"/>
        <v>-0.057692323459811</v>
      </c>
      <c r="I177" s="34">
        <f t="shared" si="2"/>
        <v>-0.0576921451436387</v>
      </c>
      <c r="J177" s="34">
        <f t="shared" si="3"/>
        <v>-0.057692229097359</v>
      </c>
    </row>
    <row r="178" ht="15.75" customHeight="1" spans="2:10">
      <c r="B178" s="26">
        <v>43641</v>
      </c>
      <c r="C178" s="17">
        <v>8130972</v>
      </c>
      <c r="D178" s="17">
        <v>6098229</v>
      </c>
      <c r="E178" s="17">
        <v>2484463</v>
      </c>
      <c r="F178" s="17">
        <v>5872368</v>
      </c>
      <c r="G178" s="34">
        <f t="shared" si="0"/>
        <v>0.0721649538912099</v>
      </c>
      <c r="H178" s="34">
        <f t="shared" si="1"/>
        <v>0.0721650010170944</v>
      </c>
      <c r="I178" s="34">
        <f t="shared" si="2"/>
        <v>0.0721647304551967</v>
      </c>
      <c r="J178" s="34">
        <f t="shared" si="3"/>
        <v>0.0721648430477881</v>
      </c>
    </row>
    <row r="179" ht="15.75" customHeight="1" spans="2:10">
      <c r="B179" s="26">
        <v>43642</v>
      </c>
      <c r="C179" s="17">
        <v>8052789</v>
      </c>
      <c r="D179" s="17">
        <v>6039592</v>
      </c>
      <c r="E179" s="17">
        <v>2460574</v>
      </c>
      <c r="F179" s="17">
        <v>5815903</v>
      </c>
      <c r="G179" s="34">
        <f t="shared" si="0"/>
        <v>0.00980386870475258</v>
      </c>
      <c r="H179" s="34">
        <f t="shared" si="1"/>
        <v>0.0098039527132372</v>
      </c>
      <c r="I179" s="34">
        <f t="shared" si="2"/>
        <v>0.00980389340435872</v>
      </c>
      <c r="J179" s="34">
        <f t="shared" si="3"/>
        <v>0.00980390795074104</v>
      </c>
    </row>
    <row r="180" ht="15.75" customHeight="1" spans="2:10">
      <c r="B180" s="26">
        <v>43643</v>
      </c>
      <c r="C180" s="17">
        <v>8052789</v>
      </c>
      <c r="D180" s="17">
        <v>6039592</v>
      </c>
      <c r="E180" s="17">
        <v>2460574</v>
      </c>
      <c r="F180" s="17">
        <v>5815903</v>
      </c>
      <c r="G180" s="34">
        <f t="shared" si="0"/>
        <v>1.19148913588351</v>
      </c>
      <c r="H180" s="34">
        <f t="shared" si="1"/>
        <v>1.1914896241922</v>
      </c>
      <c r="I180" s="39">
        <f t="shared" si="2"/>
        <v>1.19148974069858</v>
      </c>
      <c r="J180" s="34">
        <f t="shared" si="3"/>
        <v>1.19148907308188</v>
      </c>
    </row>
    <row r="181" ht="15.75" customHeight="1" spans="2:10">
      <c r="B181" s="26">
        <v>43644</v>
      </c>
      <c r="C181" s="17">
        <v>7661877</v>
      </c>
      <c r="D181" s="17">
        <v>5746408</v>
      </c>
      <c r="E181" s="17">
        <v>2341129</v>
      </c>
      <c r="F181" s="17">
        <v>5533578</v>
      </c>
      <c r="G181" s="34">
        <f t="shared" si="0"/>
        <v>0.0103092226150974</v>
      </c>
      <c r="H181" s="34">
        <f t="shared" si="1"/>
        <v>0.0103093109761276</v>
      </c>
      <c r="I181" s="34">
        <f t="shared" si="2"/>
        <v>0.0103092472078852</v>
      </c>
      <c r="J181" s="34">
        <f t="shared" si="3"/>
        <v>0.0103092632925412</v>
      </c>
    </row>
    <row r="182" ht="15.75" customHeight="1" spans="2:10">
      <c r="B182" s="26">
        <v>43645</v>
      </c>
      <c r="C182" s="17">
        <v>16806722</v>
      </c>
      <c r="D182" s="17">
        <v>12605042</v>
      </c>
      <c r="E182" s="17">
        <v>5135387</v>
      </c>
      <c r="F182" s="17">
        <v>12138188</v>
      </c>
      <c r="G182" s="34">
        <f t="shared" si="0"/>
        <v>0.0399999752479996</v>
      </c>
      <c r="H182" s="34">
        <f t="shared" si="1"/>
        <v>0.0400000594048036</v>
      </c>
      <c r="I182" s="34">
        <f t="shared" si="2"/>
        <v>0.0400000243019665</v>
      </c>
      <c r="J182" s="34">
        <f t="shared" si="3"/>
        <v>0.0399999657279995</v>
      </c>
    </row>
    <row r="183" ht="15.75" customHeight="1" spans="2:10">
      <c r="B183" s="26">
        <v>43646</v>
      </c>
      <c r="C183" s="17">
        <v>15837104</v>
      </c>
      <c r="D183" s="17">
        <v>11877828</v>
      </c>
      <c r="E183" s="17">
        <v>4839115</v>
      </c>
      <c r="F183" s="17">
        <v>11437908</v>
      </c>
      <c r="G183" s="34">
        <f t="shared" si="0"/>
        <v>0.0103093362253197</v>
      </c>
      <c r="H183" s="34">
        <f t="shared" si="1"/>
        <v>0.0103093362253197</v>
      </c>
      <c r="I183" s="34">
        <f t="shared" si="2"/>
        <v>0.0103093364644733</v>
      </c>
      <c r="J183" s="34">
        <f t="shared" si="3"/>
        <v>0.0103092473895203</v>
      </c>
    </row>
    <row r="184" ht="15.75" customHeight="1" spans="2:10">
      <c r="B184" s="26">
        <v>43647</v>
      </c>
      <c r="C184" s="17">
        <v>7740060</v>
      </c>
      <c r="D184" s="17">
        <v>5805045</v>
      </c>
      <c r="E184" s="17">
        <v>2365018</v>
      </c>
      <c r="F184" s="17">
        <v>5590043</v>
      </c>
      <c r="G184" s="34">
        <f t="shared" si="0"/>
        <v>0.0102041575452072</v>
      </c>
      <c r="H184" s="34">
        <f t="shared" si="1"/>
        <v>0.0102041135958324</v>
      </c>
      <c r="I184" s="34">
        <f t="shared" si="2"/>
        <v>0.0102040511223431</v>
      </c>
      <c r="J184" s="34">
        <f t="shared" si="3"/>
        <v>0.0102040668804162</v>
      </c>
    </row>
    <row r="185" ht="15.75" customHeight="1" spans="2:10">
      <c r="B185" s="26">
        <v>43648</v>
      </c>
      <c r="C185" s="17">
        <v>7896424</v>
      </c>
      <c r="D185" s="17">
        <v>5922318</v>
      </c>
      <c r="E185" s="17">
        <v>2412796</v>
      </c>
      <c r="F185" s="17">
        <v>5702973</v>
      </c>
      <c r="G185" s="34">
        <f t="shared" si="0"/>
        <v>-0.0288462437209229</v>
      </c>
      <c r="H185" s="34">
        <f t="shared" si="1"/>
        <v>-0.0288462437209229</v>
      </c>
      <c r="I185" s="34">
        <f t="shared" si="2"/>
        <v>-0.0288460725718194</v>
      </c>
      <c r="J185" s="34">
        <f t="shared" si="3"/>
        <v>-0.0288461145486795</v>
      </c>
    </row>
    <row r="186" ht="15.75" customHeight="1" spans="2:10">
      <c r="B186" s="26">
        <v>43649</v>
      </c>
      <c r="C186" s="17">
        <v>7974607</v>
      </c>
      <c r="D186" s="17">
        <v>5980955</v>
      </c>
      <c r="E186" s="17">
        <v>2436685</v>
      </c>
      <c r="F186" s="17">
        <v>5759438</v>
      </c>
      <c r="G186" s="34">
        <f t="shared" si="0"/>
        <v>-0.00970868602170005</v>
      </c>
      <c r="H186" s="34">
        <f t="shared" si="1"/>
        <v>-0.00970876840687251</v>
      </c>
      <c r="I186" s="34">
        <f t="shared" si="2"/>
        <v>-0.00970871024403253</v>
      </c>
      <c r="J186" s="34">
        <f t="shared" si="3"/>
        <v>-0.00970872450933247</v>
      </c>
    </row>
    <row r="187" ht="15.75" customHeight="1" spans="2:10">
      <c r="B187" s="26">
        <v>43650</v>
      </c>
      <c r="C187" s="17">
        <v>8052789</v>
      </c>
      <c r="D187" s="17">
        <v>6039592</v>
      </c>
      <c r="E187" s="17">
        <v>2460574</v>
      </c>
      <c r="F187" s="17">
        <v>5815903</v>
      </c>
      <c r="G187" s="34">
        <f t="shared" si="0"/>
        <v>0</v>
      </c>
      <c r="H187" s="34">
        <f t="shared" si="1"/>
        <v>0</v>
      </c>
      <c r="I187" s="34">
        <f t="shared" si="2"/>
        <v>0</v>
      </c>
      <c r="J187" s="34">
        <f t="shared" si="3"/>
        <v>0</v>
      </c>
    </row>
    <row r="188" ht="15.75" customHeight="1" spans="2:10">
      <c r="B188" s="26">
        <v>43651</v>
      </c>
      <c r="C188" s="17">
        <v>7427330</v>
      </c>
      <c r="D188" s="17">
        <v>5570497</v>
      </c>
      <c r="E188" s="17">
        <v>2269462</v>
      </c>
      <c r="F188" s="17">
        <v>5364183</v>
      </c>
      <c r="G188" s="34">
        <f t="shared" si="0"/>
        <v>-0.0306122116029792</v>
      </c>
      <c r="H188" s="34">
        <f t="shared" si="1"/>
        <v>-0.0306123407874972</v>
      </c>
      <c r="I188" s="34">
        <f t="shared" si="2"/>
        <v>-0.0306121533670293</v>
      </c>
      <c r="J188" s="34">
        <f t="shared" si="3"/>
        <v>-0.0306122006412487</v>
      </c>
    </row>
    <row r="189" ht="15.75" customHeight="1" spans="2:10">
      <c r="B189" s="26">
        <v>43652</v>
      </c>
      <c r="C189" s="17">
        <v>16160310</v>
      </c>
      <c r="D189" s="17">
        <v>12120232</v>
      </c>
      <c r="E189" s="17">
        <v>4937872</v>
      </c>
      <c r="F189" s="17">
        <v>11671335</v>
      </c>
      <c r="G189" s="34">
        <f t="shared" si="0"/>
        <v>-0.0384615155769221</v>
      </c>
      <c r="H189" s="34">
        <f t="shared" si="1"/>
        <v>-0.0384615933846154</v>
      </c>
      <c r="I189" s="34">
        <f t="shared" si="2"/>
        <v>-0.038461560930072</v>
      </c>
      <c r="J189" s="34">
        <f t="shared" si="3"/>
        <v>-0.0384615067751464</v>
      </c>
    </row>
    <row r="190" ht="15.75" customHeight="1" spans="2:10">
      <c r="B190" s="26">
        <v>43653</v>
      </c>
      <c r="C190" s="17">
        <v>15675500</v>
      </c>
      <c r="D190" s="17">
        <v>11756625</v>
      </c>
      <c r="E190" s="17">
        <v>4789736</v>
      </c>
      <c r="F190" s="17">
        <v>11321195</v>
      </c>
      <c r="G190" s="34">
        <f t="shared" si="0"/>
        <v>-0.0102041383323618</v>
      </c>
      <c r="H190" s="34">
        <f t="shared" si="1"/>
        <v>-0.0102041383323618</v>
      </c>
      <c r="I190" s="34">
        <f t="shared" si="2"/>
        <v>-0.0102041385666594</v>
      </c>
      <c r="J190" s="34">
        <f t="shared" si="3"/>
        <v>-0.0102040513002902</v>
      </c>
    </row>
    <row r="191" ht="15.75" customHeight="1" spans="2:10">
      <c r="B191" s="26">
        <v>43654</v>
      </c>
      <c r="C191" s="17">
        <v>7661877</v>
      </c>
      <c r="D191" s="17">
        <v>5746408</v>
      </c>
      <c r="E191" s="17">
        <v>2341129</v>
      </c>
      <c r="F191" s="17">
        <v>5533578</v>
      </c>
      <c r="G191" s="34">
        <f t="shared" si="0"/>
        <v>-0.0101010844877172</v>
      </c>
      <c r="H191" s="34">
        <f t="shared" si="1"/>
        <v>-0.0101010414217289</v>
      </c>
      <c r="I191" s="34">
        <f t="shared" si="2"/>
        <v>-0.0101009802039561</v>
      </c>
      <c r="J191" s="34">
        <f t="shared" si="3"/>
        <v>-0.0101009956452929</v>
      </c>
    </row>
    <row r="192" ht="15.75" customHeight="1" spans="2:10">
      <c r="B192" s="26">
        <v>43655</v>
      </c>
      <c r="C192" s="17">
        <v>8209154</v>
      </c>
      <c r="D192" s="17">
        <v>6156866</v>
      </c>
      <c r="E192" s="17">
        <v>2508352</v>
      </c>
      <c r="F192" s="17">
        <v>5928833</v>
      </c>
      <c r="G192" s="34">
        <f t="shared" si="0"/>
        <v>0.0396040030271931</v>
      </c>
      <c r="H192" s="34">
        <f t="shared" si="1"/>
        <v>0.039604087453595</v>
      </c>
      <c r="I192" s="34">
        <f t="shared" si="2"/>
        <v>0.0396038454970913</v>
      </c>
      <c r="J192" s="34">
        <f t="shared" si="3"/>
        <v>0.0396039048405104</v>
      </c>
    </row>
    <row r="193" ht="15.75" customHeight="1" spans="2:10">
      <c r="B193" s="26">
        <v>43656</v>
      </c>
      <c r="C193" s="17">
        <v>8209154</v>
      </c>
      <c r="D193" s="17">
        <v>6156866</v>
      </c>
      <c r="E193" s="17">
        <v>2508352</v>
      </c>
      <c r="F193" s="17">
        <v>5928833</v>
      </c>
      <c r="G193" s="34">
        <f t="shared" si="0"/>
        <v>0.0294117315122864</v>
      </c>
      <c r="H193" s="34">
        <f t="shared" si="1"/>
        <v>0.0294118581397118</v>
      </c>
      <c r="I193" s="34">
        <f t="shared" si="2"/>
        <v>0.0294116802130764</v>
      </c>
      <c r="J193" s="34">
        <f t="shared" si="3"/>
        <v>0.0294117238522231</v>
      </c>
    </row>
    <row r="194" ht="15.75" customHeight="1" spans="2:10">
      <c r="B194" s="26">
        <v>43657</v>
      </c>
      <c r="C194" s="17">
        <v>7740060</v>
      </c>
      <c r="D194" s="17">
        <v>5805045</v>
      </c>
      <c r="E194" s="17">
        <v>2365018</v>
      </c>
      <c r="F194" s="17">
        <v>5590043</v>
      </c>
      <c r="G194" s="34">
        <f t="shared" si="0"/>
        <v>-0.0388348682673791</v>
      </c>
      <c r="H194" s="34">
        <f t="shared" si="1"/>
        <v>-0.0388349080533917</v>
      </c>
      <c r="I194" s="34">
        <f t="shared" si="2"/>
        <v>-0.03883484097613</v>
      </c>
      <c r="J194" s="34">
        <f t="shared" si="3"/>
        <v>-0.0388348980373298</v>
      </c>
    </row>
    <row r="195" ht="15.75" customHeight="1" spans="2:10">
      <c r="B195" s="26">
        <v>43658</v>
      </c>
      <c r="C195" s="17">
        <v>7505512</v>
      </c>
      <c r="D195" s="17">
        <v>5629134</v>
      </c>
      <c r="E195" s="17">
        <v>2293351</v>
      </c>
      <c r="F195" s="17">
        <v>5420648</v>
      </c>
      <c r="G195" s="34">
        <f t="shared" si="0"/>
        <v>0.0105262590998381</v>
      </c>
      <c r="H195" s="34">
        <f t="shared" si="1"/>
        <v>0.0105263498032582</v>
      </c>
      <c r="I195" s="34">
        <f t="shared" si="2"/>
        <v>0.0105262833217741</v>
      </c>
      <c r="J195" s="34">
        <f t="shared" si="3"/>
        <v>0.010526300090806</v>
      </c>
    </row>
    <row r="196" ht="15.75" customHeight="1" spans="2:10">
      <c r="B196" s="26">
        <v>43659</v>
      </c>
      <c r="C196" s="17">
        <v>16160310</v>
      </c>
      <c r="D196" s="17">
        <v>12120232</v>
      </c>
      <c r="E196" s="17">
        <v>4937872</v>
      </c>
      <c r="F196" s="17">
        <v>11671335</v>
      </c>
      <c r="G196" s="34">
        <f t="shared" si="0"/>
        <v>0</v>
      </c>
      <c r="H196" s="34">
        <f t="shared" si="1"/>
        <v>0</v>
      </c>
      <c r="I196" s="34">
        <f t="shared" si="2"/>
        <v>0</v>
      </c>
      <c r="J196" s="34">
        <f t="shared" si="3"/>
        <v>0</v>
      </c>
    </row>
    <row r="197" ht="15.75" customHeight="1" spans="2:10">
      <c r="B197" s="26">
        <v>43660</v>
      </c>
      <c r="C197" s="17">
        <v>15513897</v>
      </c>
      <c r="D197" s="17">
        <v>11635423</v>
      </c>
      <c r="E197" s="17">
        <v>4740357</v>
      </c>
      <c r="F197" s="17">
        <v>11204481</v>
      </c>
      <c r="G197" s="34">
        <f t="shared" si="0"/>
        <v>-0.0103092724315014</v>
      </c>
      <c r="H197" s="34">
        <f t="shared" si="1"/>
        <v>-0.0103092511668953</v>
      </c>
      <c r="I197" s="34">
        <f t="shared" si="2"/>
        <v>-0.0103093364644732</v>
      </c>
      <c r="J197" s="34">
        <f t="shared" si="3"/>
        <v>-0.0103093357194183</v>
      </c>
    </row>
    <row r="198" ht="15.75" customHeight="1" spans="2:10">
      <c r="B198" s="26">
        <v>43661</v>
      </c>
      <c r="C198" s="17">
        <v>7740060</v>
      </c>
      <c r="D198" s="17">
        <v>5805045</v>
      </c>
      <c r="E198" s="17">
        <v>2365018</v>
      </c>
      <c r="F198" s="17">
        <v>5590043</v>
      </c>
      <c r="G198" s="34">
        <f t="shared" si="0"/>
        <v>0.0102041575452072</v>
      </c>
      <c r="H198" s="34">
        <f t="shared" si="1"/>
        <v>0.0102041135958324</v>
      </c>
      <c r="I198" s="34">
        <f t="shared" si="2"/>
        <v>0.0102040511223431</v>
      </c>
      <c r="J198" s="34">
        <f t="shared" si="3"/>
        <v>0.0102040668804162</v>
      </c>
    </row>
    <row r="199" ht="15.75" customHeight="1" spans="2:10">
      <c r="B199" s="26">
        <v>43662</v>
      </c>
      <c r="C199" s="17">
        <v>7427330</v>
      </c>
      <c r="D199" s="17">
        <v>5570497</v>
      </c>
      <c r="E199" s="17">
        <v>2269462</v>
      </c>
      <c r="F199" s="17">
        <v>5364183</v>
      </c>
      <c r="G199" s="34">
        <f t="shared" si="0"/>
        <v>-0.0952380720351939</v>
      </c>
      <c r="H199" s="34">
        <f t="shared" si="1"/>
        <v>-0.0952382267211922</v>
      </c>
      <c r="I199" s="34">
        <f t="shared" si="2"/>
        <v>-0.0952378294593422</v>
      </c>
      <c r="J199" s="34">
        <f t="shared" si="3"/>
        <v>-0.0952379667297089</v>
      </c>
    </row>
    <row r="200" ht="15.75" customHeight="1" spans="2:10">
      <c r="B200" s="26">
        <v>43663</v>
      </c>
      <c r="C200" s="17">
        <v>7740060</v>
      </c>
      <c r="D200" s="17">
        <v>5805045</v>
      </c>
      <c r="E200" s="17">
        <v>2365018</v>
      </c>
      <c r="F200" s="17">
        <v>5590043</v>
      </c>
      <c r="G200" s="34">
        <f t="shared" si="0"/>
        <v>-0.0571427944950235</v>
      </c>
      <c r="H200" s="34">
        <f t="shared" si="1"/>
        <v>-0.0571428710645968</v>
      </c>
      <c r="I200" s="34">
        <f t="shared" si="2"/>
        <v>-0.0571426976756053</v>
      </c>
      <c r="J200" s="34">
        <f t="shared" si="3"/>
        <v>-0.0571427800378254</v>
      </c>
    </row>
    <row r="201" ht="15.75" customHeight="1" spans="2:10">
      <c r="B201" s="26">
        <v>43664</v>
      </c>
      <c r="C201" s="17">
        <v>7974607</v>
      </c>
      <c r="D201" s="17">
        <v>5980955</v>
      </c>
      <c r="E201" s="17">
        <v>2436685</v>
      </c>
      <c r="F201" s="17">
        <v>5759438</v>
      </c>
      <c r="G201" s="34">
        <f t="shared" si="0"/>
        <v>0.0303029950672218</v>
      </c>
      <c r="H201" s="34">
        <f t="shared" si="1"/>
        <v>0.0303029520012335</v>
      </c>
      <c r="I201" s="34">
        <f t="shared" si="2"/>
        <v>0.0303029406118684</v>
      </c>
      <c r="J201" s="34">
        <f t="shared" si="3"/>
        <v>0.0303029869358786</v>
      </c>
    </row>
    <row r="202" ht="15.75" customHeight="1" spans="2:10">
      <c r="B202" s="26">
        <v>43665</v>
      </c>
      <c r="C202" s="17">
        <v>8130972</v>
      </c>
      <c r="D202" s="17">
        <v>6098229</v>
      </c>
      <c r="E202" s="17">
        <v>2484463</v>
      </c>
      <c r="F202" s="17">
        <v>5872368</v>
      </c>
      <c r="G202" s="34">
        <f t="shared" si="0"/>
        <v>0.0833334221569428</v>
      </c>
      <c r="H202" s="34">
        <f t="shared" si="1"/>
        <v>0.0833334221569428</v>
      </c>
      <c r="I202" s="34">
        <f t="shared" si="2"/>
        <v>0.0833330789748277</v>
      </c>
      <c r="J202" s="34">
        <f t="shared" si="3"/>
        <v>0.0833332103468072</v>
      </c>
    </row>
    <row r="203" ht="15.75" customHeight="1" spans="2:10">
      <c r="B203" s="26">
        <v>43666</v>
      </c>
      <c r="C203" s="17">
        <v>15998707</v>
      </c>
      <c r="D203" s="17">
        <v>11999030</v>
      </c>
      <c r="E203" s="17">
        <v>4888493</v>
      </c>
      <c r="F203" s="17">
        <v>11554621</v>
      </c>
      <c r="G203" s="34">
        <f t="shared" si="0"/>
        <v>-0.0099999938119999</v>
      </c>
      <c r="H203" s="34">
        <f t="shared" si="1"/>
        <v>-0.00999997359786509</v>
      </c>
      <c r="I203" s="34">
        <f t="shared" si="2"/>
        <v>-0.0100000567045886</v>
      </c>
      <c r="J203" s="34">
        <f t="shared" si="3"/>
        <v>-0.0100000556920009</v>
      </c>
    </row>
    <row r="204" ht="15.75" customHeight="1" spans="2:10">
      <c r="B204" s="26">
        <v>43667</v>
      </c>
      <c r="C204" s="17">
        <v>15352294</v>
      </c>
      <c r="D204" s="17">
        <v>11514221</v>
      </c>
      <c r="E204" s="17">
        <v>4690978</v>
      </c>
      <c r="F204" s="17">
        <v>11087768</v>
      </c>
      <c r="G204" s="34">
        <f t="shared" si="0"/>
        <v>-0.0104166606236976</v>
      </c>
      <c r="H204" s="34">
        <f t="shared" si="1"/>
        <v>-0.0104166389137722</v>
      </c>
      <c r="I204" s="34">
        <f t="shared" si="2"/>
        <v>-0.0104167259976411</v>
      </c>
      <c r="J204" s="34">
        <f t="shared" si="3"/>
        <v>-0.010416635986977</v>
      </c>
    </row>
    <row r="205" ht="15.75" customHeight="1" spans="2:10">
      <c r="B205" s="26">
        <v>43668</v>
      </c>
      <c r="C205" s="17">
        <v>7740060</v>
      </c>
      <c r="D205" s="17">
        <v>5805045</v>
      </c>
      <c r="E205" s="17">
        <v>2365018</v>
      </c>
      <c r="F205" s="17">
        <v>5590043</v>
      </c>
      <c r="G205" s="34">
        <f t="shared" si="0"/>
        <v>0</v>
      </c>
      <c r="H205" s="34">
        <f t="shared" si="1"/>
        <v>0</v>
      </c>
      <c r="I205" s="34">
        <f t="shared" si="2"/>
        <v>0</v>
      </c>
      <c r="J205" s="34">
        <f t="shared" si="3"/>
        <v>0</v>
      </c>
    </row>
    <row r="206" ht="15.75" customHeight="1" spans="2:10">
      <c r="B206" s="26">
        <v>43669</v>
      </c>
      <c r="C206" s="17">
        <v>7661877</v>
      </c>
      <c r="D206" s="17">
        <v>5746408</v>
      </c>
      <c r="E206" s="17">
        <v>2341129</v>
      </c>
      <c r="F206" s="17">
        <v>5533578</v>
      </c>
      <c r="G206" s="34">
        <f t="shared" si="0"/>
        <v>0.0315789119373988</v>
      </c>
      <c r="H206" s="34">
        <f t="shared" si="1"/>
        <v>0.0315790494097743</v>
      </c>
      <c r="I206" s="34">
        <f t="shared" si="2"/>
        <v>0.0315788499653222</v>
      </c>
      <c r="J206" s="34">
        <f t="shared" si="3"/>
        <v>0.0315789002724181</v>
      </c>
    </row>
    <row r="207" ht="15.75" customHeight="1" spans="2:10">
      <c r="B207" s="26">
        <v>43670</v>
      </c>
      <c r="C207" s="17">
        <v>7896424</v>
      </c>
      <c r="D207" s="17">
        <v>5922318</v>
      </c>
      <c r="E207" s="17">
        <v>2412796</v>
      </c>
      <c r="F207" s="17">
        <v>5702973</v>
      </c>
      <c r="G207" s="34">
        <f t="shared" si="0"/>
        <v>0.0202019105795046</v>
      </c>
      <c r="H207" s="34">
        <f t="shared" si="1"/>
        <v>0.0202019105795046</v>
      </c>
      <c r="I207" s="34">
        <f t="shared" si="2"/>
        <v>0.0202019604079122</v>
      </c>
      <c r="J207" s="34">
        <f t="shared" si="3"/>
        <v>0.0202019912905858</v>
      </c>
    </row>
    <row r="208" ht="15.75" customHeight="1" spans="2:10">
      <c r="B208" s="26">
        <v>43671</v>
      </c>
      <c r="C208" s="17">
        <v>7427330</v>
      </c>
      <c r="D208" s="17">
        <v>5570497</v>
      </c>
      <c r="E208" s="17">
        <v>2269462</v>
      </c>
      <c r="F208" s="17">
        <v>5364183</v>
      </c>
      <c r="G208" s="34">
        <f t="shared" si="0"/>
        <v>-0.0686274571273544</v>
      </c>
      <c r="H208" s="34">
        <f t="shared" si="1"/>
        <v>-0.0686275017952819</v>
      </c>
      <c r="I208" s="34">
        <f t="shared" si="2"/>
        <v>-0.0686272538305115</v>
      </c>
      <c r="J208" s="34">
        <f t="shared" si="3"/>
        <v>-0.0686273556551872</v>
      </c>
    </row>
    <row r="209" ht="15.75" customHeight="1" spans="2:10">
      <c r="B209" s="26">
        <v>43672</v>
      </c>
      <c r="C209" s="17">
        <v>7583695</v>
      </c>
      <c r="D209" s="17">
        <v>5687771</v>
      </c>
      <c r="E209" s="17">
        <v>2317240</v>
      </c>
      <c r="F209" s="17">
        <v>5477113</v>
      </c>
      <c r="G209" s="34">
        <f t="shared" si="0"/>
        <v>-0.0673076970379433</v>
      </c>
      <c r="H209" s="34">
        <f t="shared" si="1"/>
        <v>-0.067307738033452</v>
      </c>
      <c r="I209" s="34">
        <f t="shared" si="2"/>
        <v>-0.0673075026675785</v>
      </c>
      <c r="J209" s="34">
        <f t="shared" si="3"/>
        <v>-0.0673076006135855</v>
      </c>
    </row>
    <row r="210" ht="15.75" customHeight="1" spans="2:10">
      <c r="B210" s="26">
        <v>43673</v>
      </c>
      <c r="C210" s="17">
        <v>16160310</v>
      </c>
      <c r="D210" s="17">
        <v>12120232</v>
      </c>
      <c r="E210" s="17">
        <v>4937872</v>
      </c>
      <c r="F210" s="17">
        <v>11671335</v>
      </c>
      <c r="G210" s="34">
        <f t="shared" si="0"/>
        <v>0.0101010037873686</v>
      </c>
      <c r="H210" s="34">
        <f t="shared" si="1"/>
        <v>0.0101009831628056</v>
      </c>
      <c r="I210" s="34">
        <f t="shared" si="2"/>
        <v>0.0101010679569349</v>
      </c>
      <c r="J210" s="34">
        <f t="shared" si="3"/>
        <v>0.0101010669237875</v>
      </c>
    </row>
    <row r="211" ht="15.75" customHeight="1" spans="2:10">
      <c r="B211" s="26">
        <v>43674</v>
      </c>
      <c r="C211" s="17">
        <v>15675500</v>
      </c>
      <c r="D211" s="17">
        <v>11756625</v>
      </c>
      <c r="E211" s="17">
        <v>4789736</v>
      </c>
      <c r="F211" s="17">
        <v>11321195</v>
      </c>
      <c r="G211" s="34">
        <f t="shared" si="0"/>
        <v>0.0210526192372293</v>
      </c>
      <c r="H211" s="34">
        <f t="shared" si="1"/>
        <v>0.0210525748984669</v>
      </c>
      <c r="I211" s="34">
        <f t="shared" si="2"/>
        <v>0.021052752752198</v>
      </c>
      <c r="J211" s="34">
        <f t="shared" si="3"/>
        <v>0.021052659110472</v>
      </c>
    </row>
    <row r="212" ht="15.75" customHeight="1" spans="2:10">
      <c r="B212" s="26">
        <v>43675</v>
      </c>
      <c r="C212" s="17">
        <v>7740060</v>
      </c>
      <c r="D212" s="17">
        <v>5805045</v>
      </c>
      <c r="E212" s="17">
        <v>2365018</v>
      </c>
      <c r="F212" s="17">
        <v>5590043</v>
      </c>
      <c r="G212" s="34">
        <f t="shared" si="0"/>
        <v>0</v>
      </c>
      <c r="H212" s="34">
        <f t="shared" si="1"/>
        <v>0</v>
      </c>
      <c r="I212" s="34">
        <f t="shared" si="2"/>
        <v>0</v>
      </c>
      <c r="J212" s="34">
        <f t="shared" si="3"/>
        <v>0</v>
      </c>
    </row>
    <row r="213" ht="15.75" customHeight="1" spans="2:10">
      <c r="B213" s="26">
        <v>43676</v>
      </c>
      <c r="C213" s="17">
        <v>7505512</v>
      </c>
      <c r="D213" s="17">
        <v>5629134</v>
      </c>
      <c r="E213" s="17">
        <v>2293351</v>
      </c>
      <c r="F213" s="17">
        <v>5420648</v>
      </c>
      <c r="G213" s="34">
        <f t="shared" si="0"/>
        <v>-0.0204081845740932</v>
      </c>
      <c r="H213" s="34">
        <f t="shared" si="1"/>
        <v>-0.0204082271916648</v>
      </c>
      <c r="I213" s="34">
        <f t="shared" si="2"/>
        <v>-0.0204081022446863</v>
      </c>
      <c r="J213" s="34">
        <f t="shared" si="3"/>
        <v>-0.0204081337608325</v>
      </c>
    </row>
    <row r="214" ht="15.75" customHeight="1" spans="2:10">
      <c r="B214" s="26">
        <v>43677</v>
      </c>
      <c r="C214" s="17">
        <v>8052789</v>
      </c>
      <c r="D214" s="17">
        <v>6039592</v>
      </c>
      <c r="E214" s="17">
        <v>2460574</v>
      </c>
      <c r="F214" s="17">
        <v>5815903</v>
      </c>
      <c r="G214" s="34">
        <f t="shared" si="0"/>
        <v>0.0198020015135965</v>
      </c>
      <c r="H214" s="34">
        <f t="shared" si="1"/>
        <v>0.0198020437267976</v>
      </c>
      <c r="I214" s="34">
        <f t="shared" si="2"/>
        <v>0.0198019227485458</v>
      </c>
      <c r="J214" s="34">
        <f t="shared" si="3"/>
        <v>0.0198019524202553</v>
      </c>
    </row>
    <row r="215" ht="15.75" customHeight="1" spans="2:10">
      <c r="B215" s="26">
        <v>43678</v>
      </c>
      <c r="C215" s="17">
        <v>7974607</v>
      </c>
      <c r="D215" s="17">
        <v>5980955</v>
      </c>
      <c r="E215" s="17">
        <v>2436685</v>
      </c>
      <c r="F215" s="17">
        <v>5759438</v>
      </c>
      <c r="G215" s="34">
        <f t="shared" si="0"/>
        <v>0.0736842176125203</v>
      </c>
      <c r="H215" s="34">
        <f t="shared" si="1"/>
        <v>0.0736842691056112</v>
      </c>
      <c r="I215" s="34">
        <f t="shared" si="2"/>
        <v>0.0736839832524183</v>
      </c>
      <c r="J215" s="34">
        <f t="shared" si="3"/>
        <v>0.0736841006356419</v>
      </c>
    </row>
    <row r="216" ht="15.75" customHeight="1" spans="2:10">
      <c r="B216" s="26">
        <v>43679</v>
      </c>
      <c r="C216" s="17">
        <v>8209154</v>
      </c>
      <c r="D216" s="17">
        <v>6156866</v>
      </c>
      <c r="E216" s="17">
        <v>2508352</v>
      </c>
      <c r="F216" s="17">
        <v>5928833</v>
      </c>
      <c r="G216" s="34">
        <f t="shared" si="0"/>
        <v>0.0824741765063073</v>
      </c>
      <c r="H216" s="34">
        <f t="shared" si="1"/>
        <v>0.0824743119932219</v>
      </c>
      <c r="I216" s="34">
        <f t="shared" si="2"/>
        <v>0.0824739776630818</v>
      </c>
      <c r="J216" s="34">
        <f t="shared" si="3"/>
        <v>0.0824741063403294</v>
      </c>
    </row>
    <row r="217" ht="15.75" customHeight="1" spans="2:10">
      <c r="B217" s="26">
        <v>43680</v>
      </c>
      <c r="C217" s="17">
        <v>16321913</v>
      </c>
      <c r="D217" s="17">
        <v>12241435</v>
      </c>
      <c r="E217" s="17">
        <v>4987251</v>
      </c>
      <c r="F217" s="17">
        <v>11788048</v>
      </c>
      <c r="G217" s="34">
        <f t="shared" si="0"/>
        <v>0.0099999938119999</v>
      </c>
      <c r="H217" s="34">
        <f t="shared" si="1"/>
        <v>0.0100000561045366</v>
      </c>
      <c r="I217" s="34">
        <f t="shared" si="2"/>
        <v>0.0100000567045886</v>
      </c>
      <c r="J217" s="34">
        <f t="shared" si="3"/>
        <v>0.00999997001199948</v>
      </c>
    </row>
    <row r="218" ht="15.75" customHeight="1" spans="2:10">
      <c r="B218" s="26">
        <v>43681</v>
      </c>
      <c r="C218" s="17">
        <v>15837104</v>
      </c>
      <c r="D218" s="17">
        <v>11877828</v>
      </c>
      <c r="E218" s="17">
        <v>4839115</v>
      </c>
      <c r="F218" s="17">
        <v>11437908</v>
      </c>
      <c r="G218" s="34">
        <f t="shared" si="0"/>
        <v>0.0103093362253197</v>
      </c>
      <c r="H218" s="34">
        <f t="shared" si="1"/>
        <v>0.0103093362253197</v>
      </c>
      <c r="I218" s="34">
        <f t="shared" si="2"/>
        <v>0.0103093364644733</v>
      </c>
      <c r="J218" s="34">
        <f t="shared" si="3"/>
        <v>0.0103092473895203</v>
      </c>
    </row>
    <row r="219" ht="15.75" customHeight="1" spans="2:10">
      <c r="B219" s="26">
        <v>43682</v>
      </c>
      <c r="C219" s="17">
        <v>8052789</v>
      </c>
      <c r="D219" s="17">
        <v>6039592</v>
      </c>
      <c r="E219" s="17">
        <v>2460574</v>
      </c>
      <c r="F219" s="17">
        <v>5815903</v>
      </c>
      <c r="G219" s="34">
        <f t="shared" si="0"/>
        <v>0.040403950356974</v>
      </c>
      <c r="H219" s="34">
        <f t="shared" si="1"/>
        <v>0.0404039934229623</v>
      </c>
      <c r="I219" s="34">
        <f t="shared" si="2"/>
        <v>0.0404039208158247</v>
      </c>
      <c r="J219" s="34">
        <f t="shared" si="3"/>
        <v>0.0404039825811715</v>
      </c>
    </row>
    <row r="220" ht="15.75" customHeight="1" spans="2:10">
      <c r="B220" s="26">
        <v>43683</v>
      </c>
      <c r="C220" s="17">
        <v>8130972</v>
      </c>
      <c r="D220" s="17">
        <v>6098229</v>
      </c>
      <c r="E220" s="17">
        <v>2484463</v>
      </c>
      <c r="F220" s="17">
        <v>5872368</v>
      </c>
      <c r="G220" s="34">
        <f t="shared" si="0"/>
        <v>0.0833334221569428</v>
      </c>
      <c r="H220" s="34">
        <f t="shared" si="1"/>
        <v>0.0833334221569428</v>
      </c>
      <c r="I220" s="34">
        <f t="shared" si="2"/>
        <v>0.0833330789748277</v>
      </c>
      <c r="J220" s="34">
        <f t="shared" si="3"/>
        <v>0.0833332103468072</v>
      </c>
    </row>
    <row r="221" ht="15.75" customHeight="1" spans="2:10">
      <c r="B221" s="26">
        <v>43684</v>
      </c>
      <c r="C221" s="17">
        <v>8130972</v>
      </c>
      <c r="D221" s="17">
        <v>6098229</v>
      </c>
      <c r="E221" s="17">
        <v>2484463</v>
      </c>
      <c r="F221" s="17">
        <v>5872368</v>
      </c>
      <c r="G221" s="34">
        <f t="shared" si="0"/>
        <v>0.00970881020227909</v>
      </c>
      <c r="H221" s="34">
        <f t="shared" si="1"/>
        <v>0.00970876840687263</v>
      </c>
      <c r="I221" s="34">
        <f t="shared" si="2"/>
        <v>0.00970871024403253</v>
      </c>
      <c r="J221" s="34">
        <f t="shared" si="3"/>
        <v>0.00970872450933236</v>
      </c>
    </row>
    <row r="222" ht="15.75" customHeight="1" spans="2:10">
      <c r="B222" s="26">
        <v>43685</v>
      </c>
      <c r="C222" s="17">
        <v>7505512</v>
      </c>
      <c r="D222" s="17">
        <v>5629134</v>
      </c>
      <c r="E222" s="17">
        <v>2293351</v>
      </c>
      <c r="F222" s="17">
        <v>5420648</v>
      </c>
      <c r="G222" s="34">
        <f t="shared" si="0"/>
        <v>-0.0588235884226019</v>
      </c>
      <c r="H222" s="34">
        <f t="shared" si="1"/>
        <v>-0.0588235490820446</v>
      </c>
      <c r="I222" s="34">
        <f t="shared" si="2"/>
        <v>-0.0588233604261528</v>
      </c>
      <c r="J222" s="34">
        <f t="shared" si="3"/>
        <v>-0.0588234477044461</v>
      </c>
    </row>
    <row r="223" ht="15.75" customHeight="1" spans="2:10">
      <c r="B223" s="26">
        <v>43686</v>
      </c>
      <c r="C223" s="17">
        <v>8130972</v>
      </c>
      <c r="D223" s="17">
        <v>6098229</v>
      </c>
      <c r="E223" s="17">
        <v>2484463</v>
      </c>
      <c r="F223" s="17">
        <v>5872368</v>
      </c>
      <c r="G223" s="34">
        <f t="shared" si="0"/>
        <v>-0.00952375847742659</v>
      </c>
      <c r="H223" s="34">
        <f t="shared" si="1"/>
        <v>-0.00952383891414887</v>
      </c>
      <c r="I223" s="34">
        <f t="shared" si="2"/>
        <v>-0.00952378294593426</v>
      </c>
      <c r="J223" s="34">
        <f t="shared" si="3"/>
        <v>-0.00952379667297087</v>
      </c>
    </row>
    <row r="224" ht="15.75" customHeight="1" spans="2:10">
      <c r="B224" s="26">
        <v>43687</v>
      </c>
      <c r="C224" s="17">
        <v>16806722</v>
      </c>
      <c r="D224" s="17">
        <v>12605042</v>
      </c>
      <c r="E224" s="17">
        <v>5135387</v>
      </c>
      <c r="F224" s="17">
        <v>12138188</v>
      </c>
      <c r="G224" s="34">
        <f t="shared" si="0"/>
        <v>0.0297029520988135</v>
      </c>
      <c r="H224" s="34">
        <f t="shared" si="1"/>
        <v>0.0297029719146489</v>
      </c>
      <c r="I224" s="34">
        <f t="shared" si="2"/>
        <v>0.0297029365476091</v>
      </c>
      <c r="J224" s="34">
        <f t="shared" si="3"/>
        <v>0.029702966937359</v>
      </c>
    </row>
    <row r="225" ht="15.75" customHeight="1" spans="2:10">
      <c r="B225" s="26">
        <v>43688</v>
      </c>
      <c r="C225" s="17">
        <v>15837104</v>
      </c>
      <c r="D225" s="17">
        <v>11877828</v>
      </c>
      <c r="E225" s="17">
        <v>4839115</v>
      </c>
      <c r="F225" s="17">
        <v>11437908</v>
      </c>
      <c r="G225" s="34">
        <f t="shared" si="0"/>
        <v>0</v>
      </c>
      <c r="H225" s="34">
        <f t="shared" si="1"/>
        <v>0</v>
      </c>
      <c r="I225" s="34">
        <f t="shared" si="2"/>
        <v>0</v>
      </c>
      <c r="J225" s="34">
        <f t="shared" si="3"/>
        <v>0</v>
      </c>
    </row>
    <row r="226" ht="15.75" customHeight="1" spans="2:10">
      <c r="B226" s="26">
        <v>43689</v>
      </c>
      <c r="C226" s="17">
        <v>7427330</v>
      </c>
      <c r="D226" s="17">
        <v>5570497</v>
      </c>
      <c r="E226" s="17">
        <v>2269462</v>
      </c>
      <c r="F226" s="17">
        <v>5364183</v>
      </c>
      <c r="G226" s="34">
        <f t="shared" si="0"/>
        <v>-0.0776698607153372</v>
      </c>
      <c r="H226" s="34">
        <f t="shared" si="1"/>
        <v>-0.0776699816808818</v>
      </c>
      <c r="I226" s="34">
        <f t="shared" si="2"/>
        <v>-0.0776696819522599</v>
      </c>
      <c r="J226" s="34">
        <f t="shared" si="3"/>
        <v>-0.0776697960746594</v>
      </c>
    </row>
    <row r="227" ht="15.75" customHeight="1" spans="2:10">
      <c r="B227" s="26">
        <v>43690</v>
      </c>
      <c r="C227" s="17">
        <v>7505512</v>
      </c>
      <c r="D227" s="17">
        <v>5629134</v>
      </c>
      <c r="E227" s="17">
        <v>2293351</v>
      </c>
      <c r="F227" s="17">
        <v>5420648</v>
      </c>
      <c r="G227" s="34">
        <f t="shared" si="0"/>
        <v>-0.0769231526070929</v>
      </c>
      <c r="H227" s="34">
        <f t="shared" si="1"/>
        <v>-0.0769231526070929</v>
      </c>
      <c r="I227" s="34">
        <f t="shared" si="2"/>
        <v>-0.0769228601915183</v>
      </c>
      <c r="J227" s="34">
        <f t="shared" si="3"/>
        <v>-0.076922972129812</v>
      </c>
    </row>
    <row r="228" ht="15.75" customHeight="1" spans="2:10">
      <c r="B228" s="26">
        <v>43691</v>
      </c>
      <c r="C228" s="17">
        <v>8130972</v>
      </c>
      <c r="D228" s="17">
        <v>6098229</v>
      </c>
      <c r="E228" s="17">
        <v>2484463</v>
      </c>
      <c r="F228" s="17">
        <v>5872368</v>
      </c>
      <c r="G228" s="34">
        <f t="shared" si="0"/>
        <v>0</v>
      </c>
      <c r="H228" s="34">
        <f t="shared" si="1"/>
        <v>0</v>
      </c>
      <c r="I228" s="34">
        <f t="shared" si="2"/>
        <v>0</v>
      </c>
      <c r="J228" s="34">
        <f t="shared" si="3"/>
        <v>0</v>
      </c>
    </row>
    <row r="229" ht="15.75" customHeight="1" spans="2:10">
      <c r="B229" s="26">
        <v>43692</v>
      </c>
      <c r="C229" s="17">
        <v>7896424</v>
      </c>
      <c r="D229" s="17">
        <v>5922318</v>
      </c>
      <c r="E229" s="17">
        <v>2412796</v>
      </c>
      <c r="F229" s="17">
        <v>5702973</v>
      </c>
      <c r="G229" s="34">
        <f t="shared" si="0"/>
        <v>0.0520833222303823</v>
      </c>
      <c r="H229" s="34">
        <f t="shared" si="1"/>
        <v>0.0520833222303823</v>
      </c>
      <c r="I229" s="34">
        <f t="shared" si="2"/>
        <v>0.0520831743592673</v>
      </c>
      <c r="J229" s="34">
        <f t="shared" si="3"/>
        <v>0.0520832564667546</v>
      </c>
    </row>
    <row r="230" ht="15.75" customHeight="1" spans="2:10">
      <c r="B230" s="26">
        <v>43693</v>
      </c>
      <c r="C230" s="17">
        <v>7661877</v>
      </c>
      <c r="D230" s="17">
        <v>5746408</v>
      </c>
      <c r="E230" s="17">
        <v>2341129</v>
      </c>
      <c r="F230" s="17">
        <v>5533578</v>
      </c>
      <c r="G230" s="34">
        <f t="shared" si="0"/>
        <v>-0.0576923644553198</v>
      </c>
      <c r="H230" s="34">
        <f t="shared" si="1"/>
        <v>-0.057692323459811</v>
      </c>
      <c r="I230" s="34">
        <f t="shared" si="2"/>
        <v>-0.0576921451436387</v>
      </c>
      <c r="J230" s="34">
        <f t="shared" si="3"/>
        <v>-0.057692229097359</v>
      </c>
    </row>
    <row r="231" ht="15.75" customHeight="1" spans="2:10">
      <c r="B231" s="26">
        <v>43694</v>
      </c>
      <c r="C231" s="17">
        <v>16806722</v>
      </c>
      <c r="D231" s="17">
        <v>12605042</v>
      </c>
      <c r="E231" s="17">
        <v>5135387</v>
      </c>
      <c r="F231" s="17">
        <v>12138188</v>
      </c>
      <c r="G231" s="34">
        <f t="shared" si="0"/>
        <v>0</v>
      </c>
      <c r="H231" s="34">
        <f t="shared" si="1"/>
        <v>0</v>
      </c>
      <c r="I231" s="34">
        <f t="shared" si="2"/>
        <v>0</v>
      </c>
      <c r="J231" s="34">
        <f t="shared" si="3"/>
        <v>0</v>
      </c>
    </row>
    <row r="232" ht="15.75" customHeight="1" spans="2:10">
      <c r="B232" s="26">
        <v>43695</v>
      </c>
      <c r="C232" s="17">
        <v>16321913</v>
      </c>
      <c r="D232" s="17">
        <v>12241435</v>
      </c>
      <c r="E232" s="17">
        <v>4987251</v>
      </c>
      <c r="F232" s="17">
        <v>11788048</v>
      </c>
      <c r="G232" s="34">
        <f t="shared" si="0"/>
        <v>0.0306122255685131</v>
      </c>
      <c r="H232" s="34">
        <f t="shared" si="1"/>
        <v>0.0306122466161323</v>
      </c>
      <c r="I232" s="34">
        <f t="shared" si="2"/>
        <v>0.0306122090506218</v>
      </c>
      <c r="J232" s="34">
        <f t="shared" si="3"/>
        <v>0.0306122413294458</v>
      </c>
    </row>
    <row r="233" ht="15.75" customHeight="1" spans="2:10">
      <c r="B233" s="26">
        <v>43696</v>
      </c>
      <c r="C233" s="17">
        <v>7583695</v>
      </c>
      <c r="D233" s="17">
        <v>5687771</v>
      </c>
      <c r="E233" s="17">
        <v>2317240</v>
      </c>
      <c r="F233" s="17">
        <v>5477113</v>
      </c>
      <c r="G233" s="34">
        <f t="shared" si="0"/>
        <v>0.0210526528375607</v>
      </c>
      <c r="H233" s="34">
        <f t="shared" si="1"/>
        <v>0.0210526996065163</v>
      </c>
      <c r="I233" s="34">
        <f t="shared" si="2"/>
        <v>0.0210525666435482</v>
      </c>
      <c r="J233" s="34">
        <f t="shared" si="3"/>
        <v>0.021052600181612</v>
      </c>
    </row>
    <row r="234" ht="15.75" customHeight="1" spans="2:10">
      <c r="B234" s="26">
        <v>43697</v>
      </c>
      <c r="C234" s="17">
        <v>7896424</v>
      </c>
      <c r="D234" s="17">
        <v>5922318</v>
      </c>
      <c r="E234" s="17">
        <v>2412796</v>
      </c>
      <c r="F234" s="17">
        <v>5702973</v>
      </c>
      <c r="G234" s="34">
        <f t="shared" si="0"/>
        <v>0.0520833222303823</v>
      </c>
      <c r="H234" s="34">
        <f t="shared" si="1"/>
        <v>0.0520833222303823</v>
      </c>
      <c r="I234" s="34">
        <f t="shared" si="2"/>
        <v>0.0520831743592673</v>
      </c>
      <c r="J234" s="34">
        <f t="shared" si="3"/>
        <v>0.0520832564667546</v>
      </c>
    </row>
    <row r="235" ht="15.75" customHeight="1" spans="2:10">
      <c r="B235" s="26">
        <v>43698</v>
      </c>
      <c r="C235" s="17">
        <v>8052789</v>
      </c>
      <c r="D235" s="17">
        <v>6039592</v>
      </c>
      <c r="E235" s="17">
        <v>2460574</v>
      </c>
      <c r="F235" s="17">
        <v>5815903</v>
      </c>
      <c r="G235" s="34">
        <f t="shared" si="0"/>
        <v>-0.00961545556914967</v>
      </c>
      <c r="H235" s="34">
        <f t="shared" si="1"/>
        <v>-0.00961541457364101</v>
      </c>
      <c r="I235" s="34">
        <f t="shared" si="2"/>
        <v>-0.00961535752393983</v>
      </c>
      <c r="J235" s="34">
        <f t="shared" si="3"/>
        <v>-0.00961537151622649</v>
      </c>
    </row>
    <row r="236" ht="15.75" customHeight="1" spans="2:10">
      <c r="B236" s="26">
        <v>43699</v>
      </c>
      <c r="C236" s="17">
        <v>7896424</v>
      </c>
      <c r="D236" s="17">
        <v>5922318</v>
      </c>
      <c r="E236" s="17">
        <v>2412796</v>
      </c>
      <c r="F236" s="17">
        <v>5702973</v>
      </c>
      <c r="G236" s="34">
        <f t="shared" si="0"/>
        <v>0</v>
      </c>
      <c r="H236" s="34">
        <f t="shared" si="1"/>
        <v>0</v>
      </c>
      <c r="I236" s="34">
        <f t="shared" si="2"/>
        <v>0</v>
      </c>
      <c r="J236" s="34">
        <f t="shared" si="3"/>
        <v>0</v>
      </c>
    </row>
    <row r="237" ht="15.75" customHeight="1" spans="2:10">
      <c r="B237" s="26">
        <v>43700</v>
      </c>
      <c r="C237" s="17">
        <v>7505512</v>
      </c>
      <c r="D237" s="17">
        <v>5629134</v>
      </c>
      <c r="E237" s="17">
        <v>2293351</v>
      </c>
      <c r="F237" s="17">
        <v>5420648</v>
      </c>
      <c r="G237" s="34">
        <f t="shared" si="0"/>
        <v>-0.0204081845740932</v>
      </c>
      <c r="H237" s="34">
        <f t="shared" si="1"/>
        <v>-0.0204082271916648</v>
      </c>
      <c r="I237" s="34">
        <f t="shared" si="2"/>
        <v>-0.0204081022446863</v>
      </c>
      <c r="J237" s="34">
        <f t="shared" si="3"/>
        <v>-0.0204081337608325</v>
      </c>
    </row>
    <row r="238" ht="15.75" customHeight="1" spans="2:10">
      <c r="B238" s="26">
        <v>43701</v>
      </c>
      <c r="C238" s="17">
        <v>15513897</v>
      </c>
      <c r="D238" s="17">
        <v>11635423</v>
      </c>
      <c r="E238" s="17">
        <v>4740357</v>
      </c>
      <c r="F238" s="17">
        <v>11204481</v>
      </c>
      <c r="G238" s="34">
        <f t="shared" si="0"/>
        <v>-0.0769230906538467</v>
      </c>
      <c r="H238" s="34">
        <f t="shared" si="1"/>
        <v>-0.0769231074358975</v>
      </c>
      <c r="I238" s="34">
        <f t="shared" si="2"/>
        <v>-0.0769231218601442</v>
      </c>
      <c r="J238" s="34">
        <f t="shared" si="3"/>
        <v>-0.0769230959349122</v>
      </c>
    </row>
    <row r="239" ht="15.75" customHeight="1" spans="2:10">
      <c r="B239" s="26">
        <v>43702</v>
      </c>
      <c r="C239" s="17">
        <v>15998707</v>
      </c>
      <c r="D239" s="17">
        <v>11999030</v>
      </c>
      <c r="E239" s="17">
        <v>4888493</v>
      </c>
      <c r="F239" s="17">
        <v>11554621</v>
      </c>
      <c r="G239" s="34">
        <f t="shared" si="0"/>
        <v>-0.0198019680658756</v>
      </c>
      <c r="H239" s="34">
        <f t="shared" si="1"/>
        <v>-0.0198020085063557</v>
      </c>
      <c r="I239" s="34">
        <f t="shared" si="2"/>
        <v>-0.0198020913725818</v>
      </c>
      <c r="J239" s="34">
        <f t="shared" si="3"/>
        <v>-0.0198020062354684</v>
      </c>
    </row>
    <row r="240" ht="15.75" customHeight="1" spans="2:10">
      <c r="B240" s="26">
        <v>43703</v>
      </c>
      <c r="C240" s="17">
        <v>8052789</v>
      </c>
      <c r="D240" s="17">
        <v>6039592</v>
      </c>
      <c r="E240" s="17">
        <v>2460574</v>
      </c>
      <c r="F240" s="17">
        <v>5815903</v>
      </c>
      <c r="G240" s="34">
        <f t="shared" si="0"/>
        <v>0.0618555994142698</v>
      </c>
      <c r="H240" s="34">
        <f t="shared" si="1"/>
        <v>0.0618556900409668</v>
      </c>
      <c r="I240" s="34">
        <f t="shared" si="2"/>
        <v>0.0618554832473115</v>
      </c>
      <c r="J240" s="34">
        <f t="shared" si="3"/>
        <v>0.0618555797552469</v>
      </c>
    </row>
    <row r="241" ht="15.75" customHeight="1" spans="2:10">
      <c r="B241" s="26">
        <v>43704</v>
      </c>
      <c r="C241" s="17">
        <v>7505512</v>
      </c>
      <c r="D241" s="17">
        <v>5629134</v>
      </c>
      <c r="E241" s="17">
        <v>2293351</v>
      </c>
      <c r="F241" s="17">
        <v>5420648</v>
      </c>
      <c r="G241" s="34">
        <f t="shared" si="0"/>
        <v>-0.0495049404641899</v>
      </c>
      <c r="H241" s="34">
        <f t="shared" si="1"/>
        <v>-0.0495049404641899</v>
      </c>
      <c r="I241" s="34">
        <f t="shared" si="2"/>
        <v>-0.0495048068713642</v>
      </c>
      <c r="J241" s="34">
        <f t="shared" si="3"/>
        <v>-0.049504881050638</v>
      </c>
    </row>
    <row r="242" ht="15.75" customHeight="1" spans="2:10">
      <c r="B242" s="26">
        <v>43705</v>
      </c>
      <c r="C242" s="17">
        <v>7896424</v>
      </c>
      <c r="D242" s="17">
        <v>5922318</v>
      </c>
      <c r="E242" s="17">
        <v>2412796</v>
      </c>
      <c r="F242" s="17">
        <v>5702973</v>
      </c>
      <c r="G242" s="34">
        <f t="shared" si="0"/>
        <v>-0.019417496223979</v>
      </c>
      <c r="H242" s="34">
        <f t="shared" si="1"/>
        <v>-0.019417536813745</v>
      </c>
      <c r="I242" s="34">
        <f t="shared" si="2"/>
        <v>-0.0194174204880649</v>
      </c>
      <c r="J242" s="34">
        <f t="shared" si="3"/>
        <v>-0.0194174490186648</v>
      </c>
    </row>
    <row r="243" ht="15.75" customHeight="1" spans="2:10">
      <c r="B243" s="26">
        <v>43706</v>
      </c>
      <c r="C243" s="17">
        <v>7661877</v>
      </c>
      <c r="D243" s="17">
        <v>5746408</v>
      </c>
      <c r="E243" s="17">
        <v>2341129</v>
      </c>
      <c r="F243" s="17">
        <v>5533578</v>
      </c>
      <c r="G243" s="34">
        <f t="shared" si="0"/>
        <v>-0.0297029389505933</v>
      </c>
      <c r="H243" s="34">
        <f t="shared" si="1"/>
        <v>-0.0297028967373923</v>
      </c>
      <c r="I243" s="34">
        <f t="shared" si="2"/>
        <v>-0.0297028841228185</v>
      </c>
      <c r="J243" s="34">
        <f t="shared" si="3"/>
        <v>-0.0297029286303828</v>
      </c>
    </row>
    <row r="244" ht="15.75" customHeight="1" spans="2:10">
      <c r="B244" s="26">
        <v>43707</v>
      </c>
      <c r="C244" s="17">
        <v>7896424</v>
      </c>
      <c r="D244" s="17">
        <v>5922318</v>
      </c>
      <c r="E244" s="17">
        <v>2412796</v>
      </c>
      <c r="F244" s="17">
        <v>5702973</v>
      </c>
      <c r="G244" s="34">
        <f t="shared" si="0"/>
        <v>0.0520833222303823</v>
      </c>
      <c r="H244" s="34">
        <f t="shared" si="1"/>
        <v>0.0520833222303823</v>
      </c>
      <c r="I244" s="34">
        <f t="shared" si="2"/>
        <v>0.0520831743592673</v>
      </c>
      <c r="J244" s="34">
        <f t="shared" si="3"/>
        <v>0.0520832564667546</v>
      </c>
    </row>
    <row r="245" ht="15.75" customHeight="1" spans="2:10">
      <c r="B245" s="26">
        <v>43708</v>
      </c>
      <c r="C245" s="17">
        <v>16321913</v>
      </c>
      <c r="D245" s="17">
        <v>12241435</v>
      </c>
      <c r="E245" s="17">
        <v>4987251</v>
      </c>
      <c r="F245" s="17">
        <v>11788048</v>
      </c>
      <c r="G245" s="34">
        <f t="shared" si="0"/>
        <v>0.0520833675768249</v>
      </c>
      <c r="H245" s="34">
        <f t="shared" si="1"/>
        <v>0.0520833664577558</v>
      </c>
      <c r="I245" s="34">
        <f t="shared" si="2"/>
        <v>0.0520834190336297</v>
      </c>
      <c r="J245" s="34">
        <f t="shared" si="3"/>
        <v>0.0520833584348976</v>
      </c>
    </row>
    <row r="246" ht="15.75" customHeight="1" spans="2:10">
      <c r="B246" s="26">
        <v>43709</v>
      </c>
      <c r="C246" s="17">
        <v>15352294</v>
      </c>
      <c r="D246" s="17">
        <v>11514221</v>
      </c>
      <c r="E246" s="17">
        <v>4690978</v>
      </c>
      <c r="F246" s="17">
        <v>11087768</v>
      </c>
      <c r="G246" s="34">
        <f t="shared" si="0"/>
        <v>-0.0404040776545255</v>
      </c>
      <c r="H246" s="34">
        <f t="shared" si="1"/>
        <v>-0.0404040159912926</v>
      </c>
      <c r="I246" s="34">
        <f t="shared" si="2"/>
        <v>-0.0404040672657198</v>
      </c>
      <c r="J246" s="34">
        <f t="shared" si="3"/>
        <v>-0.0404040080587671</v>
      </c>
    </row>
    <row r="247" ht="15.75" customHeight="1" spans="2:10">
      <c r="B247" s="26">
        <v>43710</v>
      </c>
      <c r="C247" s="17">
        <v>8209154</v>
      </c>
      <c r="D247" s="17">
        <v>6156866</v>
      </c>
      <c r="E247" s="17">
        <v>2508352</v>
      </c>
      <c r="F247" s="17">
        <v>5928833</v>
      </c>
      <c r="G247" s="34">
        <f t="shared" si="0"/>
        <v>0.019417496223979</v>
      </c>
      <c r="H247" s="34">
        <f t="shared" si="1"/>
        <v>0.019417536813745</v>
      </c>
      <c r="I247" s="34">
        <f t="shared" si="2"/>
        <v>0.0194174204880651</v>
      </c>
      <c r="J247" s="34">
        <f t="shared" si="3"/>
        <v>0.0194174490186649</v>
      </c>
    </row>
    <row r="248" ht="15.75" customHeight="1" spans="2:10">
      <c r="B248" s="26">
        <v>43711</v>
      </c>
      <c r="C248" s="17">
        <v>8130972</v>
      </c>
      <c r="D248" s="17">
        <v>6098229</v>
      </c>
      <c r="E248" s="17">
        <v>2484463</v>
      </c>
      <c r="F248" s="17">
        <v>5872368</v>
      </c>
      <c r="G248" s="34">
        <f t="shared" si="0"/>
        <v>0.0833334221569428</v>
      </c>
      <c r="H248" s="34">
        <f t="shared" si="1"/>
        <v>0.0833334221569428</v>
      </c>
      <c r="I248" s="34">
        <f t="shared" si="2"/>
        <v>0.0833330789748277</v>
      </c>
      <c r="J248" s="34">
        <f t="shared" si="3"/>
        <v>0.0833332103468072</v>
      </c>
    </row>
    <row r="249" ht="15.75" customHeight="1" spans="2:10">
      <c r="B249" s="26">
        <v>43712</v>
      </c>
      <c r="C249" s="17">
        <v>8052789</v>
      </c>
      <c r="D249" s="17">
        <v>6039592</v>
      </c>
      <c r="E249" s="17">
        <v>2460574</v>
      </c>
      <c r="F249" s="17">
        <v>5815903</v>
      </c>
      <c r="G249" s="34">
        <f t="shared" si="0"/>
        <v>0.0198020015135965</v>
      </c>
      <c r="H249" s="34">
        <f t="shared" si="1"/>
        <v>0.0198020437267976</v>
      </c>
      <c r="I249" s="34">
        <f t="shared" si="2"/>
        <v>0.0198019227485458</v>
      </c>
      <c r="J249" s="34">
        <f t="shared" si="3"/>
        <v>0.0198019524202553</v>
      </c>
    </row>
    <row r="250" ht="15.75" customHeight="1" spans="2:10">
      <c r="B250" s="26">
        <v>43713</v>
      </c>
      <c r="C250" s="17">
        <v>7427330</v>
      </c>
      <c r="D250" s="17">
        <v>5570497</v>
      </c>
      <c r="E250" s="17">
        <v>2269462</v>
      </c>
      <c r="F250" s="17">
        <v>5364183</v>
      </c>
      <c r="G250" s="34">
        <f t="shared" si="0"/>
        <v>-0.0306122116029792</v>
      </c>
      <c r="H250" s="34">
        <f t="shared" si="1"/>
        <v>-0.0306123407874972</v>
      </c>
      <c r="I250" s="34">
        <f t="shared" si="2"/>
        <v>-0.0306121533670293</v>
      </c>
      <c r="J250" s="34">
        <f t="shared" si="3"/>
        <v>-0.0306122006412487</v>
      </c>
    </row>
    <row r="251" ht="15.75" customHeight="1" spans="2:10">
      <c r="B251" s="26">
        <v>43714</v>
      </c>
      <c r="C251" s="17">
        <v>7505512</v>
      </c>
      <c r="D251" s="17">
        <v>5629134</v>
      </c>
      <c r="E251" s="17">
        <v>2293351</v>
      </c>
      <c r="F251" s="17">
        <v>5420648</v>
      </c>
      <c r="G251" s="34">
        <f t="shared" si="0"/>
        <v>-0.0495049404641899</v>
      </c>
      <c r="H251" s="34">
        <f t="shared" si="1"/>
        <v>-0.0495049404641899</v>
      </c>
      <c r="I251" s="34">
        <f t="shared" si="2"/>
        <v>-0.0495048068713642</v>
      </c>
      <c r="J251" s="34">
        <f t="shared" si="3"/>
        <v>-0.049504881050638</v>
      </c>
    </row>
    <row r="252" ht="15.75" customHeight="1" spans="2:10">
      <c r="B252" s="26">
        <v>43715</v>
      </c>
      <c r="C252" s="17">
        <v>16806722</v>
      </c>
      <c r="D252" s="17">
        <v>12605042</v>
      </c>
      <c r="E252" s="17">
        <v>5135387</v>
      </c>
      <c r="F252" s="17">
        <v>12138188</v>
      </c>
      <c r="G252" s="34">
        <f t="shared" si="0"/>
        <v>0.0297029520988135</v>
      </c>
      <c r="H252" s="34">
        <f t="shared" si="1"/>
        <v>0.0297029719146489</v>
      </c>
      <c r="I252" s="34">
        <f t="shared" si="2"/>
        <v>0.0297029365476091</v>
      </c>
      <c r="J252" s="34">
        <f t="shared" si="3"/>
        <v>0.029702966937359</v>
      </c>
    </row>
    <row r="253" ht="15.75" customHeight="1" spans="2:10">
      <c r="B253" s="26">
        <v>43716</v>
      </c>
      <c r="C253" s="17">
        <v>15513897</v>
      </c>
      <c r="D253" s="17">
        <v>11635423</v>
      </c>
      <c r="E253" s="17">
        <v>4740357</v>
      </c>
      <c r="F253" s="17">
        <v>11204481</v>
      </c>
      <c r="G253" s="34">
        <f t="shared" si="0"/>
        <v>0.0105263096186146</v>
      </c>
      <c r="H253" s="34">
        <f t="shared" si="1"/>
        <v>0.0105262874492333</v>
      </c>
      <c r="I253" s="34">
        <f t="shared" si="2"/>
        <v>0.010526376376099</v>
      </c>
      <c r="J253" s="34">
        <f t="shared" si="3"/>
        <v>0.0105262844604974</v>
      </c>
    </row>
    <row r="254" ht="15.75" customHeight="1" spans="2:10">
      <c r="B254" s="26">
        <v>43717</v>
      </c>
      <c r="C254" s="17">
        <v>7818242</v>
      </c>
      <c r="D254" s="17">
        <v>5863681</v>
      </c>
      <c r="E254" s="17">
        <v>2388907</v>
      </c>
      <c r="F254" s="17">
        <v>5646508</v>
      </c>
      <c r="G254" s="34">
        <f t="shared" si="0"/>
        <v>-0.047619036017597</v>
      </c>
      <c r="H254" s="34">
        <f t="shared" si="1"/>
        <v>-0.0476191945707443</v>
      </c>
      <c r="I254" s="34">
        <f t="shared" si="2"/>
        <v>-0.0476189147296712</v>
      </c>
      <c r="J254" s="34">
        <f t="shared" si="3"/>
        <v>-0.0476189833648545</v>
      </c>
    </row>
    <row r="255" ht="15.75" customHeight="1" spans="2:10">
      <c r="B255" s="26">
        <v>43718</v>
      </c>
      <c r="C255" s="17">
        <v>8052789</v>
      </c>
      <c r="D255" s="17">
        <v>6039592</v>
      </c>
      <c r="E255" s="17">
        <v>2460574</v>
      </c>
      <c r="F255" s="17">
        <v>5815903</v>
      </c>
      <c r="G255" s="34">
        <f t="shared" si="0"/>
        <v>-0.00961545556914967</v>
      </c>
      <c r="H255" s="34">
        <f t="shared" si="1"/>
        <v>-0.00961541457364101</v>
      </c>
      <c r="I255" s="34">
        <f t="shared" si="2"/>
        <v>-0.00961535752393983</v>
      </c>
      <c r="J255" s="34">
        <f t="shared" si="3"/>
        <v>-0.00961537151622649</v>
      </c>
    </row>
    <row r="256" ht="15.75" customHeight="1" spans="2:10">
      <c r="B256" s="26">
        <v>43719</v>
      </c>
      <c r="C256" s="17">
        <v>7583695</v>
      </c>
      <c r="D256" s="17">
        <v>5687771</v>
      </c>
      <c r="E256" s="17">
        <v>2317240</v>
      </c>
      <c r="F256" s="17">
        <v>5477113</v>
      </c>
      <c r="G256" s="34">
        <f t="shared" si="0"/>
        <v>-0.0582523644913582</v>
      </c>
      <c r="H256" s="34">
        <f t="shared" si="1"/>
        <v>-0.0582524448671368</v>
      </c>
      <c r="I256" s="34">
        <f t="shared" si="2"/>
        <v>-0.0582522614641949</v>
      </c>
      <c r="J256" s="34">
        <f t="shared" si="3"/>
        <v>-0.0582523470559946</v>
      </c>
    </row>
    <row r="257" ht="15.75" customHeight="1" spans="2:10">
      <c r="B257" s="26">
        <v>43720</v>
      </c>
      <c r="C257" s="17">
        <v>7505512</v>
      </c>
      <c r="D257" s="17">
        <v>5629134</v>
      </c>
      <c r="E257" s="17">
        <v>2293351</v>
      </c>
      <c r="F257" s="17">
        <v>5420648</v>
      </c>
      <c r="G257" s="34">
        <f t="shared" si="0"/>
        <v>0.0105262590998381</v>
      </c>
      <c r="H257" s="34">
        <f t="shared" si="1"/>
        <v>0.0105263498032582</v>
      </c>
      <c r="I257" s="34">
        <f t="shared" si="2"/>
        <v>0.0105262833217741</v>
      </c>
      <c r="J257" s="34">
        <f t="shared" si="3"/>
        <v>0.010526300090806</v>
      </c>
    </row>
    <row r="258" ht="15.75" customHeight="1" spans="2:10">
      <c r="B258" s="26">
        <v>43721</v>
      </c>
      <c r="C258" s="17">
        <v>8209154</v>
      </c>
      <c r="D258" s="17">
        <v>6156866</v>
      </c>
      <c r="E258" s="17">
        <v>2508352</v>
      </c>
      <c r="F258" s="17">
        <v>5928833</v>
      </c>
      <c r="G258" s="34">
        <f t="shared" si="0"/>
        <v>0.0937500333088535</v>
      </c>
      <c r="H258" s="34">
        <f t="shared" si="1"/>
        <v>0.093750122132463</v>
      </c>
      <c r="I258" s="34">
        <f t="shared" si="2"/>
        <v>0.0937497138466812</v>
      </c>
      <c r="J258" s="34">
        <f t="shared" si="3"/>
        <v>0.0937498616401582</v>
      </c>
    </row>
    <row r="259" ht="15.75" customHeight="1" spans="2:10">
      <c r="B259" s="26">
        <v>43722</v>
      </c>
      <c r="C259" s="17">
        <v>15998707</v>
      </c>
      <c r="D259" s="17">
        <v>11999030</v>
      </c>
      <c r="E259" s="17">
        <v>4888493</v>
      </c>
      <c r="F259" s="17">
        <v>11554621</v>
      </c>
      <c r="G259" s="34">
        <f t="shared" si="0"/>
        <v>-0.0480768944711527</v>
      </c>
      <c r="H259" s="34">
        <f t="shared" si="1"/>
        <v>-0.0480769520641026</v>
      </c>
      <c r="I259" s="34">
        <f t="shared" si="2"/>
        <v>-0.0480769998444129</v>
      </c>
      <c r="J259" s="34">
        <f t="shared" si="3"/>
        <v>-0.0480769452573976</v>
      </c>
    </row>
    <row r="260" ht="15.75" customHeight="1" spans="2:10">
      <c r="B260" s="26">
        <v>43723</v>
      </c>
      <c r="C260" s="17">
        <v>16645119</v>
      </c>
      <c r="D260" s="17">
        <v>12483839</v>
      </c>
      <c r="E260" s="17">
        <v>5086008</v>
      </c>
      <c r="F260" s="17">
        <v>12021475</v>
      </c>
      <c r="G260" s="34">
        <f t="shared" si="0"/>
        <v>0.0729166888242201</v>
      </c>
      <c r="H260" s="34">
        <f t="shared" si="1"/>
        <v>0.0729166442853002</v>
      </c>
      <c r="I260" s="34">
        <f t="shared" si="2"/>
        <v>0.0729166600743363</v>
      </c>
      <c r="J260" s="34">
        <f t="shared" si="3"/>
        <v>0.0729167196588578</v>
      </c>
    </row>
    <row r="261" ht="15.75" customHeight="1" spans="2:10">
      <c r="B261" s="26">
        <v>43724</v>
      </c>
      <c r="C261" s="17">
        <v>7427330</v>
      </c>
      <c r="D261" s="17">
        <v>5570497</v>
      </c>
      <c r="E261" s="17">
        <v>2269462</v>
      </c>
      <c r="F261" s="17">
        <v>5364183</v>
      </c>
      <c r="G261" s="34">
        <f t="shared" si="0"/>
        <v>-0.0499999872094008</v>
      </c>
      <c r="H261" s="34">
        <f t="shared" si="1"/>
        <v>-0.0499999914729331</v>
      </c>
      <c r="I261" s="34">
        <f t="shared" si="2"/>
        <v>-0.0499998534894829</v>
      </c>
      <c r="J261" s="34">
        <f t="shared" si="3"/>
        <v>-0.0499999291597568</v>
      </c>
    </row>
    <row r="262" ht="15.75" customHeight="1" spans="2:10">
      <c r="B262" s="26">
        <v>43725</v>
      </c>
      <c r="C262" s="17">
        <v>8052789</v>
      </c>
      <c r="D262" s="17">
        <v>6039592</v>
      </c>
      <c r="E262" s="17">
        <v>2460574</v>
      </c>
      <c r="F262" s="17">
        <v>5815903</v>
      </c>
      <c r="G262" s="34">
        <f t="shared" si="0"/>
        <v>0</v>
      </c>
      <c r="H262" s="34">
        <f t="shared" si="1"/>
        <v>0</v>
      </c>
      <c r="I262" s="34">
        <f t="shared" si="2"/>
        <v>0</v>
      </c>
      <c r="J262" s="34">
        <f t="shared" si="3"/>
        <v>0</v>
      </c>
    </row>
    <row r="263" ht="15.75" customHeight="1" spans="2:10">
      <c r="B263" s="26">
        <v>43726</v>
      </c>
      <c r="C263" s="17">
        <v>7740060</v>
      </c>
      <c r="D263" s="17">
        <v>5805045</v>
      </c>
      <c r="E263" s="17">
        <v>2365018</v>
      </c>
      <c r="F263" s="17">
        <v>5590043</v>
      </c>
      <c r="G263" s="34">
        <f t="shared" si="0"/>
        <v>0.0206185770920375</v>
      </c>
      <c r="H263" s="34">
        <f t="shared" si="1"/>
        <v>0.0206186219522551</v>
      </c>
      <c r="I263" s="34">
        <f t="shared" si="2"/>
        <v>0.0206184944157706</v>
      </c>
      <c r="J263" s="34">
        <f t="shared" si="3"/>
        <v>0.0206185265850822</v>
      </c>
    </row>
    <row r="264" ht="15.75" customHeight="1" spans="2:10">
      <c r="B264" s="26">
        <v>43727</v>
      </c>
      <c r="C264" s="17">
        <v>7661877</v>
      </c>
      <c r="D264" s="17">
        <v>5746408</v>
      </c>
      <c r="E264" s="17">
        <v>2341129</v>
      </c>
      <c r="F264" s="17">
        <v>5533578</v>
      </c>
      <c r="G264" s="34">
        <f t="shared" si="0"/>
        <v>0.0208333555392357</v>
      </c>
      <c r="H264" s="34">
        <f t="shared" si="1"/>
        <v>0.0208333999510404</v>
      </c>
      <c r="I264" s="34">
        <f t="shared" si="2"/>
        <v>0.0208332697437068</v>
      </c>
      <c r="J264" s="34">
        <f t="shared" si="3"/>
        <v>0.0208333025867018</v>
      </c>
    </row>
    <row r="265" ht="15.75" customHeight="1" spans="2:10">
      <c r="B265" s="26">
        <v>43728</v>
      </c>
      <c r="C265" s="17">
        <v>7661877</v>
      </c>
      <c r="D265" s="17">
        <v>5746408</v>
      </c>
      <c r="E265" s="17">
        <v>2341129</v>
      </c>
      <c r="F265" s="17">
        <v>5533578</v>
      </c>
      <c r="G265" s="34">
        <f t="shared" si="0"/>
        <v>-0.0666666747876822</v>
      </c>
      <c r="H265" s="34">
        <f t="shared" si="1"/>
        <v>-0.0666667099787457</v>
      </c>
      <c r="I265" s="34">
        <f t="shared" si="2"/>
        <v>-0.0666664806215396</v>
      </c>
      <c r="J265" s="34">
        <f t="shared" si="3"/>
        <v>-0.0666665767107962</v>
      </c>
    </row>
    <row r="266" ht="15.75" customHeight="1" spans="2:10">
      <c r="B266" s="26">
        <v>43729</v>
      </c>
      <c r="C266" s="17">
        <v>15837104</v>
      </c>
      <c r="D266" s="17">
        <v>11877828</v>
      </c>
      <c r="E266" s="17">
        <v>4839115</v>
      </c>
      <c r="F266" s="17">
        <v>11437908</v>
      </c>
      <c r="G266" s="34">
        <f t="shared" si="0"/>
        <v>-0.0101010037873686</v>
      </c>
      <c r="H266" s="34">
        <f t="shared" si="1"/>
        <v>-0.0101009831628056</v>
      </c>
      <c r="I266" s="34">
        <f t="shared" si="2"/>
        <v>-0.0101008633949153</v>
      </c>
      <c r="J266" s="34">
        <f t="shared" si="3"/>
        <v>-0.0101009803783265</v>
      </c>
    </row>
    <row r="267" ht="15.75" customHeight="1" spans="2:10">
      <c r="B267" s="26">
        <v>43730</v>
      </c>
      <c r="C267" s="17">
        <v>16483516</v>
      </c>
      <c r="D267" s="17">
        <v>12362637</v>
      </c>
      <c r="E267" s="17">
        <v>5036630</v>
      </c>
      <c r="F267" s="17">
        <v>11904761</v>
      </c>
      <c r="G267" s="34">
        <f t="shared" si="0"/>
        <v>-0.00970873203129397</v>
      </c>
      <c r="H267" s="34">
        <f t="shared" si="1"/>
        <v>-0.00970871219982894</v>
      </c>
      <c r="I267" s="34">
        <f t="shared" si="2"/>
        <v>-0.00970859660464551</v>
      </c>
      <c r="J267" s="34">
        <f t="shared" si="3"/>
        <v>-0.00970879197436258</v>
      </c>
    </row>
    <row r="268" ht="15.75" customHeight="1" spans="2:10">
      <c r="B268" s="26">
        <v>43731</v>
      </c>
      <c r="C268" s="17">
        <v>7505512</v>
      </c>
      <c r="D268" s="17">
        <v>5629134</v>
      </c>
      <c r="E268" s="17">
        <v>2293351</v>
      </c>
      <c r="F268" s="17">
        <v>5420648</v>
      </c>
      <c r="G268" s="34">
        <f t="shared" si="0"/>
        <v>0.0105262590998381</v>
      </c>
      <c r="H268" s="34">
        <f t="shared" si="1"/>
        <v>0.0105263498032582</v>
      </c>
      <c r="I268" s="34">
        <f t="shared" si="2"/>
        <v>0.0105262833217741</v>
      </c>
      <c r="J268" s="34">
        <f t="shared" si="3"/>
        <v>0.010526300090806</v>
      </c>
    </row>
    <row r="269" ht="15.75" customHeight="1" spans="2:10">
      <c r="B269" s="26">
        <v>43732</v>
      </c>
      <c r="C269" s="17">
        <v>7896424</v>
      </c>
      <c r="D269" s="17">
        <v>5922318</v>
      </c>
      <c r="E269" s="17">
        <v>2412796</v>
      </c>
      <c r="F269" s="17">
        <v>5702973</v>
      </c>
      <c r="G269" s="34">
        <f t="shared" si="0"/>
        <v>-0.019417496223979</v>
      </c>
      <c r="H269" s="34">
        <f t="shared" si="1"/>
        <v>-0.019417536813745</v>
      </c>
      <c r="I269" s="34">
        <f t="shared" si="2"/>
        <v>-0.0194174204880649</v>
      </c>
      <c r="J269" s="34">
        <f t="shared" si="3"/>
        <v>-0.0194174490186648</v>
      </c>
    </row>
    <row r="270" ht="15.75" customHeight="1" spans="2:10">
      <c r="B270" s="26">
        <v>43733</v>
      </c>
      <c r="C270" s="17">
        <v>7661877</v>
      </c>
      <c r="D270" s="17">
        <v>5746408</v>
      </c>
      <c r="E270" s="17">
        <v>2341129</v>
      </c>
      <c r="F270" s="17">
        <v>5533578</v>
      </c>
      <c r="G270" s="34">
        <f t="shared" si="0"/>
        <v>-0.0101010844877172</v>
      </c>
      <c r="H270" s="34">
        <f t="shared" si="1"/>
        <v>-0.0101010414217289</v>
      </c>
      <c r="I270" s="34">
        <f t="shared" si="2"/>
        <v>-0.0101009802039561</v>
      </c>
      <c r="J270" s="34">
        <f t="shared" si="3"/>
        <v>-0.0101009956452929</v>
      </c>
    </row>
    <row r="271" ht="15.75" customHeight="1" spans="2:10">
      <c r="B271" s="26">
        <v>43734</v>
      </c>
      <c r="C271" s="17">
        <v>8052789</v>
      </c>
      <c r="D271" s="17">
        <v>6039592</v>
      </c>
      <c r="E271" s="17">
        <v>2460574</v>
      </c>
      <c r="F271" s="17">
        <v>5815903</v>
      </c>
      <c r="G271" s="34">
        <f t="shared" si="0"/>
        <v>0.0510203961770725</v>
      </c>
      <c r="H271" s="34">
        <f t="shared" si="1"/>
        <v>0.0510203939574079</v>
      </c>
      <c r="I271" s="34">
        <f t="shared" si="2"/>
        <v>0.0510202556117156</v>
      </c>
      <c r="J271" s="34">
        <f t="shared" si="3"/>
        <v>0.0510203344020812</v>
      </c>
    </row>
    <row r="272" ht="15.75" customHeight="1" spans="2:10">
      <c r="B272" s="26">
        <v>43735</v>
      </c>
      <c r="C272" s="17">
        <v>7505512</v>
      </c>
      <c r="D272" s="17">
        <v>5629134</v>
      </c>
      <c r="E272" s="17">
        <v>2293351</v>
      </c>
      <c r="F272" s="17">
        <v>5420648</v>
      </c>
      <c r="G272" s="34">
        <f t="shared" si="0"/>
        <v>-0.0204081845740932</v>
      </c>
      <c r="H272" s="34">
        <f t="shared" si="1"/>
        <v>-0.0204082271916648</v>
      </c>
      <c r="I272" s="34">
        <f t="shared" si="2"/>
        <v>-0.0204081022446863</v>
      </c>
      <c r="J272" s="34">
        <f t="shared" si="3"/>
        <v>-0.0204081337608325</v>
      </c>
    </row>
    <row r="273" ht="15.75" customHeight="1" spans="2:10">
      <c r="B273" s="26">
        <v>43736</v>
      </c>
      <c r="C273" s="17">
        <v>15837104</v>
      </c>
      <c r="D273" s="17">
        <v>11877828</v>
      </c>
      <c r="E273" s="17">
        <v>4839115</v>
      </c>
      <c r="F273" s="17">
        <v>11437908</v>
      </c>
      <c r="G273" s="34">
        <f t="shared" si="0"/>
        <v>0</v>
      </c>
      <c r="H273" s="34">
        <f t="shared" si="1"/>
        <v>0</v>
      </c>
      <c r="I273" s="34">
        <f t="shared" si="2"/>
        <v>0</v>
      </c>
      <c r="J273" s="34">
        <f t="shared" si="3"/>
        <v>0</v>
      </c>
    </row>
    <row r="274" ht="15.75" customHeight="1" spans="2:10">
      <c r="B274" s="26">
        <v>43737</v>
      </c>
      <c r="C274" s="17">
        <v>15352294</v>
      </c>
      <c r="D274" s="17">
        <v>11514221</v>
      </c>
      <c r="E274" s="17">
        <v>4690978</v>
      </c>
      <c r="F274" s="17">
        <v>11087768</v>
      </c>
      <c r="G274" s="34">
        <f t="shared" si="0"/>
        <v>-0.0686274700130725</v>
      </c>
      <c r="H274" s="34">
        <f t="shared" si="1"/>
        <v>-0.0686274295686268</v>
      </c>
      <c r="I274" s="34">
        <f t="shared" si="2"/>
        <v>-0.0686276339536556</v>
      </c>
      <c r="J274" s="34">
        <f t="shared" si="3"/>
        <v>-0.0686274172156837</v>
      </c>
    </row>
    <row r="275" ht="15.75" customHeight="1" spans="2:10">
      <c r="B275" s="26">
        <v>43738</v>
      </c>
      <c r="C275" s="17">
        <v>7818242</v>
      </c>
      <c r="D275" s="17">
        <v>5863681</v>
      </c>
      <c r="E275" s="17">
        <v>2388907</v>
      </c>
      <c r="F275" s="17">
        <v>5646508</v>
      </c>
      <c r="G275" s="34">
        <f t="shared" si="0"/>
        <v>0.0416667110784714</v>
      </c>
      <c r="H275" s="34">
        <f t="shared" si="1"/>
        <v>0.0416666222548618</v>
      </c>
      <c r="I275" s="34">
        <f t="shared" si="2"/>
        <v>0.0416665394874138</v>
      </c>
      <c r="J275" s="34">
        <f t="shared" si="3"/>
        <v>0.0416666051734036</v>
      </c>
    </row>
    <row r="276" ht="15.75" customHeight="1" spans="2:10">
      <c r="B276" s="26">
        <v>43739</v>
      </c>
      <c r="C276" s="17">
        <v>7896424</v>
      </c>
      <c r="D276" s="17">
        <v>5922318</v>
      </c>
      <c r="E276" s="17">
        <v>2412796</v>
      </c>
      <c r="F276" s="17">
        <v>5702973</v>
      </c>
      <c r="G276" s="34">
        <f t="shared" si="0"/>
        <v>0</v>
      </c>
      <c r="H276" s="34">
        <f t="shared" si="1"/>
        <v>0</v>
      </c>
      <c r="I276" s="34">
        <f t="shared" si="2"/>
        <v>0</v>
      </c>
      <c r="J276" s="34">
        <f t="shared" si="3"/>
        <v>0</v>
      </c>
    </row>
    <row r="277" ht="15.75" customHeight="1" spans="2:10">
      <c r="B277" s="26">
        <v>43740</v>
      </c>
      <c r="C277" s="17">
        <v>7740060</v>
      </c>
      <c r="D277" s="17">
        <v>5805045</v>
      </c>
      <c r="E277" s="17">
        <v>2365018</v>
      </c>
      <c r="F277" s="17">
        <v>5590043</v>
      </c>
      <c r="G277" s="34">
        <f t="shared" si="0"/>
        <v>0.0102041575452072</v>
      </c>
      <c r="H277" s="34">
        <f t="shared" si="1"/>
        <v>0.0102041135958324</v>
      </c>
      <c r="I277" s="34">
        <f t="shared" si="2"/>
        <v>0.0102040511223431</v>
      </c>
      <c r="J277" s="34">
        <f t="shared" si="3"/>
        <v>0.0102040668804162</v>
      </c>
    </row>
    <row r="278" ht="15.75" customHeight="1" spans="2:10">
      <c r="B278" s="26">
        <v>43741</v>
      </c>
      <c r="C278" s="17">
        <v>7661877</v>
      </c>
      <c r="D278" s="17">
        <v>5746408</v>
      </c>
      <c r="E278" s="17">
        <v>2341129</v>
      </c>
      <c r="F278" s="17">
        <v>5533578</v>
      </c>
      <c r="G278" s="34">
        <f t="shared" si="0"/>
        <v>-0.0485436784696581</v>
      </c>
      <c r="H278" s="34">
        <f t="shared" si="1"/>
        <v>-0.0485436764602643</v>
      </c>
      <c r="I278" s="34">
        <f t="shared" si="2"/>
        <v>-0.0485435512201624</v>
      </c>
      <c r="J278" s="34">
        <f t="shared" si="3"/>
        <v>-0.0485436225466621</v>
      </c>
    </row>
    <row r="279" ht="15.75" customHeight="1" spans="2:10">
      <c r="B279" s="26">
        <v>43742</v>
      </c>
      <c r="C279" s="17">
        <v>7583695</v>
      </c>
      <c r="D279" s="17">
        <v>5687771</v>
      </c>
      <c r="E279" s="17">
        <v>2317240</v>
      </c>
      <c r="F279" s="17">
        <v>5477113</v>
      </c>
      <c r="G279" s="34">
        <f t="shared" si="0"/>
        <v>0.0104167443873249</v>
      </c>
      <c r="H279" s="34">
        <f t="shared" si="1"/>
        <v>0.0104166999755202</v>
      </c>
      <c r="I279" s="34">
        <f t="shared" si="2"/>
        <v>0.0104166348718535</v>
      </c>
      <c r="J279" s="34">
        <f t="shared" si="3"/>
        <v>0.010416651293351</v>
      </c>
    </row>
    <row r="280" ht="15.75" customHeight="1" spans="2:10">
      <c r="B280" s="26">
        <v>43743</v>
      </c>
      <c r="C280" s="17">
        <v>16645119</v>
      </c>
      <c r="D280" s="17">
        <v>12483839</v>
      </c>
      <c r="E280" s="17">
        <v>5086008</v>
      </c>
      <c r="F280" s="17">
        <v>12021475</v>
      </c>
      <c r="G280" s="34">
        <f t="shared" si="0"/>
        <v>0.0510203759475216</v>
      </c>
      <c r="H280" s="34">
        <f t="shared" si="1"/>
        <v>0.0510203548999026</v>
      </c>
      <c r="I280" s="34">
        <f t="shared" si="2"/>
        <v>0.0510202795345842</v>
      </c>
      <c r="J280" s="34">
        <f t="shared" si="3"/>
        <v>0.0510204313586016</v>
      </c>
    </row>
    <row r="281" ht="15.75" customHeight="1" spans="2:10">
      <c r="B281" s="26">
        <v>43744</v>
      </c>
      <c r="C281" s="17">
        <v>15675500</v>
      </c>
      <c r="D281" s="17">
        <v>11756625</v>
      </c>
      <c r="E281" s="17">
        <v>4789736</v>
      </c>
      <c r="F281" s="17">
        <v>11321195</v>
      </c>
      <c r="G281" s="34">
        <f t="shared" si="0"/>
        <v>0.0210526192372293</v>
      </c>
      <c r="H281" s="34">
        <f t="shared" si="1"/>
        <v>0.0210525748984669</v>
      </c>
      <c r="I281" s="34">
        <f t="shared" si="2"/>
        <v>0.021052752752198</v>
      </c>
      <c r="J281" s="34">
        <f t="shared" si="3"/>
        <v>0.021052659110472</v>
      </c>
    </row>
    <row r="282" ht="15.75" customHeight="1" spans="2:10">
      <c r="B282" s="26">
        <v>43745</v>
      </c>
      <c r="C282" s="17">
        <v>7740060</v>
      </c>
      <c r="D282" s="17">
        <v>5805045</v>
      </c>
      <c r="E282" s="17">
        <v>2365018</v>
      </c>
      <c r="F282" s="17">
        <v>5590043</v>
      </c>
      <c r="G282" s="34">
        <f t="shared" si="0"/>
        <v>-0.00999994627948331</v>
      </c>
      <c r="H282" s="34">
        <f t="shared" si="1"/>
        <v>-0.00999986186151669</v>
      </c>
      <c r="I282" s="34">
        <f t="shared" si="2"/>
        <v>-0.0099999706978966</v>
      </c>
      <c r="J282" s="34">
        <f t="shared" si="3"/>
        <v>-0.00999998583195139</v>
      </c>
    </row>
    <row r="283" ht="15.75" customHeight="1" spans="2:10">
      <c r="B283" s="26">
        <v>43746</v>
      </c>
      <c r="C283" s="17">
        <v>8052789</v>
      </c>
      <c r="D283" s="17">
        <v>6039592</v>
      </c>
      <c r="E283" s="17">
        <v>2460574</v>
      </c>
      <c r="F283" s="17">
        <v>5815903</v>
      </c>
      <c r="G283" s="34">
        <f t="shared" si="0"/>
        <v>0.0198020015135965</v>
      </c>
      <c r="H283" s="34">
        <f t="shared" si="1"/>
        <v>0.0198020437267976</v>
      </c>
      <c r="I283" s="34">
        <f t="shared" si="2"/>
        <v>0.0198019227485458</v>
      </c>
      <c r="J283" s="34">
        <f t="shared" si="3"/>
        <v>0.0198019524202553</v>
      </c>
    </row>
    <row r="284" ht="15.75" customHeight="1" spans="2:10">
      <c r="B284" s="26">
        <v>43747</v>
      </c>
      <c r="C284" s="17">
        <v>7427330</v>
      </c>
      <c r="D284" s="17">
        <v>5570497</v>
      </c>
      <c r="E284" s="17">
        <v>2269462</v>
      </c>
      <c r="F284" s="17">
        <v>5364183</v>
      </c>
      <c r="G284" s="34">
        <f t="shared" si="0"/>
        <v>-0.0404040795549389</v>
      </c>
      <c r="H284" s="34">
        <f t="shared" si="1"/>
        <v>-0.0404041656869154</v>
      </c>
      <c r="I284" s="34">
        <f t="shared" si="2"/>
        <v>-0.0404039208158247</v>
      </c>
      <c r="J284" s="34">
        <f t="shared" si="3"/>
        <v>-0.0404039825811715</v>
      </c>
    </row>
    <row r="285" ht="15.75" customHeight="1" spans="2:10">
      <c r="B285" s="26">
        <v>43748</v>
      </c>
      <c r="C285" s="17">
        <v>7661877</v>
      </c>
      <c r="D285" s="17">
        <v>5746408</v>
      </c>
      <c r="E285" s="17">
        <v>2341129</v>
      </c>
      <c r="F285" s="17">
        <v>5533578</v>
      </c>
      <c r="G285" s="34">
        <f t="shared" si="0"/>
        <v>0</v>
      </c>
      <c r="H285" s="34">
        <f t="shared" si="1"/>
        <v>0</v>
      </c>
      <c r="I285" s="34">
        <f t="shared" si="2"/>
        <v>0</v>
      </c>
      <c r="J285" s="34">
        <f t="shared" si="3"/>
        <v>0</v>
      </c>
    </row>
    <row r="286" ht="15.75" customHeight="1" spans="2:10">
      <c r="B286" s="26">
        <v>43749</v>
      </c>
      <c r="C286" s="17">
        <v>7661877</v>
      </c>
      <c r="D286" s="17">
        <v>5746408</v>
      </c>
      <c r="E286" s="17">
        <v>2341129</v>
      </c>
      <c r="F286" s="17">
        <v>5533578</v>
      </c>
      <c r="G286" s="34">
        <f t="shared" si="0"/>
        <v>0.0103092226150974</v>
      </c>
      <c r="H286" s="34">
        <f t="shared" si="1"/>
        <v>0.0103093109761276</v>
      </c>
      <c r="I286" s="34">
        <f t="shared" si="2"/>
        <v>0.0103092472078852</v>
      </c>
      <c r="J286" s="34">
        <f t="shared" si="3"/>
        <v>0.0103092632925412</v>
      </c>
    </row>
    <row r="287" ht="15.75" customHeight="1" spans="2:10">
      <c r="B287" s="26">
        <v>43750</v>
      </c>
      <c r="C287" s="17">
        <v>16321913</v>
      </c>
      <c r="D287" s="17">
        <v>12241435</v>
      </c>
      <c r="E287" s="17">
        <v>4987251</v>
      </c>
      <c r="F287" s="17">
        <v>11788048</v>
      </c>
      <c r="G287" s="34">
        <f t="shared" si="0"/>
        <v>-0.0194174640625879</v>
      </c>
      <c r="H287" s="34">
        <f t="shared" si="1"/>
        <v>-0.0194174243996579</v>
      </c>
      <c r="I287" s="34">
        <f t="shared" si="2"/>
        <v>-0.0194173898271494</v>
      </c>
      <c r="J287" s="34">
        <f t="shared" si="3"/>
        <v>-0.0194175007642573</v>
      </c>
    </row>
    <row r="288" ht="15.75" customHeight="1" spans="2:10">
      <c r="B288" s="26">
        <v>43751</v>
      </c>
      <c r="C288" s="17">
        <v>15675500</v>
      </c>
      <c r="D288" s="17">
        <v>11756625</v>
      </c>
      <c r="E288" s="17">
        <v>4789736</v>
      </c>
      <c r="F288" s="17">
        <v>11321195</v>
      </c>
      <c r="G288" s="34">
        <f t="shared" si="0"/>
        <v>0</v>
      </c>
      <c r="H288" s="34">
        <f t="shared" si="1"/>
        <v>0</v>
      </c>
      <c r="I288" s="34">
        <f t="shared" si="2"/>
        <v>0</v>
      </c>
      <c r="J288" s="34">
        <f t="shared" si="3"/>
        <v>0</v>
      </c>
    </row>
    <row r="289" ht="15.75" customHeight="1" spans="2:10">
      <c r="B289" s="26">
        <v>43752</v>
      </c>
      <c r="C289" s="17">
        <v>7505512</v>
      </c>
      <c r="D289" s="17">
        <v>5629134</v>
      </c>
      <c r="E289" s="17">
        <v>2293351</v>
      </c>
      <c r="F289" s="17">
        <v>5420648</v>
      </c>
      <c r="G289" s="34">
        <f t="shared" si="0"/>
        <v>-0.0303031242651866</v>
      </c>
      <c r="H289" s="34">
        <f t="shared" si="1"/>
        <v>-0.0303031242651866</v>
      </c>
      <c r="I289" s="34">
        <f t="shared" si="2"/>
        <v>-0.0303029406118684</v>
      </c>
      <c r="J289" s="34">
        <f t="shared" si="3"/>
        <v>-0.0303029869358786</v>
      </c>
    </row>
    <row r="290" ht="15.75" customHeight="1" spans="2:10">
      <c r="B290" s="26">
        <v>43753</v>
      </c>
      <c r="C290" s="17">
        <v>7896424</v>
      </c>
      <c r="D290" s="17">
        <v>5922318</v>
      </c>
      <c r="E290" s="17">
        <v>2412796</v>
      </c>
      <c r="F290" s="17">
        <v>5702973</v>
      </c>
      <c r="G290" s="34">
        <f t="shared" si="0"/>
        <v>-0.019417496223979</v>
      </c>
      <c r="H290" s="34">
        <f t="shared" si="1"/>
        <v>-0.019417536813745</v>
      </c>
      <c r="I290" s="34">
        <f t="shared" si="2"/>
        <v>-0.0194174204880649</v>
      </c>
      <c r="J290" s="34">
        <f t="shared" si="3"/>
        <v>-0.0194174490186648</v>
      </c>
    </row>
    <row r="291" ht="15.75" customHeight="1" spans="2:10">
      <c r="B291" s="26">
        <v>43754</v>
      </c>
      <c r="C291" s="17">
        <v>7427330</v>
      </c>
      <c r="D291" s="17">
        <v>5570497</v>
      </c>
      <c r="E291" s="17">
        <v>2269462</v>
      </c>
      <c r="F291" s="17">
        <v>5364183</v>
      </c>
      <c r="G291" s="34">
        <f t="shared" si="0"/>
        <v>0</v>
      </c>
      <c r="H291" s="34">
        <f t="shared" si="1"/>
        <v>0</v>
      </c>
      <c r="I291" s="34">
        <f t="shared" si="2"/>
        <v>0</v>
      </c>
      <c r="J291" s="34">
        <f t="shared" si="3"/>
        <v>0</v>
      </c>
    </row>
    <row r="292" ht="15.75" customHeight="1" spans="2:10">
      <c r="B292" s="26">
        <v>43755</v>
      </c>
      <c r="C292" s="17">
        <v>7974607</v>
      </c>
      <c r="D292" s="17">
        <v>5980955</v>
      </c>
      <c r="E292" s="17">
        <v>2436685</v>
      </c>
      <c r="F292" s="17">
        <v>5759438</v>
      </c>
      <c r="G292" s="34">
        <f t="shared" si="0"/>
        <v>0.0408163691481864</v>
      </c>
      <c r="H292" s="34">
        <f t="shared" si="1"/>
        <v>0.0408162803615755</v>
      </c>
      <c r="I292" s="34">
        <f t="shared" si="2"/>
        <v>0.0408162044893725</v>
      </c>
      <c r="J292" s="34">
        <f t="shared" si="3"/>
        <v>0.040816267521665</v>
      </c>
    </row>
    <row r="293" ht="15.75" customHeight="1" spans="2:10">
      <c r="B293" s="26">
        <v>43756</v>
      </c>
      <c r="C293" s="17">
        <v>7505512</v>
      </c>
      <c r="D293" s="17">
        <v>5629134</v>
      </c>
      <c r="E293" s="17">
        <v>2293351</v>
      </c>
      <c r="F293" s="17">
        <v>5420648</v>
      </c>
      <c r="G293" s="34">
        <f t="shared" si="0"/>
        <v>-0.0204081845740932</v>
      </c>
      <c r="H293" s="34">
        <f t="shared" si="1"/>
        <v>-0.0204082271916648</v>
      </c>
      <c r="I293" s="34">
        <f t="shared" si="2"/>
        <v>-0.0204081022446863</v>
      </c>
      <c r="J293" s="34">
        <f t="shared" si="3"/>
        <v>-0.0204081337608325</v>
      </c>
    </row>
    <row r="294" ht="15.75" customHeight="1" spans="2:10">
      <c r="B294" s="26">
        <v>43757</v>
      </c>
      <c r="C294" s="17">
        <v>16645119</v>
      </c>
      <c r="D294" s="17">
        <v>12483839</v>
      </c>
      <c r="E294" s="17">
        <v>5086008</v>
      </c>
      <c r="F294" s="17">
        <v>12021475</v>
      </c>
      <c r="G294" s="34">
        <f t="shared" si="0"/>
        <v>0.0198019680658756</v>
      </c>
      <c r="H294" s="34">
        <f t="shared" si="1"/>
        <v>0.0198019268165865</v>
      </c>
      <c r="I294" s="34">
        <f t="shared" si="2"/>
        <v>0.0198018908613182</v>
      </c>
      <c r="J294" s="34">
        <f t="shared" si="3"/>
        <v>0.0198020062354682</v>
      </c>
    </row>
    <row r="295" ht="15.75" customHeight="1" spans="2:10">
      <c r="B295" s="26">
        <v>43758</v>
      </c>
      <c r="C295" s="17">
        <v>15513897</v>
      </c>
      <c r="D295" s="17">
        <v>11635423</v>
      </c>
      <c r="E295" s="17">
        <v>4740357</v>
      </c>
      <c r="F295" s="17">
        <v>11204481</v>
      </c>
      <c r="G295" s="34">
        <f t="shared" si="0"/>
        <v>-0.0103092724315014</v>
      </c>
      <c r="H295" s="34">
        <f t="shared" si="1"/>
        <v>-0.0103092511668953</v>
      </c>
      <c r="I295" s="34">
        <f t="shared" si="2"/>
        <v>-0.0103093364644732</v>
      </c>
      <c r="J295" s="34">
        <f t="shared" si="3"/>
        <v>-0.0103093357194183</v>
      </c>
    </row>
    <row r="296" ht="15.75" customHeight="1" spans="2:10">
      <c r="B296" s="26">
        <v>43759</v>
      </c>
      <c r="C296" s="17">
        <v>8209154</v>
      </c>
      <c r="D296" s="17">
        <v>6156866</v>
      </c>
      <c r="E296" s="17">
        <v>2508352</v>
      </c>
      <c r="F296" s="17">
        <v>5928833</v>
      </c>
      <c r="G296" s="34">
        <f t="shared" si="0"/>
        <v>0.0937500333088535</v>
      </c>
      <c r="H296" s="34">
        <f t="shared" si="1"/>
        <v>0.093750122132463</v>
      </c>
      <c r="I296" s="34">
        <f t="shared" si="2"/>
        <v>0.0937497138466812</v>
      </c>
      <c r="J296" s="34">
        <f t="shared" si="3"/>
        <v>0.0937498616401582</v>
      </c>
    </row>
    <row r="297" ht="15.75" customHeight="1" spans="2:10">
      <c r="B297" s="26">
        <v>43760</v>
      </c>
      <c r="C297" s="17">
        <v>7818242</v>
      </c>
      <c r="D297" s="17">
        <v>5863681</v>
      </c>
      <c r="E297" s="17">
        <v>2388907</v>
      </c>
      <c r="F297" s="17">
        <v>5646508</v>
      </c>
      <c r="G297" s="34">
        <f t="shared" si="0"/>
        <v>-0.00990093743699683</v>
      </c>
      <c r="H297" s="34">
        <f t="shared" si="1"/>
        <v>-0.00990102186339881</v>
      </c>
      <c r="I297" s="34">
        <f t="shared" si="2"/>
        <v>-0.00990096137427288</v>
      </c>
      <c r="J297" s="34">
        <f t="shared" si="3"/>
        <v>-0.00990097621012764</v>
      </c>
    </row>
    <row r="298" ht="15.75" customHeight="1" spans="2:10">
      <c r="B298" s="26">
        <v>43761</v>
      </c>
      <c r="C298" s="17">
        <v>7818242</v>
      </c>
      <c r="D298" s="17">
        <v>5863681</v>
      </c>
      <c r="E298" s="17">
        <v>2388907</v>
      </c>
      <c r="F298" s="17">
        <v>5646508</v>
      </c>
      <c r="G298" s="34">
        <f t="shared" si="0"/>
        <v>0.0526315647749596</v>
      </c>
      <c r="H298" s="34">
        <f t="shared" si="1"/>
        <v>0.0526315694990949</v>
      </c>
      <c r="I298" s="34">
        <f t="shared" si="2"/>
        <v>0.0526314166088704</v>
      </c>
      <c r="J298" s="34">
        <f t="shared" si="3"/>
        <v>0.0526315004540301</v>
      </c>
    </row>
    <row r="299" ht="15.75" customHeight="1" spans="2:10">
      <c r="B299" s="26">
        <v>43762</v>
      </c>
      <c r="C299" s="17">
        <v>7583695</v>
      </c>
      <c r="D299" s="17">
        <v>5687771</v>
      </c>
      <c r="E299" s="17">
        <v>2317240</v>
      </c>
      <c r="F299" s="17">
        <v>5477113</v>
      </c>
      <c r="G299" s="34">
        <f t="shared" si="0"/>
        <v>-0.0490195943198204</v>
      </c>
      <c r="H299" s="34">
        <f t="shared" si="1"/>
        <v>-0.0490195963688074</v>
      </c>
      <c r="I299" s="34">
        <f t="shared" si="2"/>
        <v>-0.0490194670217939</v>
      </c>
      <c r="J299" s="34">
        <f t="shared" si="3"/>
        <v>-0.0490195397537051</v>
      </c>
    </row>
    <row r="300" ht="15.75" customHeight="1" spans="2:10">
      <c r="B300" s="26">
        <v>43763</v>
      </c>
      <c r="C300" s="17">
        <v>7740060</v>
      </c>
      <c r="D300" s="17">
        <v>5805045</v>
      </c>
      <c r="E300" s="17">
        <v>2365018</v>
      </c>
      <c r="F300" s="17">
        <v>5590043</v>
      </c>
      <c r="G300" s="34">
        <f t="shared" si="0"/>
        <v>0.0312500999265606</v>
      </c>
      <c r="H300" s="34">
        <f t="shared" si="1"/>
        <v>0.0312500999265606</v>
      </c>
      <c r="I300" s="34">
        <f t="shared" si="2"/>
        <v>0.0312499046155603</v>
      </c>
      <c r="J300" s="34">
        <f t="shared" si="3"/>
        <v>0.0312499538800528</v>
      </c>
    </row>
    <row r="301" ht="15.75" customHeight="1" spans="2:10">
      <c r="B301" s="26">
        <v>43764</v>
      </c>
      <c r="C301" s="17">
        <v>15837104</v>
      </c>
      <c r="D301" s="17">
        <v>11877828</v>
      </c>
      <c r="E301" s="17">
        <v>4839115</v>
      </c>
      <c r="F301" s="17">
        <v>11437908</v>
      </c>
      <c r="G301" s="34">
        <f t="shared" si="0"/>
        <v>-0.0485436601564699</v>
      </c>
      <c r="H301" s="34">
        <f t="shared" si="1"/>
        <v>-0.0485436411027089</v>
      </c>
      <c r="I301" s="34">
        <f t="shared" si="2"/>
        <v>-0.0485435728768024</v>
      </c>
      <c r="J301" s="34">
        <f t="shared" si="3"/>
        <v>-0.0485437103184093</v>
      </c>
    </row>
    <row r="302" ht="15.75" customHeight="1" spans="2:10">
      <c r="B302" s="26">
        <v>43765</v>
      </c>
      <c r="C302" s="17">
        <v>15513897</v>
      </c>
      <c r="D302" s="17">
        <v>11635423</v>
      </c>
      <c r="E302" s="17">
        <v>4740357</v>
      </c>
      <c r="F302" s="17">
        <v>11204481</v>
      </c>
      <c r="G302" s="34">
        <f t="shared" si="0"/>
        <v>0</v>
      </c>
      <c r="H302" s="34">
        <f t="shared" si="1"/>
        <v>0</v>
      </c>
      <c r="I302" s="34">
        <f t="shared" si="2"/>
        <v>0</v>
      </c>
      <c r="J302" s="34">
        <f t="shared" si="3"/>
        <v>0</v>
      </c>
    </row>
    <row r="303" ht="15.75" customHeight="1" spans="2:10">
      <c r="B303" s="26">
        <v>43766</v>
      </c>
      <c r="C303" s="17">
        <v>7583695</v>
      </c>
      <c r="D303" s="17">
        <v>5687771</v>
      </c>
      <c r="E303" s="17">
        <v>2317240</v>
      </c>
      <c r="F303" s="17">
        <v>5477113</v>
      </c>
      <c r="G303" s="34">
        <f t="shared" si="0"/>
        <v>-0.0761904332651087</v>
      </c>
      <c r="H303" s="34">
        <f t="shared" si="1"/>
        <v>-0.0761905488928946</v>
      </c>
      <c r="I303" s="34">
        <f t="shared" si="2"/>
        <v>-0.0761902635674738</v>
      </c>
      <c r="J303" s="34">
        <f t="shared" si="3"/>
        <v>-0.0761903733837671</v>
      </c>
    </row>
    <row r="304" ht="15.75" customHeight="1" spans="2:10">
      <c r="B304" s="26">
        <v>43767</v>
      </c>
      <c r="C304" s="17">
        <v>7974607</v>
      </c>
      <c r="D304" s="17">
        <v>5980955</v>
      </c>
      <c r="E304" s="17">
        <v>2436685</v>
      </c>
      <c r="F304" s="17">
        <v>5759438</v>
      </c>
      <c r="G304" s="34">
        <f t="shared" si="0"/>
        <v>0.0200000204649589</v>
      </c>
      <c r="H304" s="34">
        <f t="shared" si="1"/>
        <v>0.0200000648057082</v>
      </c>
      <c r="I304" s="34">
        <f t="shared" si="2"/>
        <v>0.0199999413957932</v>
      </c>
      <c r="J304" s="34">
        <f t="shared" si="3"/>
        <v>0.0199999716639028</v>
      </c>
    </row>
    <row r="305" ht="15.75" customHeight="1" spans="2:10">
      <c r="B305" s="26">
        <v>43768</v>
      </c>
      <c r="C305" s="17">
        <v>7740060</v>
      </c>
      <c r="D305" s="17">
        <v>5805045</v>
      </c>
      <c r="E305" s="17">
        <v>2365018</v>
      </c>
      <c r="F305" s="17">
        <v>5590043</v>
      </c>
      <c r="G305" s="34">
        <f t="shared" si="0"/>
        <v>-0.00999994627948331</v>
      </c>
      <c r="H305" s="34">
        <f t="shared" si="1"/>
        <v>-0.00999986186151669</v>
      </c>
      <c r="I305" s="34">
        <f t="shared" si="2"/>
        <v>-0.0099999706978966</v>
      </c>
      <c r="J305" s="34">
        <f t="shared" si="3"/>
        <v>-0.00999998583195139</v>
      </c>
    </row>
    <row r="306" ht="15.75" customHeight="1" spans="2:10">
      <c r="B306" s="26">
        <v>43769</v>
      </c>
      <c r="C306" s="17">
        <v>7427330</v>
      </c>
      <c r="D306" s="17">
        <v>5570497</v>
      </c>
      <c r="E306" s="17">
        <v>2269462</v>
      </c>
      <c r="F306" s="17">
        <v>5364183</v>
      </c>
      <c r="G306" s="34">
        <f t="shared" si="0"/>
        <v>-0.0206185770920376</v>
      </c>
      <c r="H306" s="34">
        <f t="shared" si="1"/>
        <v>-0.0206186219522551</v>
      </c>
      <c r="I306" s="34">
        <f t="shared" si="2"/>
        <v>-0.0206184944157705</v>
      </c>
      <c r="J306" s="34">
        <f t="shared" si="3"/>
        <v>-0.0206185265850823</v>
      </c>
    </row>
    <row r="307" ht="15.75" customHeight="1" spans="2:10">
      <c r="B307" s="26">
        <v>43770</v>
      </c>
      <c r="C307" s="17">
        <v>7583695</v>
      </c>
      <c r="D307" s="17">
        <v>5687771</v>
      </c>
      <c r="E307" s="17">
        <v>2317240</v>
      </c>
      <c r="F307" s="17">
        <v>5477113</v>
      </c>
      <c r="G307" s="34">
        <f t="shared" si="0"/>
        <v>-0.0202020397774694</v>
      </c>
      <c r="H307" s="34">
        <f t="shared" si="1"/>
        <v>-0.0202020828434577</v>
      </c>
      <c r="I307" s="34">
        <f t="shared" si="2"/>
        <v>-0.0202019604079123</v>
      </c>
      <c r="J307" s="34">
        <f t="shared" si="3"/>
        <v>-0.0202019912905858</v>
      </c>
    </row>
    <row r="308" ht="15.75" customHeight="1" spans="2:10">
      <c r="B308" s="26">
        <v>43771</v>
      </c>
      <c r="C308" s="17">
        <v>15352294</v>
      </c>
      <c r="D308" s="17">
        <v>11514221</v>
      </c>
      <c r="E308" s="17">
        <v>4690978</v>
      </c>
      <c r="F308" s="17">
        <v>11087768</v>
      </c>
      <c r="G308" s="34">
        <f t="shared" si="0"/>
        <v>-0.0306122887113705</v>
      </c>
      <c r="H308" s="34">
        <f t="shared" si="1"/>
        <v>-0.0306122466161322</v>
      </c>
      <c r="I308" s="34">
        <f t="shared" si="2"/>
        <v>-0.0306124156999782</v>
      </c>
      <c r="J308" s="34">
        <f t="shared" si="3"/>
        <v>-0.030612241329446</v>
      </c>
    </row>
    <row r="309" ht="15.75" customHeight="1" spans="2:10">
      <c r="B309" s="26">
        <v>43772</v>
      </c>
      <c r="C309" s="17">
        <v>16483516</v>
      </c>
      <c r="D309" s="17">
        <v>12362637</v>
      </c>
      <c r="E309" s="17">
        <v>5036630</v>
      </c>
      <c r="F309" s="17">
        <v>11904761</v>
      </c>
      <c r="G309" s="34">
        <f t="shared" si="0"/>
        <v>0.0625000282005224</v>
      </c>
      <c r="H309" s="34">
        <f t="shared" si="1"/>
        <v>0.0625000053715279</v>
      </c>
      <c r="I309" s="34">
        <f t="shared" si="2"/>
        <v>0.0625001450312708</v>
      </c>
      <c r="J309" s="34">
        <f t="shared" si="3"/>
        <v>0.0624999944218747</v>
      </c>
    </row>
    <row r="310" ht="15.75" customHeight="1" spans="2:10">
      <c r="B310" s="26">
        <v>43773</v>
      </c>
      <c r="C310" s="17">
        <v>7661877</v>
      </c>
      <c r="D310" s="17">
        <v>5746408</v>
      </c>
      <c r="E310" s="17">
        <v>2341129</v>
      </c>
      <c r="F310" s="17">
        <v>5533578</v>
      </c>
      <c r="G310" s="34">
        <f t="shared" si="0"/>
        <v>0.0103092226150974</v>
      </c>
      <c r="H310" s="34">
        <f t="shared" si="1"/>
        <v>0.0103093109761276</v>
      </c>
      <c r="I310" s="34">
        <f t="shared" si="2"/>
        <v>0.0103092472078852</v>
      </c>
      <c r="J310" s="34">
        <f t="shared" si="3"/>
        <v>0.0103092632925412</v>
      </c>
    </row>
    <row r="311" ht="15.75" customHeight="1" spans="2:10">
      <c r="B311" s="26">
        <v>43774</v>
      </c>
      <c r="C311" s="17">
        <v>7505512</v>
      </c>
      <c r="D311" s="17">
        <v>5629134</v>
      </c>
      <c r="E311" s="17">
        <v>2293351</v>
      </c>
      <c r="F311" s="17">
        <v>5420648</v>
      </c>
      <c r="G311" s="34">
        <f t="shared" si="0"/>
        <v>-0.0588235884226019</v>
      </c>
      <c r="H311" s="34">
        <f t="shared" si="1"/>
        <v>-0.0588235490820446</v>
      </c>
      <c r="I311" s="34">
        <f t="shared" si="2"/>
        <v>-0.0588233604261528</v>
      </c>
      <c r="J311" s="34">
        <f t="shared" si="3"/>
        <v>-0.0588234477044461</v>
      </c>
    </row>
    <row r="312" ht="15.75" customHeight="1" spans="2:10">
      <c r="B312" s="26">
        <v>43775</v>
      </c>
      <c r="C312" s="17">
        <v>7740060</v>
      </c>
      <c r="D312" s="17">
        <v>5805045</v>
      </c>
      <c r="E312" s="17">
        <v>2365018</v>
      </c>
      <c r="F312" s="17">
        <v>5590043</v>
      </c>
      <c r="G312" s="34">
        <f t="shared" si="0"/>
        <v>0</v>
      </c>
      <c r="H312" s="34">
        <f t="shared" si="1"/>
        <v>0</v>
      </c>
      <c r="I312" s="34">
        <f t="shared" si="2"/>
        <v>0</v>
      </c>
      <c r="J312" s="34">
        <f t="shared" si="3"/>
        <v>0</v>
      </c>
    </row>
    <row r="313" ht="15.75" customHeight="1" spans="2:10">
      <c r="B313" s="26">
        <v>43776</v>
      </c>
      <c r="C313" s="17">
        <v>7505512</v>
      </c>
      <c r="D313" s="17">
        <v>5629134</v>
      </c>
      <c r="E313" s="17">
        <v>2293351</v>
      </c>
      <c r="F313" s="17">
        <v>5420648</v>
      </c>
      <c r="G313" s="34">
        <f t="shared" si="0"/>
        <v>0.0105262590998381</v>
      </c>
      <c r="H313" s="34">
        <f t="shared" si="1"/>
        <v>0.0105263498032582</v>
      </c>
      <c r="I313" s="34">
        <f t="shared" si="2"/>
        <v>0.0105262833217741</v>
      </c>
      <c r="J313" s="34">
        <f t="shared" si="3"/>
        <v>0.010526300090806</v>
      </c>
    </row>
    <row r="314" ht="15.75" customHeight="1" spans="2:10">
      <c r="B314" s="26">
        <v>43777</v>
      </c>
      <c r="C314" s="17">
        <v>7583695</v>
      </c>
      <c r="D314" s="17">
        <v>5687771</v>
      </c>
      <c r="E314" s="17">
        <v>2317240</v>
      </c>
      <c r="F314" s="17">
        <v>5477113</v>
      </c>
      <c r="G314" s="34">
        <f t="shared" si="0"/>
        <v>0</v>
      </c>
      <c r="H314" s="34">
        <f t="shared" si="1"/>
        <v>0</v>
      </c>
      <c r="I314" s="34">
        <f t="shared" si="2"/>
        <v>0</v>
      </c>
      <c r="J314" s="34">
        <f t="shared" si="3"/>
        <v>0</v>
      </c>
    </row>
    <row r="315" ht="15.75" customHeight="1" spans="2:10">
      <c r="B315" s="26">
        <v>43778</v>
      </c>
      <c r="C315" s="17">
        <v>16483516</v>
      </c>
      <c r="D315" s="17">
        <v>12362637</v>
      </c>
      <c r="E315" s="17">
        <v>5036630</v>
      </c>
      <c r="F315" s="17">
        <v>11904761</v>
      </c>
      <c r="G315" s="34">
        <f t="shared" si="0"/>
        <v>0.0736842324671478</v>
      </c>
      <c r="H315" s="34">
        <f t="shared" si="1"/>
        <v>0.0736841858428807</v>
      </c>
      <c r="I315" s="34">
        <f t="shared" si="2"/>
        <v>0.0736844214575298</v>
      </c>
      <c r="J315" s="34">
        <f t="shared" si="3"/>
        <v>0.0736841716024361</v>
      </c>
    </row>
    <row r="316" ht="15.75" customHeight="1" spans="2:10">
      <c r="B316" s="26">
        <v>43779</v>
      </c>
      <c r="C316" s="17">
        <v>16968325</v>
      </c>
      <c r="D316" s="17">
        <v>12726244</v>
      </c>
      <c r="E316" s="17">
        <v>5184766</v>
      </c>
      <c r="F316" s="17">
        <v>12254901</v>
      </c>
      <c r="G316" s="34">
        <f t="shared" si="0"/>
        <v>0.0294117468627446</v>
      </c>
      <c r="H316" s="34">
        <f t="shared" si="1"/>
        <v>0.0294117670849674</v>
      </c>
      <c r="I316" s="34">
        <f t="shared" si="2"/>
        <v>0.0294117296684488</v>
      </c>
      <c r="J316" s="34">
        <f t="shared" si="3"/>
        <v>0.0294117622352938</v>
      </c>
    </row>
    <row r="317" ht="15.75" customHeight="1" spans="2:10">
      <c r="B317" s="26">
        <v>43780</v>
      </c>
      <c r="C317" s="17">
        <v>7740060</v>
      </c>
      <c r="D317" s="17">
        <v>5805045</v>
      </c>
      <c r="E317" s="17">
        <v>2365018</v>
      </c>
      <c r="F317" s="17">
        <v>5590043</v>
      </c>
      <c r="G317" s="34">
        <f t="shared" si="0"/>
        <v>0.0102041575452072</v>
      </c>
      <c r="H317" s="34">
        <f t="shared" si="1"/>
        <v>0.0102041135958324</v>
      </c>
      <c r="I317" s="34">
        <f t="shared" si="2"/>
        <v>0.0102040511223431</v>
      </c>
      <c r="J317" s="34">
        <f t="shared" si="3"/>
        <v>0.0102040668804162</v>
      </c>
    </row>
    <row r="318" ht="15.75" customHeight="1" spans="2:10">
      <c r="B318" s="26">
        <v>43781</v>
      </c>
      <c r="C318" s="17">
        <v>7427330</v>
      </c>
      <c r="D318" s="17">
        <v>5570497</v>
      </c>
      <c r="E318" s="17">
        <v>2269462</v>
      </c>
      <c r="F318" s="17">
        <v>5364183</v>
      </c>
      <c r="G318" s="34">
        <f t="shared" si="0"/>
        <v>-0.0104166111519107</v>
      </c>
      <c r="H318" s="34">
        <f t="shared" si="1"/>
        <v>-0.0104166999755202</v>
      </c>
      <c r="I318" s="34">
        <f t="shared" si="2"/>
        <v>-0.0104166348718534</v>
      </c>
      <c r="J318" s="34">
        <f t="shared" si="3"/>
        <v>-0.0104166512933509</v>
      </c>
    </row>
    <row r="319" ht="15.75" customHeight="1" spans="2:10">
      <c r="B319" s="26">
        <v>43782</v>
      </c>
      <c r="C319" s="17">
        <v>7740060</v>
      </c>
      <c r="D319" s="17">
        <v>5805045</v>
      </c>
      <c r="E319" s="17">
        <v>2365018</v>
      </c>
      <c r="F319" s="17">
        <v>5590043</v>
      </c>
      <c r="G319" s="34">
        <f t="shared" si="0"/>
        <v>0</v>
      </c>
      <c r="H319" s="34">
        <f t="shared" si="1"/>
        <v>0</v>
      </c>
      <c r="I319" s="34">
        <f t="shared" si="2"/>
        <v>0</v>
      </c>
      <c r="J319" s="34">
        <f t="shared" si="3"/>
        <v>0</v>
      </c>
    </row>
    <row r="320" ht="15.75" customHeight="1" spans="2:10">
      <c r="B320" s="26">
        <v>43783</v>
      </c>
      <c r="C320" s="17">
        <v>7505512</v>
      </c>
      <c r="D320" s="17">
        <v>5629134</v>
      </c>
      <c r="E320" s="17">
        <v>2293351</v>
      </c>
      <c r="F320" s="17">
        <v>5420648</v>
      </c>
      <c r="G320" s="34">
        <f t="shared" si="0"/>
        <v>0</v>
      </c>
      <c r="H320" s="34">
        <f t="shared" si="1"/>
        <v>0</v>
      </c>
      <c r="I320" s="34">
        <f t="shared" si="2"/>
        <v>0</v>
      </c>
      <c r="J320" s="34">
        <f t="shared" si="3"/>
        <v>0</v>
      </c>
    </row>
    <row r="321" ht="15.75" customHeight="1" spans="2:10">
      <c r="B321" s="26">
        <v>43784</v>
      </c>
      <c r="C321" s="17">
        <v>7818242</v>
      </c>
      <c r="D321" s="17">
        <v>5863681</v>
      </c>
      <c r="E321" s="17">
        <v>2388907</v>
      </c>
      <c r="F321" s="17">
        <v>5646508</v>
      </c>
      <c r="G321" s="34">
        <f t="shared" si="0"/>
        <v>0.0309277997071349</v>
      </c>
      <c r="H321" s="34">
        <f t="shared" si="1"/>
        <v>0.0309277571125841</v>
      </c>
      <c r="I321" s="34">
        <f t="shared" si="2"/>
        <v>0.0309277416236557</v>
      </c>
      <c r="J321" s="34">
        <f t="shared" si="3"/>
        <v>0.0309277898776235</v>
      </c>
    </row>
    <row r="322" ht="15.75" customHeight="1" spans="2:10">
      <c r="B322" s="26">
        <v>43785</v>
      </c>
      <c r="C322" s="17">
        <v>16968325</v>
      </c>
      <c r="D322" s="17">
        <v>12726244</v>
      </c>
      <c r="E322" s="17">
        <v>5184766</v>
      </c>
      <c r="F322" s="17">
        <v>12254901</v>
      </c>
      <c r="G322" s="34">
        <f t="shared" si="0"/>
        <v>0.0294117468627446</v>
      </c>
      <c r="H322" s="34">
        <f t="shared" si="1"/>
        <v>0.0294117670849674</v>
      </c>
      <c r="I322" s="34">
        <f t="shared" si="2"/>
        <v>0.0294117296684488</v>
      </c>
      <c r="J322" s="34">
        <f t="shared" si="3"/>
        <v>0.0294117622352938</v>
      </c>
    </row>
    <row r="323" ht="15.75" customHeight="1" spans="2:10">
      <c r="B323" s="26">
        <v>43786</v>
      </c>
      <c r="C323" s="17">
        <v>15837104</v>
      </c>
      <c r="D323" s="17">
        <v>11877828</v>
      </c>
      <c r="E323" s="17">
        <v>4839115</v>
      </c>
      <c r="F323" s="17">
        <v>11437908</v>
      </c>
      <c r="G323" s="34">
        <f t="shared" si="0"/>
        <v>-0.066666627377776</v>
      </c>
      <c r="H323" s="34">
        <f t="shared" si="1"/>
        <v>-0.0666666457125921</v>
      </c>
      <c r="I323" s="34">
        <f t="shared" si="2"/>
        <v>-0.0666666538084844</v>
      </c>
      <c r="J323" s="34">
        <f t="shared" si="3"/>
        <v>-0.0666666340266641</v>
      </c>
    </row>
    <row r="324" ht="15.75" customHeight="1" spans="2:10">
      <c r="B324" s="26">
        <v>43787</v>
      </c>
      <c r="C324" s="17">
        <v>8209154</v>
      </c>
      <c r="D324" s="17">
        <v>6156866</v>
      </c>
      <c r="E324" s="17">
        <v>2508352</v>
      </c>
      <c r="F324" s="17">
        <v>5928833</v>
      </c>
      <c r="G324" s="34">
        <f t="shared" si="0"/>
        <v>0.0606059901344433</v>
      </c>
      <c r="H324" s="34">
        <f t="shared" si="1"/>
        <v>0.06060607626642</v>
      </c>
      <c r="I324" s="34">
        <f t="shared" si="2"/>
        <v>0.0606058812237369</v>
      </c>
      <c r="J324" s="34">
        <f t="shared" si="3"/>
        <v>0.0606059738717573</v>
      </c>
    </row>
    <row r="325" ht="15.75" customHeight="1" spans="2:10">
      <c r="B325" s="26">
        <v>43788</v>
      </c>
      <c r="C325" s="17">
        <v>7661877</v>
      </c>
      <c r="D325" s="17">
        <v>5746408</v>
      </c>
      <c r="E325" s="17">
        <v>2341129</v>
      </c>
      <c r="F325" s="17">
        <v>5533578</v>
      </c>
      <c r="G325" s="34">
        <f t="shared" si="0"/>
        <v>0.0315789119373988</v>
      </c>
      <c r="H325" s="34">
        <f t="shared" si="1"/>
        <v>0.0315790494097743</v>
      </c>
      <c r="I325" s="34">
        <f t="shared" si="2"/>
        <v>0.0315788499653222</v>
      </c>
      <c r="J325" s="34">
        <f t="shared" si="3"/>
        <v>0.0315789002724181</v>
      </c>
    </row>
    <row r="326" ht="15.75" customHeight="1" spans="2:10">
      <c r="B326" s="26">
        <v>43789</v>
      </c>
      <c r="C326" s="17">
        <v>8052789</v>
      </c>
      <c r="D326" s="17">
        <v>6039592</v>
      </c>
      <c r="E326" s="17">
        <v>2460574</v>
      </c>
      <c r="F326" s="17">
        <v>5815903</v>
      </c>
      <c r="G326" s="34">
        <f t="shared" si="0"/>
        <v>0.040403950356974</v>
      </c>
      <c r="H326" s="34">
        <f t="shared" si="1"/>
        <v>0.0404039934229623</v>
      </c>
      <c r="I326" s="34">
        <f t="shared" si="2"/>
        <v>0.0404039208158247</v>
      </c>
      <c r="J326" s="34">
        <f t="shared" si="3"/>
        <v>0.0404039825811715</v>
      </c>
    </row>
    <row r="327" ht="15.75" customHeight="1" spans="2:10">
      <c r="B327" s="26">
        <v>43790</v>
      </c>
      <c r="C327" s="17">
        <v>7661877</v>
      </c>
      <c r="D327" s="17">
        <v>5746408</v>
      </c>
      <c r="E327" s="17">
        <v>2341129</v>
      </c>
      <c r="F327" s="17">
        <v>5533578</v>
      </c>
      <c r="G327" s="34">
        <f t="shared" si="0"/>
        <v>0.0208333555392357</v>
      </c>
      <c r="H327" s="34">
        <f t="shared" si="1"/>
        <v>0.0208333999510404</v>
      </c>
      <c r="I327" s="34">
        <f t="shared" si="2"/>
        <v>0.0208332697437068</v>
      </c>
      <c r="J327" s="34">
        <f t="shared" si="3"/>
        <v>0.0208333025867018</v>
      </c>
    </row>
    <row r="328" ht="15.75" customHeight="1" spans="2:10">
      <c r="B328" s="26">
        <v>43791</v>
      </c>
      <c r="C328" s="17">
        <v>8209154</v>
      </c>
      <c r="D328" s="17">
        <v>6156866</v>
      </c>
      <c r="E328" s="17">
        <v>2508352</v>
      </c>
      <c r="F328" s="17">
        <v>5928833</v>
      </c>
      <c r="G328" s="34">
        <f t="shared" si="0"/>
        <v>0.0499999872094008</v>
      </c>
      <c r="H328" s="34">
        <f t="shared" si="1"/>
        <v>0.0500001620142705</v>
      </c>
      <c r="I328" s="34">
        <f t="shared" si="2"/>
        <v>0.0499998534894828</v>
      </c>
      <c r="J328" s="34">
        <f t="shared" si="3"/>
        <v>0.0499999291597568</v>
      </c>
    </row>
    <row r="329" ht="15.75" customHeight="1" spans="2:10">
      <c r="B329" s="26">
        <v>43792</v>
      </c>
      <c r="C329" s="17">
        <v>16483516</v>
      </c>
      <c r="D329" s="17">
        <v>12362637</v>
      </c>
      <c r="E329" s="17">
        <v>5036630</v>
      </c>
      <c r="F329" s="17">
        <v>11904761</v>
      </c>
      <c r="G329" s="34">
        <f t="shared" si="0"/>
        <v>-0.0285714117333326</v>
      </c>
      <c r="H329" s="34">
        <f t="shared" si="1"/>
        <v>-0.028571430816508</v>
      </c>
      <c r="I329" s="34">
        <f t="shared" si="2"/>
        <v>-0.0285713955075311</v>
      </c>
      <c r="J329" s="34">
        <f t="shared" si="3"/>
        <v>-0.0285714262399999</v>
      </c>
    </row>
    <row r="330" ht="15.75" customHeight="1" spans="2:10">
      <c r="B330" s="26">
        <v>43793</v>
      </c>
      <c r="C330" s="17">
        <v>16645119</v>
      </c>
      <c r="D330" s="17">
        <v>12483839</v>
      </c>
      <c r="E330" s="17">
        <v>5086008</v>
      </c>
      <c r="F330" s="17">
        <v>12021475</v>
      </c>
      <c r="G330" s="34">
        <f t="shared" si="0"/>
        <v>0.0510203759475216</v>
      </c>
      <c r="H330" s="34">
        <f t="shared" si="1"/>
        <v>0.0510203548999026</v>
      </c>
      <c r="I330" s="34">
        <f t="shared" si="2"/>
        <v>0.0510202795345842</v>
      </c>
      <c r="J330" s="34">
        <f t="shared" si="3"/>
        <v>0.0510204313586016</v>
      </c>
    </row>
    <row r="331" ht="15.75" customHeight="1" spans="2:10">
      <c r="B331" s="26">
        <v>43794</v>
      </c>
      <c r="C331" s="17">
        <v>7974607</v>
      </c>
      <c r="D331" s="17">
        <v>5980955</v>
      </c>
      <c r="E331" s="17">
        <v>2436685</v>
      </c>
      <c r="F331" s="17">
        <v>5759438</v>
      </c>
      <c r="G331" s="34">
        <f t="shared" si="0"/>
        <v>-0.0285713972475118</v>
      </c>
      <c r="H331" s="34">
        <f t="shared" si="1"/>
        <v>-0.0285715167424465</v>
      </c>
      <c r="I331" s="34">
        <f t="shared" si="2"/>
        <v>-0.0285713488378027</v>
      </c>
      <c r="J331" s="34">
        <f t="shared" si="3"/>
        <v>-0.0285713900189126</v>
      </c>
    </row>
    <row r="332" ht="15.75" customHeight="1" spans="2:10">
      <c r="B332" s="26">
        <v>43795</v>
      </c>
      <c r="C332" s="17">
        <v>7583695</v>
      </c>
      <c r="D332" s="17">
        <v>5687771</v>
      </c>
      <c r="E332" s="17">
        <v>2317240</v>
      </c>
      <c r="F332" s="17">
        <v>5477113</v>
      </c>
      <c r="G332" s="34">
        <f t="shared" si="0"/>
        <v>-0.010204027028886</v>
      </c>
      <c r="H332" s="34">
        <f t="shared" si="1"/>
        <v>-0.0102041135958324</v>
      </c>
      <c r="I332" s="34">
        <f t="shared" si="2"/>
        <v>-0.0102040511223431</v>
      </c>
      <c r="J332" s="34">
        <f t="shared" si="3"/>
        <v>-0.0102040668804162</v>
      </c>
    </row>
    <row r="333" ht="15.75" customHeight="1" spans="2:10">
      <c r="B333" s="26">
        <v>43796</v>
      </c>
      <c r="C333" s="17">
        <v>8209154</v>
      </c>
      <c r="D333" s="17">
        <v>6156866</v>
      </c>
      <c r="E333" s="17">
        <v>2508352</v>
      </c>
      <c r="F333" s="17">
        <v>5928833</v>
      </c>
      <c r="G333" s="34">
        <f t="shared" si="0"/>
        <v>0.019417496223979</v>
      </c>
      <c r="H333" s="34">
        <f t="shared" si="1"/>
        <v>0.019417536813745</v>
      </c>
      <c r="I333" s="34">
        <f t="shared" si="2"/>
        <v>0.0194174204880651</v>
      </c>
      <c r="J333" s="34">
        <f t="shared" si="3"/>
        <v>0.0194174490186649</v>
      </c>
    </row>
    <row r="334" ht="15.75" customHeight="1" spans="2:10">
      <c r="B334" s="26">
        <v>43797</v>
      </c>
      <c r="C334" s="17">
        <v>8209154</v>
      </c>
      <c r="D334" s="17">
        <v>6156866</v>
      </c>
      <c r="E334" s="17">
        <v>2508352</v>
      </c>
      <c r="F334" s="17">
        <v>5928833</v>
      </c>
      <c r="G334" s="34">
        <f t="shared" si="0"/>
        <v>0.0714285807511659</v>
      </c>
      <c r="H334" s="34">
        <f t="shared" si="1"/>
        <v>0.0714286211490727</v>
      </c>
      <c r="I334" s="34">
        <f t="shared" si="2"/>
        <v>0.0714283578564017</v>
      </c>
      <c r="J334" s="34">
        <f t="shared" si="3"/>
        <v>0.0714284681629138</v>
      </c>
    </row>
    <row r="335" ht="15.75" customHeight="1" spans="2:10">
      <c r="B335" s="26">
        <v>43798</v>
      </c>
      <c r="C335" s="17">
        <v>7818242</v>
      </c>
      <c r="D335" s="17">
        <v>5863681</v>
      </c>
      <c r="E335" s="17">
        <v>2388907</v>
      </c>
      <c r="F335" s="17">
        <v>5646508</v>
      </c>
      <c r="G335" s="34">
        <f t="shared" si="0"/>
        <v>-0.047619036017597</v>
      </c>
      <c r="H335" s="34">
        <f t="shared" si="1"/>
        <v>-0.0476191945707443</v>
      </c>
      <c r="I335" s="34">
        <f t="shared" si="2"/>
        <v>-0.0476189147296712</v>
      </c>
      <c r="J335" s="34">
        <f t="shared" si="3"/>
        <v>-0.0476189833648545</v>
      </c>
    </row>
    <row r="336" ht="15.75" customHeight="1" spans="2:10">
      <c r="B336" s="26">
        <v>43799</v>
      </c>
      <c r="C336" s="17">
        <v>16968325</v>
      </c>
      <c r="D336" s="17">
        <v>12726244</v>
      </c>
      <c r="E336" s="17">
        <v>5184766</v>
      </c>
      <c r="F336" s="17">
        <v>12254901</v>
      </c>
      <c r="G336" s="34">
        <f t="shared" si="0"/>
        <v>0.0294117468627446</v>
      </c>
      <c r="H336" s="34">
        <f t="shared" si="1"/>
        <v>0.0294117670849674</v>
      </c>
      <c r="I336" s="34">
        <f t="shared" si="2"/>
        <v>0.0294117296684488</v>
      </c>
      <c r="J336" s="34">
        <f t="shared" si="3"/>
        <v>0.0294117622352938</v>
      </c>
    </row>
    <row r="337" ht="15.75" customHeight="1" spans="2:10">
      <c r="B337" s="26">
        <v>43800</v>
      </c>
      <c r="C337" s="17">
        <v>16806722</v>
      </c>
      <c r="D337" s="17">
        <v>12605042</v>
      </c>
      <c r="E337" s="17">
        <v>5135387</v>
      </c>
      <c r="F337" s="17">
        <v>12138188</v>
      </c>
      <c r="G337" s="34">
        <f t="shared" si="0"/>
        <v>0.00970873203129408</v>
      </c>
      <c r="H337" s="34">
        <f t="shared" si="1"/>
        <v>0.00970879230339317</v>
      </c>
      <c r="I337" s="34">
        <f t="shared" si="2"/>
        <v>0.00970879322250373</v>
      </c>
      <c r="J337" s="34">
        <f t="shared" si="3"/>
        <v>0.00970870878989483</v>
      </c>
    </row>
    <row r="338" ht="15.75" customHeight="1" spans="2:10">
      <c r="B338" s="26">
        <v>43801</v>
      </c>
      <c r="C338" s="17">
        <v>7740060</v>
      </c>
      <c r="D338" s="17">
        <v>5805045</v>
      </c>
      <c r="E338" s="17">
        <v>2365018</v>
      </c>
      <c r="F338" s="17">
        <v>5590043</v>
      </c>
      <c r="G338" s="34">
        <f t="shared" si="0"/>
        <v>-0.0294117315122865</v>
      </c>
      <c r="H338" s="34">
        <f t="shared" si="1"/>
        <v>-0.0294116909423328</v>
      </c>
      <c r="I338" s="34">
        <f t="shared" si="2"/>
        <v>-0.0294116802130764</v>
      </c>
      <c r="J338" s="34">
        <f t="shared" si="3"/>
        <v>-0.0294117238522231</v>
      </c>
    </row>
    <row r="339" ht="15.75" customHeight="1" spans="2:10">
      <c r="B339" s="26">
        <v>43802</v>
      </c>
      <c r="C339" s="17">
        <v>7505512</v>
      </c>
      <c r="D339" s="17">
        <v>5629134</v>
      </c>
      <c r="E339" s="17">
        <v>2293351</v>
      </c>
      <c r="F339" s="17">
        <v>5420648</v>
      </c>
      <c r="G339" s="34">
        <f t="shared" si="0"/>
        <v>-0.0103093544769404</v>
      </c>
      <c r="H339" s="34">
        <f t="shared" si="1"/>
        <v>-0.0103093109761275</v>
      </c>
      <c r="I339" s="34">
        <f t="shared" si="2"/>
        <v>-0.0103092472078853</v>
      </c>
      <c r="J339" s="34">
        <f t="shared" si="3"/>
        <v>-0.0103092632925411</v>
      </c>
    </row>
    <row r="340" ht="15.75" customHeight="1" spans="2:10">
      <c r="B340" s="26">
        <v>43803</v>
      </c>
      <c r="C340" s="17">
        <v>8052789</v>
      </c>
      <c r="D340" s="17">
        <v>6039592</v>
      </c>
      <c r="E340" s="17">
        <v>2460574</v>
      </c>
      <c r="F340" s="17">
        <v>5815903</v>
      </c>
      <c r="G340" s="34">
        <f t="shared" si="0"/>
        <v>-0.0190476387700852</v>
      </c>
      <c r="H340" s="34">
        <f t="shared" si="1"/>
        <v>-0.0190476778282977</v>
      </c>
      <c r="I340" s="34">
        <f t="shared" si="2"/>
        <v>-0.0190475658918684</v>
      </c>
      <c r="J340" s="34">
        <f t="shared" si="3"/>
        <v>-0.0190475933459417</v>
      </c>
    </row>
    <row r="341" ht="15.75" customHeight="1" spans="2:10">
      <c r="B341" s="26">
        <v>43804</v>
      </c>
      <c r="C341" s="17">
        <v>8130972</v>
      </c>
      <c r="D341" s="17">
        <v>6098229</v>
      </c>
      <c r="E341" s="17">
        <v>2484463</v>
      </c>
      <c r="F341" s="17">
        <v>5872368</v>
      </c>
      <c r="G341" s="34">
        <f t="shared" si="0"/>
        <v>-0.00952375847742659</v>
      </c>
      <c r="H341" s="34">
        <f t="shared" si="1"/>
        <v>-0.00952383891414887</v>
      </c>
      <c r="I341" s="34">
        <f t="shared" si="2"/>
        <v>-0.00952378294593426</v>
      </c>
      <c r="J341" s="34">
        <f t="shared" si="3"/>
        <v>-0.00952379667297087</v>
      </c>
    </row>
    <row r="342" ht="15.75" customHeight="1" spans="2:10">
      <c r="B342" s="26">
        <v>43805</v>
      </c>
      <c r="C342" s="17">
        <v>7583695</v>
      </c>
      <c r="D342" s="17">
        <v>5687771</v>
      </c>
      <c r="E342" s="17">
        <v>2317240</v>
      </c>
      <c r="F342" s="17">
        <v>5477113</v>
      </c>
      <c r="G342" s="34">
        <f t="shared" si="0"/>
        <v>-0.0299999667444421</v>
      </c>
      <c r="H342" s="34">
        <f t="shared" si="1"/>
        <v>-0.029999926667225</v>
      </c>
      <c r="I342" s="34">
        <f t="shared" si="2"/>
        <v>-0.0299999120936897</v>
      </c>
      <c r="J342" s="34">
        <f t="shared" si="3"/>
        <v>-0.029999957495854</v>
      </c>
    </row>
    <row r="343" ht="15.75" customHeight="1" spans="2:10">
      <c r="B343" s="26">
        <v>43806</v>
      </c>
      <c r="C343" s="17">
        <v>15837104</v>
      </c>
      <c r="D343" s="17">
        <v>11877828</v>
      </c>
      <c r="E343" s="17">
        <v>4839115</v>
      </c>
      <c r="F343" s="17">
        <v>11437908</v>
      </c>
      <c r="G343" s="34">
        <f t="shared" si="0"/>
        <v>-0.066666627377776</v>
      </c>
      <c r="H343" s="34">
        <f t="shared" si="1"/>
        <v>-0.0666666457125921</v>
      </c>
      <c r="I343" s="34">
        <f t="shared" si="2"/>
        <v>-0.0666666538084844</v>
      </c>
      <c r="J343" s="34">
        <f t="shared" si="3"/>
        <v>-0.0666666340266641</v>
      </c>
    </row>
    <row r="344" ht="15.75" customHeight="1" spans="2:10">
      <c r="B344" s="26">
        <v>43807</v>
      </c>
      <c r="C344" s="17">
        <v>15837104</v>
      </c>
      <c r="D344" s="17">
        <v>11877828</v>
      </c>
      <c r="E344" s="17">
        <v>4839115</v>
      </c>
      <c r="F344" s="17">
        <v>11437908</v>
      </c>
      <c r="G344" s="34">
        <f t="shared" si="0"/>
        <v>-0.0576922733653832</v>
      </c>
      <c r="H344" s="34">
        <f t="shared" si="1"/>
        <v>-0.0576923107435897</v>
      </c>
      <c r="I344" s="34">
        <f t="shared" si="2"/>
        <v>-0.0576922440314624</v>
      </c>
      <c r="J344" s="34">
        <f t="shared" si="3"/>
        <v>-0.0576923013550292</v>
      </c>
    </row>
    <row r="345" ht="15.75" customHeight="1" spans="2:10">
      <c r="B345" s="26">
        <v>43808</v>
      </c>
      <c r="C345" s="17">
        <v>8130972</v>
      </c>
      <c r="D345" s="17">
        <v>6098229</v>
      </c>
      <c r="E345" s="17">
        <v>2484463</v>
      </c>
      <c r="F345" s="17">
        <v>5872368</v>
      </c>
      <c r="G345" s="34">
        <f t="shared" si="0"/>
        <v>0.0505050348446912</v>
      </c>
      <c r="H345" s="34">
        <f t="shared" si="1"/>
        <v>0.0505050348446912</v>
      </c>
      <c r="I345" s="34">
        <f t="shared" si="2"/>
        <v>0.0505049010197809</v>
      </c>
      <c r="J345" s="34">
        <f t="shared" si="3"/>
        <v>0.0505049782264644</v>
      </c>
    </row>
    <row r="346" ht="15.75" customHeight="1" spans="2:10">
      <c r="B346" s="26">
        <v>43809</v>
      </c>
      <c r="C346" s="17">
        <v>7740060</v>
      </c>
      <c r="D346" s="17">
        <v>5805045</v>
      </c>
      <c r="E346" s="17">
        <v>2365018</v>
      </c>
      <c r="F346" s="17">
        <v>5590043</v>
      </c>
      <c r="G346" s="34">
        <f t="shared" si="0"/>
        <v>0.0312500999265606</v>
      </c>
      <c r="H346" s="34">
        <f t="shared" si="1"/>
        <v>0.0312500999265606</v>
      </c>
      <c r="I346" s="34">
        <f t="shared" si="2"/>
        <v>0.0312499046155603</v>
      </c>
      <c r="J346" s="34">
        <f t="shared" si="3"/>
        <v>0.0312499538800528</v>
      </c>
    </row>
    <row r="347" ht="15.75" customHeight="1" spans="2:10">
      <c r="B347" s="26">
        <v>43810</v>
      </c>
      <c r="C347" s="17">
        <v>8130972</v>
      </c>
      <c r="D347" s="17">
        <v>6098229</v>
      </c>
      <c r="E347" s="17">
        <v>2484463</v>
      </c>
      <c r="F347" s="17">
        <v>5872368</v>
      </c>
      <c r="G347" s="34">
        <f t="shared" si="0"/>
        <v>0.00970881020227909</v>
      </c>
      <c r="H347" s="34">
        <f t="shared" si="1"/>
        <v>0.00970876840687263</v>
      </c>
      <c r="I347" s="34">
        <f t="shared" si="2"/>
        <v>0.00970871024403253</v>
      </c>
      <c r="J347" s="34">
        <f t="shared" si="3"/>
        <v>0.00970872450933236</v>
      </c>
    </row>
    <row r="348" ht="15.75" customHeight="1" spans="2:10">
      <c r="B348" s="26">
        <v>43811</v>
      </c>
      <c r="C348" s="17">
        <v>7896424</v>
      </c>
      <c r="D348" s="17">
        <v>5922318</v>
      </c>
      <c r="E348" s="17">
        <v>2412796</v>
      </c>
      <c r="F348" s="17">
        <v>5702973</v>
      </c>
      <c r="G348" s="34">
        <f t="shared" si="0"/>
        <v>-0.0288462437209229</v>
      </c>
      <c r="H348" s="34">
        <f t="shared" si="1"/>
        <v>-0.0288462437209229</v>
      </c>
      <c r="I348" s="34">
        <f t="shared" si="2"/>
        <v>-0.0288460725718194</v>
      </c>
      <c r="J348" s="34">
        <f t="shared" si="3"/>
        <v>-0.0288461145486795</v>
      </c>
    </row>
    <row r="349" ht="15.75" customHeight="1" spans="2:10">
      <c r="B349" s="26">
        <v>43812</v>
      </c>
      <c r="C349" s="17">
        <v>8209154</v>
      </c>
      <c r="D349" s="17">
        <v>6156866</v>
      </c>
      <c r="E349" s="17">
        <v>2508352</v>
      </c>
      <c r="F349" s="17">
        <v>5928833</v>
      </c>
      <c r="G349" s="34">
        <f t="shared" si="0"/>
        <v>0.0824741765063073</v>
      </c>
      <c r="H349" s="34">
        <f t="shared" si="1"/>
        <v>0.0824743119932219</v>
      </c>
      <c r="I349" s="34">
        <f t="shared" si="2"/>
        <v>0.0824739776630818</v>
      </c>
      <c r="J349" s="34">
        <f t="shared" si="3"/>
        <v>0.0824741063403294</v>
      </c>
    </row>
    <row r="350" ht="15.75" customHeight="1" spans="2:10">
      <c r="B350" s="26">
        <v>43813</v>
      </c>
      <c r="C350" s="17">
        <v>16483516</v>
      </c>
      <c r="D350" s="17">
        <v>12362637</v>
      </c>
      <c r="E350" s="17">
        <v>5036630</v>
      </c>
      <c r="F350" s="17">
        <v>11904761</v>
      </c>
      <c r="G350" s="34">
        <f t="shared" si="0"/>
        <v>0.0408163007580173</v>
      </c>
      <c r="H350" s="34">
        <f t="shared" si="1"/>
        <v>0.0408163007580173</v>
      </c>
      <c r="I350" s="34">
        <f t="shared" si="2"/>
        <v>0.0408163476172814</v>
      </c>
      <c r="J350" s="34">
        <f t="shared" si="3"/>
        <v>0.0408162926297362</v>
      </c>
    </row>
    <row r="351" ht="15.75" customHeight="1" spans="2:10">
      <c r="B351" s="26">
        <v>43814</v>
      </c>
      <c r="C351" s="17">
        <v>15513897</v>
      </c>
      <c r="D351" s="17">
        <v>11635423</v>
      </c>
      <c r="E351" s="17">
        <v>4740357</v>
      </c>
      <c r="F351" s="17">
        <v>11204481</v>
      </c>
      <c r="G351" s="34">
        <f t="shared" si="0"/>
        <v>-0.0204082135218662</v>
      </c>
      <c r="H351" s="34">
        <f t="shared" si="1"/>
        <v>-0.020408192474247</v>
      </c>
      <c r="I351" s="34">
        <f t="shared" si="2"/>
        <v>-0.0204082771333188</v>
      </c>
      <c r="J351" s="34">
        <f t="shared" si="3"/>
        <v>-0.0204081900291557</v>
      </c>
    </row>
    <row r="352" ht="15.75" customHeight="1" spans="2:10">
      <c r="B352" s="26">
        <v>43815</v>
      </c>
      <c r="C352" s="17">
        <v>7661877</v>
      </c>
      <c r="D352" s="17">
        <v>5746408</v>
      </c>
      <c r="E352" s="17">
        <v>2341129</v>
      </c>
      <c r="F352" s="17">
        <v>5533578</v>
      </c>
      <c r="G352" s="34">
        <f t="shared" si="0"/>
        <v>-0.0576923644553198</v>
      </c>
      <c r="H352" s="34">
        <f t="shared" si="1"/>
        <v>-0.057692323459811</v>
      </c>
      <c r="I352" s="34">
        <f t="shared" si="2"/>
        <v>-0.0576921451436387</v>
      </c>
      <c r="J352" s="34">
        <f t="shared" si="3"/>
        <v>-0.057692229097359</v>
      </c>
    </row>
    <row r="353" ht="15.75" customHeight="1" spans="2:10">
      <c r="B353" s="26">
        <v>43816</v>
      </c>
      <c r="C353" s="17">
        <v>7583695</v>
      </c>
      <c r="D353" s="17">
        <v>5687771</v>
      </c>
      <c r="E353" s="17">
        <v>2317240</v>
      </c>
      <c r="F353" s="17">
        <v>5477113</v>
      </c>
      <c r="G353" s="34">
        <f t="shared" si="0"/>
        <v>-0.0202020397774694</v>
      </c>
      <c r="H353" s="34">
        <f t="shared" si="1"/>
        <v>-0.0202020828434577</v>
      </c>
      <c r="I353" s="34">
        <f t="shared" si="2"/>
        <v>-0.0202019604079123</v>
      </c>
      <c r="J353" s="34">
        <f t="shared" si="3"/>
        <v>-0.0202019912905858</v>
      </c>
    </row>
    <row r="354" ht="15.75" customHeight="1" spans="2:10">
      <c r="B354" s="26">
        <v>43817</v>
      </c>
      <c r="C354" s="17">
        <v>8052789</v>
      </c>
      <c r="D354" s="17">
        <v>6039592</v>
      </c>
      <c r="E354" s="17">
        <v>2460574</v>
      </c>
      <c r="F354" s="17">
        <v>5815903</v>
      </c>
      <c r="G354" s="34">
        <f t="shared" si="0"/>
        <v>-0.00961545556914967</v>
      </c>
      <c r="H354" s="34">
        <f t="shared" si="1"/>
        <v>-0.00961541457364101</v>
      </c>
      <c r="I354" s="34">
        <f t="shared" si="2"/>
        <v>-0.00961535752393983</v>
      </c>
      <c r="J354" s="34">
        <f t="shared" si="3"/>
        <v>-0.00961537151622649</v>
      </c>
    </row>
    <row r="355" ht="15.75" customHeight="1" spans="2:10">
      <c r="B355" s="26">
        <v>43818</v>
      </c>
      <c r="C355" s="17">
        <v>7583695</v>
      </c>
      <c r="D355" s="17">
        <v>5687771</v>
      </c>
      <c r="E355" s="17">
        <v>2317240</v>
      </c>
      <c r="F355" s="17">
        <v>5477113</v>
      </c>
      <c r="G355" s="34">
        <f t="shared" si="0"/>
        <v>-0.0396038763875901</v>
      </c>
      <c r="H355" s="34">
        <f t="shared" si="1"/>
        <v>-0.0396039186007912</v>
      </c>
      <c r="I355" s="34">
        <f t="shared" si="2"/>
        <v>-0.0396038454970914</v>
      </c>
      <c r="J355" s="34">
        <f t="shared" si="3"/>
        <v>-0.0396039048405104</v>
      </c>
    </row>
    <row r="356" ht="15.75" customHeight="1" spans="2:10">
      <c r="B356" s="26">
        <v>43819</v>
      </c>
      <c r="C356" s="17">
        <v>7974607</v>
      </c>
      <c r="D356" s="17">
        <v>5980955</v>
      </c>
      <c r="E356" s="17">
        <v>2436685</v>
      </c>
      <c r="F356" s="17">
        <v>5759438</v>
      </c>
      <c r="G356" s="34">
        <f t="shared" si="0"/>
        <v>-0.0285713972475118</v>
      </c>
      <c r="H356" s="34">
        <f t="shared" si="1"/>
        <v>-0.0285715167424465</v>
      </c>
      <c r="I356" s="34">
        <f t="shared" si="2"/>
        <v>-0.0285713488378027</v>
      </c>
      <c r="J356" s="34">
        <f t="shared" si="3"/>
        <v>-0.0285713900189126</v>
      </c>
    </row>
    <row r="357" ht="15.75" customHeight="1" spans="2:10">
      <c r="B357" s="26">
        <v>43820</v>
      </c>
      <c r="C357" s="17">
        <v>16645119</v>
      </c>
      <c r="D357" s="17">
        <v>12483839</v>
      </c>
      <c r="E357" s="17">
        <v>5086008</v>
      </c>
      <c r="F357" s="17">
        <v>12021475</v>
      </c>
      <c r="G357" s="34">
        <f t="shared" si="0"/>
        <v>0.00980391562091487</v>
      </c>
      <c r="H357" s="34">
        <f t="shared" si="1"/>
        <v>0.00980389539869209</v>
      </c>
      <c r="I357" s="34">
        <f t="shared" si="2"/>
        <v>0.00980377752584571</v>
      </c>
      <c r="J357" s="34">
        <f t="shared" si="3"/>
        <v>0.00980397674510214</v>
      </c>
    </row>
    <row r="358" ht="15.75" customHeight="1" spans="2:10">
      <c r="B358" s="26">
        <v>43821</v>
      </c>
      <c r="C358" s="17">
        <v>15513897</v>
      </c>
      <c r="D358" s="17">
        <v>11635423</v>
      </c>
      <c r="E358" s="17">
        <v>4740357</v>
      </c>
      <c r="F358" s="17">
        <v>11204481</v>
      </c>
      <c r="G358" s="34">
        <f t="shared" si="0"/>
        <v>0</v>
      </c>
      <c r="H358" s="34">
        <f t="shared" si="1"/>
        <v>0</v>
      </c>
      <c r="I358" s="34">
        <f t="shared" si="2"/>
        <v>0</v>
      </c>
      <c r="J358" s="34">
        <f t="shared" si="3"/>
        <v>0</v>
      </c>
    </row>
    <row r="359" ht="15.75" customHeight="1" spans="2:10">
      <c r="B359" s="26">
        <v>43822</v>
      </c>
      <c r="C359" s="17">
        <v>7740060</v>
      </c>
      <c r="D359" s="17">
        <v>5805045</v>
      </c>
      <c r="E359" s="17">
        <v>2365018</v>
      </c>
      <c r="F359" s="17">
        <v>5590043</v>
      </c>
      <c r="G359" s="34">
        <f t="shared" si="0"/>
        <v>0.0102041575452072</v>
      </c>
      <c r="H359" s="34">
        <f t="shared" si="1"/>
        <v>0.0102041135958324</v>
      </c>
      <c r="I359" s="34">
        <f t="shared" si="2"/>
        <v>0.0102040511223431</v>
      </c>
      <c r="J359" s="34">
        <f t="shared" si="3"/>
        <v>0.0102040668804162</v>
      </c>
    </row>
    <row r="360" ht="15.75" customHeight="1" spans="2:10">
      <c r="B360" s="26">
        <v>43823</v>
      </c>
      <c r="C360" s="17">
        <v>7661877</v>
      </c>
      <c r="D360" s="17">
        <v>5746408</v>
      </c>
      <c r="E360" s="17">
        <v>2341129</v>
      </c>
      <c r="F360" s="17">
        <v>5533578</v>
      </c>
      <c r="G360" s="34">
        <f t="shared" si="0"/>
        <v>0.0103092226150974</v>
      </c>
      <c r="H360" s="34">
        <f t="shared" si="1"/>
        <v>0.0103093109761276</v>
      </c>
      <c r="I360" s="34">
        <f t="shared" si="2"/>
        <v>0.0103092472078852</v>
      </c>
      <c r="J360" s="34">
        <f t="shared" si="3"/>
        <v>0.0103092632925412</v>
      </c>
    </row>
    <row r="361" ht="15.75" customHeight="1" spans="2:10">
      <c r="B361" s="26">
        <v>43824</v>
      </c>
      <c r="C361" s="17">
        <v>7427330</v>
      </c>
      <c r="D361" s="17">
        <v>5570497</v>
      </c>
      <c r="E361" s="17">
        <v>2269462</v>
      </c>
      <c r="F361" s="17">
        <v>5364183</v>
      </c>
      <c r="G361" s="34">
        <f t="shared" si="0"/>
        <v>-0.0776698607153372</v>
      </c>
      <c r="H361" s="34">
        <f t="shared" si="1"/>
        <v>-0.0776699816808818</v>
      </c>
      <c r="I361" s="34">
        <f t="shared" si="2"/>
        <v>-0.0776696819522599</v>
      </c>
      <c r="J361" s="34">
        <f t="shared" si="3"/>
        <v>-0.0776697960746594</v>
      </c>
    </row>
    <row r="362" ht="15.75" customHeight="1" spans="2:10">
      <c r="B362" s="26">
        <v>43825</v>
      </c>
      <c r="C362" s="17">
        <v>7427330</v>
      </c>
      <c r="D362" s="17">
        <v>5570497</v>
      </c>
      <c r="E362" s="17">
        <v>2269462</v>
      </c>
      <c r="F362" s="17">
        <v>5364183</v>
      </c>
      <c r="G362" s="34">
        <f t="shared" si="0"/>
        <v>-0.0206185770920376</v>
      </c>
      <c r="H362" s="34">
        <f t="shared" si="1"/>
        <v>-0.0206186219522551</v>
      </c>
      <c r="I362" s="34">
        <f t="shared" si="2"/>
        <v>-0.0206184944157705</v>
      </c>
      <c r="J362" s="34">
        <f t="shared" si="3"/>
        <v>-0.0206185265850823</v>
      </c>
    </row>
    <row r="363" ht="15.75" customHeight="1" spans="2:10">
      <c r="B363" s="26">
        <v>43826</v>
      </c>
      <c r="C363" s="17">
        <v>8052789</v>
      </c>
      <c r="D363" s="17">
        <v>6039592</v>
      </c>
      <c r="E363" s="17">
        <v>2460574</v>
      </c>
      <c r="F363" s="17">
        <v>5815903</v>
      </c>
      <c r="G363" s="34">
        <f t="shared" si="0"/>
        <v>0.00980386870475258</v>
      </c>
      <c r="H363" s="34">
        <f t="shared" si="1"/>
        <v>0.0098039527132372</v>
      </c>
      <c r="I363" s="34">
        <f t="shared" si="2"/>
        <v>0.00980389340435872</v>
      </c>
      <c r="J363" s="34">
        <f t="shared" si="3"/>
        <v>0.00980390795074104</v>
      </c>
    </row>
    <row r="364" ht="15.75" customHeight="1" spans="2:10">
      <c r="B364" s="26">
        <v>43827</v>
      </c>
      <c r="C364" s="17">
        <v>16321913</v>
      </c>
      <c r="D364" s="17">
        <v>12241435</v>
      </c>
      <c r="E364" s="17">
        <v>4987251</v>
      </c>
      <c r="F364" s="17">
        <v>11788048</v>
      </c>
      <c r="G364" s="34">
        <f t="shared" si="0"/>
        <v>-0.0194174640625879</v>
      </c>
      <c r="H364" s="34">
        <f t="shared" si="1"/>
        <v>-0.0194174243996579</v>
      </c>
      <c r="I364" s="34">
        <f t="shared" si="2"/>
        <v>-0.0194173898271494</v>
      </c>
      <c r="J364" s="34">
        <f t="shared" si="3"/>
        <v>-0.0194175007642573</v>
      </c>
    </row>
    <row r="365" ht="15.75" customHeight="1" spans="2:10">
      <c r="B365" s="26">
        <v>43828</v>
      </c>
      <c r="C365" s="17">
        <v>15675500</v>
      </c>
      <c r="D365" s="17">
        <v>11756625</v>
      </c>
      <c r="E365" s="17">
        <v>4789736</v>
      </c>
      <c r="F365" s="17">
        <v>11321195</v>
      </c>
      <c r="G365" s="34">
        <f t="shared" si="0"/>
        <v>0.0104166606236975</v>
      </c>
      <c r="H365" s="34">
        <f t="shared" si="1"/>
        <v>0.0104166389137721</v>
      </c>
      <c r="I365" s="34">
        <f t="shared" si="2"/>
        <v>0.0104167259976411</v>
      </c>
      <c r="J365" s="34">
        <f t="shared" si="3"/>
        <v>0.0104167252369833</v>
      </c>
    </row>
    <row r="366" ht="15.75" customHeight="1" spans="2:10">
      <c r="B366" s="26">
        <v>43829</v>
      </c>
      <c r="C366" s="17">
        <v>7974607</v>
      </c>
      <c r="D366" s="17">
        <v>5980955</v>
      </c>
      <c r="E366" s="17">
        <v>2436685</v>
      </c>
      <c r="F366" s="17">
        <v>5759438</v>
      </c>
      <c r="G366" s="34">
        <f t="shared" si="0"/>
        <v>0.0303029950672218</v>
      </c>
      <c r="H366" s="34">
        <f t="shared" si="1"/>
        <v>0.0303029520012335</v>
      </c>
      <c r="I366" s="34">
        <f t="shared" si="2"/>
        <v>0.0303029406118684</v>
      </c>
      <c r="J366" s="34">
        <f t="shared" si="3"/>
        <v>0.0303029869358786</v>
      </c>
    </row>
    <row r="367" ht="15.75" customHeight="1" spans="2:10">
      <c r="B367" s="26">
        <v>43830</v>
      </c>
      <c r="C367" s="17">
        <v>7896424</v>
      </c>
      <c r="D367" s="17">
        <v>5922318</v>
      </c>
      <c r="E367" s="17">
        <v>2412796</v>
      </c>
      <c r="F367" s="17">
        <v>5702973</v>
      </c>
      <c r="G367" s="34">
        <f t="shared" si="0"/>
        <v>0.0306122116029792</v>
      </c>
      <c r="H367" s="34">
        <f t="shared" si="1"/>
        <v>0.0306121667657431</v>
      </c>
      <c r="I367" s="34">
        <f t="shared" si="2"/>
        <v>0.0306121533670294</v>
      </c>
      <c r="J367" s="34">
        <f t="shared" si="3"/>
        <v>0.0306122006412488</v>
      </c>
    </row>
    <row r="368" ht="15.75" customHeight="1" spans="2:10">
      <c r="B368" s="26">
        <v>43831</v>
      </c>
      <c r="C368" s="17">
        <v>7818242</v>
      </c>
      <c r="D368" s="17">
        <v>5863681</v>
      </c>
      <c r="E368" s="17">
        <v>2388907</v>
      </c>
      <c r="F368" s="17">
        <v>5646508</v>
      </c>
      <c r="G368" s="34">
        <f t="shared" si="0"/>
        <v>0.0526315647749596</v>
      </c>
      <c r="H368" s="34">
        <f t="shared" si="1"/>
        <v>0.0526315694990949</v>
      </c>
      <c r="I368" s="34">
        <f t="shared" si="2"/>
        <v>0.0526314166088704</v>
      </c>
      <c r="J368" s="34">
        <f t="shared" si="3"/>
        <v>0.0526315004540301</v>
      </c>
    </row>
    <row r="369" ht="15.75" customHeight="1" spans="2:10">
      <c r="B369" s="30"/>
      <c r="J369" s="36"/>
    </row>
    <row r="370" ht="15.75" customHeight="1" spans="2:10">
      <c r="B370" s="30"/>
      <c r="J370" s="36"/>
    </row>
    <row r="371" ht="15.75" customHeight="1" spans="2:10">
      <c r="B371" s="30"/>
      <c r="J371" s="36"/>
    </row>
    <row r="372" ht="15.75" customHeight="1" spans="2:10">
      <c r="B372" s="30"/>
      <c r="J372" s="36"/>
    </row>
    <row r="373" ht="15.75" customHeight="1" spans="2:10">
      <c r="B373" s="30"/>
      <c r="J373" s="36"/>
    </row>
    <row r="374" ht="15.75" customHeight="1" spans="2:10">
      <c r="B374" s="30"/>
      <c r="J374" s="36"/>
    </row>
    <row r="375" ht="15.75" customHeight="1" spans="2:10">
      <c r="B375" s="30"/>
      <c r="J375" s="36"/>
    </row>
    <row r="376" ht="15.75" customHeight="1" spans="2:10">
      <c r="B376" s="30"/>
      <c r="J376" s="36"/>
    </row>
    <row r="377" ht="15.75" customHeight="1" spans="2:10">
      <c r="B377" s="30"/>
      <c r="J377" s="36"/>
    </row>
    <row r="378" ht="15.75" customHeight="1" spans="2:10">
      <c r="B378" s="30"/>
      <c r="J378" s="36"/>
    </row>
    <row r="379" ht="15.75" customHeight="1" spans="2:10">
      <c r="B379" s="30"/>
      <c r="J379" s="36"/>
    </row>
    <row r="380" ht="15.75" customHeight="1" spans="2:10">
      <c r="B380" s="30"/>
      <c r="J380" s="36"/>
    </row>
    <row r="381" ht="15.75" customHeight="1" spans="2:10">
      <c r="B381" s="30"/>
      <c r="J381" s="36"/>
    </row>
    <row r="382" ht="15.75" customHeight="1" spans="2:10">
      <c r="B382" s="30"/>
      <c r="J382" s="36"/>
    </row>
    <row r="383" ht="15.75" customHeight="1" spans="2:10">
      <c r="B383" s="30"/>
      <c r="J383" s="36"/>
    </row>
    <row r="384" ht="15.75" customHeight="1" spans="2:10">
      <c r="B384" s="30"/>
      <c r="J384" s="36"/>
    </row>
    <row r="385" ht="15.75" customHeight="1" spans="2:10">
      <c r="B385" s="30"/>
      <c r="J385" s="36"/>
    </row>
    <row r="386" ht="15.75" customHeight="1" spans="2:10">
      <c r="B386" s="30"/>
      <c r="J386" s="36"/>
    </row>
    <row r="387" ht="15.75" customHeight="1" spans="2:10">
      <c r="B387" s="30"/>
      <c r="J387" s="36"/>
    </row>
    <row r="388" ht="15.75" customHeight="1" spans="2:10">
      <c r="B388" s="30"/>
      <c r="J388" s="36"/>
    </row>
    <row r="389" ht="15.75" customHeight="1" spans="2:10">
      <c r="B389" s="30"/>
      <c r="J389" s="36"/>
    </row>
    <row r="390" ht="15.75" customHeight="1" spans="2:10">
      <c r="B390" s="30"/>
      <c r="J390" s="36"/>
    </row>
    <row r="391" ht="15.75" customHeight="1" spans="2:10">
      <c r="B391" s="30"/>
      <c r="J391" s="36"/>
    </row>
    <row r="392" ht="15.75" customHeight="1" spans="2:10">
      <c r="B392" s="30"/>
      <c r="J392" s="36"/>
    </row>
    <row r="393" ht="15.75" customHeight="1" spans="2:10">
      <c r="B393" s="30"/>
      <c r="J393" s="36"/>
    </row>
    <row r="394" ht="15.75" customHeight="1" spans="2:10">
      <c r="B394" s="30"/>
      <c r="J394" s="36"/>
    </row>
    <row r="395" ht="15.75" customHeight="1" spans="2:10">
      <c r="B395" s="30"/>
      <c r="J395" s="36"/>
    </row>
    <row r="396" ht="15.75" customHeight="1" spans="2:10">
      <c r="B396" s="30"/>
      <c r="J396" s="36"/>
    </row>
    <row r="397" ht="15.75" customHeight="1" spans="2:10">
      <c r="B397" s="30"/>
      <c r="J397" s="36"/>
    </row>
    <row r="398" ht="15.75" customHeight="1" spans="2:10">
      <c r="B398" s="30"/>
      <c r="J398" s="36"/>
    </row>
    <row r="399" ht="15.75" customHeight="1" spans="2:10">
      <c r="B399" s="30"/>
      <c r="J399" s="36"/>
    </row>
    <row r="400" ht="15.75" customHeight="1" spans="2:10">
      <c r="B400" s="30"/>
      <c r="J400" s="36"/>
    </row>
    <row r="401" ht="15.75" customHeight="1" spans="2:10">
      <c r="B401" s="30"/>
      <c r="J401" s="36"/>
    </row>
    <row r="402" ht="15.75" customHeight="1" spans="2:10">
      <c r="B402" s="30"/>
      <c r="J402" s="36"/>
    </row>
    <row r="403" ht="15.75" customHeight="1" spans="2:10">
      <c r="B403" s="30"/>
      <c r="J403" s="36"/>
    </row>
    <row r="404" ht="15.75" customHeight="1" spans="2:10">
      <c r="B404" s="30"/>
      <c r="J404" s="36"/>
    </row>
    <row r="405" ht="15.75" customHeight="1" spans="2:10">
      <c r="B405" s="30"/>
      <c r="J405" s="36"/>
    </row>
    <row r="406" ht="15.75" customHeight="1" spans="2:10">
      <c r="B406" s="30"/>
      <c r="J406" s="36"/>
    </row>
    <row r="407" ht="15.75" customHeight="1" spans="2:10">
      <c r="B407" s="30"/>
      <c r="J407" s="36"/>
    </row>
    <row r="408" ht="15.75" customHeight="1" spans="2:10">
      <c r="B408" s="30"/>
      <c r="J408" s="36"/>
    </row>
    <row r="409" ht="15.75" customHeight="1" spans="2:10">
      <c r="B409" s="30"/>
      <c r="J409" s="36"/>
    </row>
    <row r="410" ht="15.75" customHeight="1" spans="2:10">
      <c r="B410" s="30"/>
      <c r="J410" s="36"/>
    </row>
    <row r="411" ht="15.75" customHeight="1" spans="2:10">
      <c r="B411" s="30"/>
      <c r="J411" s="36"/>
    </row>
    <row r="412" ht="15.75" customHeight="1" spans="2:10">
      <c r="B412" s="30"/>
      <c r="J412" s="36"/>
    </row>
    <row r="413" ht="15.75" customHeight="1" spans="2:10">
      <c r="B413" s="30"/>
      <c r="J413" s="36"/>
    </row>
    <row r="414" ht="15.75" customHeight="1" spans="2:10">
      <c r="B414" s="30"/>
      <c r="J414" s="36"/>
    </row>
    <row r="415" ht="15.75" customHeight="1" spans="2:10">
      <c r="B415" s="30"/>
      <c r="J415" s="36"/>
    </row>
    <row r="416" ht="15.75" customHeight="1" spans="2:10">
      <c r="B416" s="30"/>
      <c r="J416" s="36"/>
    </row>
    <row r="417" ht="15.75" customHeight="1" spans="2:10">
      <c r="B417" s="30"/>
      <c r="J417" s="36"/>
    </row>
    <row r="418" ht="15.75" customHeight="1" spans="2:10">
      <c r="B418" s="30"/>
      <c r="J418" s="36"/>
    </row>
    <row r="419" ht="15.75" customHeight="1" spans="2:10">
      <c r="B419" s="30"/>
      <c r="J419" s="36"/>
    </row>
    <row r="420" ht="15.75" customHeight="1" spans="2:10">
      <c r="B420" s="30"/>
      <c r="J420" s="36"/>
    </row>
    <row r="421" ht="15.75" customHeight="1" spans="2:10">
      <c r="B421" s="30"/>
      <c r="J421" s="36"/>
    </row>
    <row r="422" ht="15.75" customHeight="1" spans="2:10">
      <c r="B422" s="30"/>
      <c r="J422" s="36"/>
    </row>
    <row r="423" ht="15.75" customHeight="1" spans="2:10">
      <c r="B423" s="30"/>
      <c r="J423" s="36"/>
    </row>
    <row r="424" ht="15.75" customHeight="1" spans="2:10">
      <c r="B424" s="30"/>
      <c r="J424" s="36"/>
    </row>
    <row r="425" ht="15.75" customHeight="1" spans="2:10">
      <c r="B425" s="30"/>
      <c r="J425" s="36"/>
    </row>
    <row r="426" ht="15.75" customHeight="1" spans="2:10">
      <c r="B426" s="30"/>
      <c r="J426" s="36"/>
    </row>
    <row r="427" ht="15.75" customHeight="1" spans="2:10">
      <c r="B427" s="30"/>
      <c r="J427" s="36"/>
    </row>
    <row r="428" ht="15.75" customHeight="1" spans="2:10">
      <c r="B428" s="30"/>
      <c r="J428" s="36"/>
    </row>
    <row r="429" ht="15.75" customHeight="1" spans="2:10">
      <c r="B429" s="30"/>
      <c r="J429" s="36"/>
    </row>
    <row r="430" ht="15.75" customHeight="1" spans="2:10">
      <c r="B430" s="30"/>
      <c r="J430" s="36"/>
    </row>
    <row r="431" ht="15.75" customHeight="1" spans="2:10">
      <c r="B431" s="30"/>
      <c r="J431" s="36"/>
    </row>
    <row r="432" ht="15.75" customHeight="1" spans="2:10">
      <c r="B432" s="30"/>
      <c r="J432" s="36"/>
    </row>
    <row r="433" ht="15.75" customHeight="1" spans="2:10">
      <c r="B433" s="30"/>
      <c r="J433" s="36"/>
    </row>
    <row r="434" ht="15.75" customHeight="1" spans="2:10">
      <c r="B434" s="30"/>
      <c r="J434" s="36"/>
    </row>
    <row r="435" ht="15.75" customHeight="1" spans="2:10">
      <c r="B435" s="30"/>
      <c r="J435" s="36"/>
    </row>
    <row r="436" ht="15.75" customHeight="1" spans="2:10">
      <c r="B436" s="30"/>
      <c r="J436" s="36"/>
    </row>
    <row r="437" ht="15.75" customHeight="1" spans="2:10">
      <c r="B437" s="30"/>
      <c r="J437" s="36"/>
    </row>
    <row r="438" ht="15.75" customHeight="1" spans="2:10">
      <c r="B438" s="30"/>
      <c r="J438" s="36"/>
    </row>
    <row r="439" ht="15.75" customHeight="1" spans="2:10">
      <c r="B439" s="30"/>
      <c r="J439" s="36"/>
    </row>
    <row r="440" ht="15.75" customHeight="1" spans="2:10">
      <c r="B440" s="30"/>
      <c r="J440" s="36"/>
    </row>
    <row r="441" ht="15.75" customHeight="1" spans="2:10">
      <c r="B441" s="30"/>
      <c r="J441" s="36"/>
    </row>
    <row r="442" ht="15.75" customHeight="1" spans="2:10">
      <c r="B442" s="30"/>
      <c r="J442" s="36"/>
    </row>
    <row r="443" ht="15.75" customHeight="1" spans="2:10">
      <c r="B443" s="30"/>
      <c r="J443" s="36"/>
    </row>
    <row r="444" ht="15.75" customHeight="1" spans="2:10">
      <c r="B444" s="30"/>
      <c r="J444" s="36"/>
    </row>
    <row r="445" ht="15.75" customHeight="1" spans="2:10">
      <c r="B445" s="30"/>
      <c r="J445" s="36"/>
    </row>
    <row r="446" ht="15.75" customHeight="1" spans="2:10">
      <c r="B446" s="30"/>
      <c r="J446" s="36"/>
    </row>
    <row r="447" ht="15.75" customHeight="1" spans="2:10">
      <c r="B447" s="30"/>
      <c r="J447" s="36"/>
    </row>
    <row r="448" ht="15.75" customHeight="1" spans="2:10">
      <c r="B448" s="30"/>
      <c r="J448" s="36"/>
    </row>
    <row r="449" ht="15.75" customHeight="1" spans="2:10">
      <c r="B449" s="30"/>
      <c r="J449" s="36"/>
    </row>
    <row r="450" ht="15.75" customHeight="1" spans="2:10">
      <c r="B450" s="30"/>
      <c r="J450" s="36"/>
    </row>
    <row r="451" ht="15.75" customHeight="1" spans="2:10">
      <c r="B451" s="30"/>
      <c r="J451" s="36"/>
    </row>
    <row r="452" ht="15.75" customHeight="1" spans="2:10">
      <c r="B452" s="30"/>
      <c r="J452" s="36"/>
    </row>
    <row r="453" ht="15.75" customHeight="1" spans="2:10">
      <c r="B453" s="30"/>
      <c r="J453" s="36"/>
    </row>
    <row r="454" ht="15.75" customHeight="1" spans="2:10">
      <c r="B454" s="30"/>
      <c r="J454" s="36"/>
    </row>
    <row r="455" ht="15.75" customHeight="1" spans="2:10">
      <c r="B455" s="30"/>
      <c r="J455" s="36"/>
    </row>
    <row r="456" ht="15.75" customHeight="1" spans="2:10">
      <c r="B456" s="30"/>
      <c r="J456" s="36"/>
    </row>
    <row r="457" ht="15.75" customHeight="1" spans="2:10">
      <c r="B457" s="30"/>
      <c r="J457" s="36"/>
    </row>
    <row r="458" ht="15.75" customHeight="1" spans="2:10">
      <c r="B458" s="30"/>
      <c r="J458" s="36"/>
    </row>
    <row r="459" ht="15.75" customHeight="1" spans="2:10">
      <c r="B459" s="30"/>
      <c r="J459" s="36"/>
    </row>
    <row r="460" ht="15.75" customHeight="1" spans="2:10">
      <c r="B460" s="30"/>
      <c r="J460" s="36"/>
    </row>
    <row r="461" ht="15.75" customHeight="1" spans="2:10">
      <c r="B461" s="30"/>
      <c r="J461" s="36"/>
    </row>
    <row r="462" ht="15.75" customHeight="1" spans="2:10">
      <c r="B462" s="30"/>
      <c r="J462" s="36"/>
    </row>
    <row r="463" ht="15.75" customHeight="1" spans="2:10">
      <c r="B463" s="30"/>
      <c r="J463" s="36"/>
    </row>
    <row r="464" ht="15.75" customHeight="1" spans="2:10">
      <c r="B464" s="30"/>
      <c r="J464" s="36"/>
    </row>
    <row r="465" ht="15.75" customHeight="1" spans="2:10">
      <c r="B465" s="30"/>
      <c r="J465" s="36"/>
    </row>
    <row r="466" ht="15.75" customHeight="1" spans="2:10">
      <c r="B466" s="30"/>
      <c r="J466" s="36"/>
    </row>
    <row r="467" ht="15.75" customHeight="1" spans="2:10">
      <c r="B467" s="30"/>
      <c r="J467" s="36"/>
    </row>
    <row r="468" ht="15.75" customHeight="1" spans="2:10">
      <c r="B468" s="30"/>
      <c r="J468" s="36"/>
    </row>
    <row r="469" ht="15.75" customHeight="1" spans="2:10">
      <c r="B469" s="30"/>
      <c r="J469" s="36"/>
    </row>
    <row r="470" ht="15.75" customHeight="1" spans="2:10">
      <c r="B470" s="30"/>
      <c r="J470" s="36"/>
    </row>
    <row r="471" ht="15.75" customHeight="1" spans="2:10">
      <c r="B471" s="30"/>
      <c r="J471" s="36"/>
    </row>
    <row r="472" ht="15.75" customHeight="1" spans="2:10">
      <c r="B472" s="30"/>
      <c r="J472" s="36"/>
    </row>
    <row r="473" ht="15.75" customHeight="1" spans="2:10">
      <c r="B473" s="30"/>
      <c r="J473" s="36"/>
    </row>
    <row r="474" ht="15.75" customHeight="1" spans="2:10">
      <c r="B474" s="30"/>
      <c r="J474" s="36"/>
    </row>
    <row r="475" ht="15.75" customHeight="1" spans="2:10">
      <c r="B475" s="30"/>
      <c r="J475" s="36"/>
    </row>
    <row r="476" ht="15.75" customHeight="1" spans="2:10">
      <c r="B476" s="30"/>
      <c r="J476" s="36"/>
    </row>
    <row r="477" ht="15.75" customHeight="1" spans="2:10">
      <c r="B477" s="30"/>
      <c r="J477" s="36"/>
    </row>
    <row r="478" ht="15.75" customHeight="1" spans="2:10">
      <c r="B478" s="30"/>
      <c r="J478" s="36"/>
    </row>
    <row r="479" ht="15.75" customHeight="1" spans="2:10">
      <c r="B479" s="30"/>
      <c r="J479" s="36"/>
    </row>
    <row r="480" ht="15.75" customHeight="1" spans="2:10">
      <c r="B480" s="30"/>
      <c r="J480" s="36"/>
    </row>
    <row r="481" ht="15.75" customHeight="1" spans="2:10">
      <c r="B481" s="30"/>
      <c r="J481" s="36"/>
    </row>
    <row r="482" ht="15.75" customHeight="1" spans="2:10">
      <c r="B482" s="30"/>
      <c r="J482" s="36"/>
    </row>
    <row r="483" ht="15.75" customHeight="1" spans="2:10">
      <c r="B483" s="30"/>
      <c r="J483" s="36"/>
    </row>
    <row r="484" ht="15.75" customHeight="1" spans="2:10">
      <c r="B484" s="30"/>
      <c r="J484" s="36"/>
    </row>
    <row r="485" ht="15.75" customHeight="1" spans="2:10">
      <c r="B485" s="30"/>
      <c r="J485" s="36"/>
    </row>
    <row r="486" ht="15.75" customHeight="1" spans="2:10">
      <c r="B486" s="30"/>
      <c r="J486" s="36"/>
    </row>
    <row r="487" ht="15.75" customHeight="1" spans="2:10">
      <c r="B487" s="30"/>
      <c r="J487" s="36"/>
    </row>
    <row r="488" ht="15.75" customHeight="1" spans="2:10">
      <c r="B488" s="30"/>
      <c r="J488" s="36"/>
    </row>
    <row r="489" ht="15.75" customHeight="1" spans="2:10">
      <c r="B489" s="30"/>
      <c r="J489" s="36"/>
    </row>
    <row r="490" ht="15.75" customHeight="1" spans="2:10">
      <c r="B490" s="30"/>
      <c r="J490" s="36"/>
    </row>
    <row r="491" ht="15.75" customHeight="1" spans="2:10">
      <c r="B491" s="30"/>
      <c r="J491" s="36"/>
    </row>
    <row r="492" ht="15.75" customHeight="1" spans="2:10">
      <c r="B492" s="30"/>
      <c r="J492" s="36"/>
    </row>
    <row r="493" ht="15.75" customHeight="1" spans="2:10">
      <c r="B493" s="30"/>
      <c r="J493" s="36"/>
    </row>
    <row r="494" ht="15.75" customHeight="1" spans="2:10">
      <c r="B494" s="30"/>
      <c r="J494" s="36"/>
    </row>
    <row r="495" ht="15.75" customHeight="1" spans="2:10">
      <c r="B495" s="30"/>
      <c r="J495" s="36"/>
    </row>
    <row r="496" ht="15.75" customHeight="1" spans="2:10">
      <c r="B496" s="30"/>
      <c r="J496" s="36"/>
    </row>
    <row r="497" ht="15.75" customHeight="1" spans="2:10">
      <c r="B497" s="30"/>
      <c r="J497" s="36"/>
    </row>
    <row r="498" ht="15.75" customHeight="1" spans="2:10">
      <c r="B498" s="30"/>
      <c r="J498" s="36"/>
    </row>
    <row r="499" ht="15.75" customHeight="1" spans="2:10">
      <c r="B499" s="30"/>
      <c r="J499" s="36"/>
    </row>
    <row r="500" ht="15.75" customHeight="1" spans="2:10">
      <c r="B500" s="30"/>
      <c r="J500" s="36"/>
    </row>
    <row r="501" ht="15.75" customHeight="1" spans="2:10">
      <c r="B501" s="30"/>
      <c r="J501" s="36"/>
    </row>
    <row r="502" ht="15.75" customHeight="1" spans="2:10">
      <c r="B502" s="30"/>
      <c r="J502" s="36"/>
    </row>
    <row r="503" ht="15.75" customHeight="1" spans="2:10">
      <c r="B503" s="30"/>
      <c r="J503" s="36"/>
    </row>
    <row r="504" ht="15.75" customHeight="1" spans="2:10">
      <c r="B504" s="30"/>
      <c r="J504" s="36"/>
    </row>
    <row r="505" ht="15.75" customHeight="1" spans="2:10">
      <c r="B505" s="30"/>
      <c r="J505" s="36"/>
    </row>
    <row r="506" ht="15.75" customHeight="1" spans="2:10">
      <c r="B506" s="30"/>
      <c r="J506" s="36"/>
    </row>
    <row r="507" ht="15.75" customHeight="1" spans="2:10">
      <c r="B507" s="30"/>
      <c r="J507" s="36"/>
    </row>
    <row r="508" ht="15.75" customHeight="1" spans="2:10">
      <c r="B508" s="30"/>
      <c r="J508" s="36"/>
    </row>
    <row r="509" ht="15.75" customHeight="1" spans="2:10">
      <c r="B509" s="30"/>
      <c r="J509" s="36"/>
    </row>
    <row r="510" ht="15.75" customHeight="1" spans="2:10">
      <c r="B510" s="30"/>
      <c r="J510" s="36"/>
    </row>
    <row r="511" ht="15.75" customHeight="1" spans="2:10">
      <c r="B511" s="30"/>
      <c r="J511" s="36"/>
    </row>
    <row r="512" ht="15.75" customHeight="1" spans="2:10">
      <c r="B512" s="30"/>
      <c r="J512" s="36"/>
    </row>
    <row r="513" ht="15.75" customHeight="1" spans="2:10">
      <c r="B513" s="30"/>
      <c r="J513" s="36"/>
    </row>
    <row r="514" ht="15.75" customHeight="1" spans="2:10">
      <c r="B514" s="30"/>
      <c r="J514" s="36"/>
    </row>
    <row r="515" ht="15.75" customHeight="1" spans="2:10">
      <c r="B515" s="30"/>
      <c r="J515" s="36"/>
    </row>
    <row r="516" ht="15.75" customHeight="1" spans="2:10">
      <c r="B516" s="30"/>
      <c r="J516" s="36"/>
    </row>
    <row r="517" ht="15.75" customHeight="1" spans="2:10">
      <c r="B517" s="30"/>
      <c r="J517" s="36"/>
    </row>
    <row r="518" ht="15.75" customHeight="1" spans="2:10">
      <c r="B518" s="30"/>
      <c r="J518" s="36"/>
    </row>
    <row r="519" ht="15.75" customHeight="1" spans="2:10">
      <c r="B519" s="30"/>
      <c r="J519" s="36"/>
    </row>
    <row r="520" ht="15.75" customHeight="1" spans="2:10">
      <c r="B520" s="30"/>
      <c r="J520" s="36"/>
    </row>
    <row r="521" ht="15.75" customHeight="1" spans="2:10">
      <c r="B521" s="30"/>
      <c r="J521" s="36"/>
    </row>
    <row r="522" ht="15.75" customHeight="1" spans="2:10">
      <c r="B522" s="30"/>
      <c r="J522" s="36"/>
    </row>
    <row r="523" ht="15.75" customHeight="1" spans="2:10">
      <c r="B523" s="30"/>
      <c r="J523" s="36"/>
    </row>
    <row r="524" ht="15.75" customHeight="1" spans="2:10">
      <c r="B524" s="30"/>
      <c r="J524" s="36"/>
    </row>
    <row r="525" ht="15.75" customHeight="1" spans="2:10">
      <c r="B525" s="30"/>
      <c r="J525" s="36"/>
    </row>
    <row r="526" ht="15.75" customHeight="1" spans="2:10">
      <c r="B526" s="30"/>
      <c r="J526" s="36"/>
    </row>
    <row r="527" ht="15.75" customHeight="1" spans="2:10">
      <c r="B527" s="30"/>
      <c r="J527" s="36"/>
    </row>
    <row r="528" ht="15.75" customHeight="1" spans="2:10">
      <c r="B528" s="30"/>
      <c r="J528" s="36"/>
    </row>
    <row r="529" ht="15.75" customHeight="1" spans="2:10">
      <c r="B529" s="30"/>
      <c r="J529" s="36"/>
    </row>
    <row r="530" ht="15.75" customHeight="1" spans="2:10">
      <c r="B530" s="30"/>
      <c r="J530" s="36"/>
    </row>
    <row r="531" ht="15.75" customHeight="1" spans="2:10">
      <c r="B531" s="30"/>
      <c r="J531" s="36"/>
    </row>
    <row r="532" ht="15.75" customHeight="1" spans="2:10">
      <c r="B532" s="30"/>
      <c r="J532" s="36"/>
    </row>
    <row r="533" ht="15.75" customHeight="1" spans="2:10">
      <c r="B533" s="30"/>
      <c r="J533" s="36"/>
    </row>
    <row r="534" ht="15.75" customHeight="1" spans="2:10">
      <c r="B534" s="30"/>
      <c r="J534" s="36"/>
    </row>
    <row r="535" ht="15.75" customHeight="1" spans="2:10">
      <c r="B535" s="30"/>
      <c r="J535" s="36"/>
    </row>
    <row r="536" ht="15.75" customHeight="1" spans="2:10">
      <c r="B536" s="30"/>
      <c r="J536" s="36"/>
    </row>
    <row r="537" ht="15.75" customHeight="1" spans="2:10">
      <c r="B537" s="30"/>
      <c r="J537" s="36"/>
    </row>
    <row r="538" ht="15.75" customHeight="1" spans="2:10">
      <c r="B538" s="30"/>
      <c r="J538" s="36"/>
    </row>
    <row r="539" ht="15.75" customHeight="1" spans="2:10">
      <c r="B539" s="30"/>
      <c r="J539" s="36"/>
    </row>
    <row r="540" ht="15.75" customHeight="1" spans="2:10">
      <c r="B540" s="30"/>
      <c r="J540" s="36"/>
    </row>
    <row r="541" ht="15.75" customHeight="1" spans="2:10">
      <c r="B541" s="30"/>
      <c r="J541" s="36"/>
    </row>
    <row r="542" ht="15.75" customHeight="1" spans="2:10">
      <c r="B542" s="30"/>
      <c r="J542" s="36"/>
    </row>
    <row r="543" ht="15.75" customHeight="1" spans="2:10">
      <c r="B543" s="30"/>
      <c r="J543" s="36"/>
    </row>
    <row r="544" ht="15.75" customHeight="1" spans="2:10">
      <c r="B544" s="30"/>
      <c r="J544" s="36"/>
    </row>
    <row r="545" ht="15.75" customHeight="1" spans="2:10">
      <c r="B545" s="30"/>
      <c r="J545" s="36"/>
    </row>
    <row r="546" ht="15.75" customHeight="1" spans="2:10">
      <c r="B546" s="30"/>
      <c r="J546" s="36"/>
    </row>
    <row r="547" ht="15.75" customHeight="1" spans="2:10">
      <c r="B547" s="30"/>
      <c r="J547" s="36"/>
    </row>
    <row r="548" ht="15.75" customHeight="1" spans="2:10">
      <c r="B548" s="30"/>
      <c r="J548" s="36"/>
    </row>
    <row r="549" ht="15.75" customHeight="1" spans="2:10">
      <c r="B549" s="30"/>
      <c r="J549" s="36"/>
    </row>
    <row r="550" ht="15.75" customHeight="1" spans="2:10">
      <c r="B550" s="30"/>
      <c r="J550" s="36"/>
    </row>
    <row r="551" ht="15.75" customHeight="1" spans="2:10">
      <c r="B551" s="30"/>
      <c r="J551" s="36"/>
    </row>
    <row r="552" ht="15.75" customHeight="1" spans="2:10">
      <c r="B552" s="30"/>
      <c r="J552" s="36"/>
    </row>
    <row r="553" ht="15.75" customHeight="1" spans="2:10">
      <c r="B553" s="30"/>
      <c r="J553" s="36"/>
    </row>
    <row r="554" ht="15.75" customHeight="1" spans="2:10">
      <c r="B554" s="30"/>
      <c r="J554" s="36"/>
    </row>
    <row r="555" ht="15.75" customHeight="1" spans="2:10">
      <c r="B555" s="30"/>
      <c r="J555" s="36"/>
    </row>
    <row r="556" ht="15.75" customHeight="1" spans="2:10">
      <c r="B556" s="30"/>
      <c r="J556" s="36"/>
    </row>
    <row r="557" ht="15.75" customHeight="1" spans="2:10">
      <c r="B557" s="30"/>
      <c r="J557" s="36"/>
    </row>
    <row r="558" ht="15.75" customHeight="1" spans="2:10">
      <c r="B558" s="30"/>
      <c r="J558" s="36"/>
    </row>
    <row r="559" ht="15.75" customHeight="1" spans="2:10">
      <c r="B559" s="30"/>
      <c r="J559" s="36"/>
    </row>
    <row r="560" ht="15.75" customHeight="1" spans="2:10">
      <c r="B560" s="30"/>
      <c r="J560" s="36"/>
    </row>
    <row r="561" ht="15.75" customHeight="1" spans="2:10">
      <c r="B561" s="30"/>
      <c r="J561" s="36"/>
    </row>
    <row r="562" ht="15.75" customHeight="1" spans="2:10">
      <c r="B562" s="30"/>
      <c r="J562" s="36"/>
    </row>
    <row r="563" ht="15.75" customHeight="1" spans="2:10">
      <c r="B563" s="30"/>
      <c r="J563" s="36"/>
    </row>
    <row r="564" ht="15.75" customHeight="1" spans="2:10">
      <c r="B564" s="30"/>
      <c r="J564" s="36"/>
    </row>
    <row r="565" ht="15.75" customHeight="1" spans="2:10">
      <c r="B565" s="30"/>
      <c r="J565" s="36"/>
    </row>
    <row r="566" ht="15.75" customHeight="1" spans="2:10">
      <c r="B566" s="30"/>
      <c r="J566" s="36"/>
    </row>
    <row r="567" ht="15.75" customHeight="1" spans="2:10">
      <c r="B567" s="30"/>
      <c r="J567" s="36"/>
    </row>
    <row r="568" ht="15.75" customHeight="1" spans="2:10">
      <c r="B568" s="30"/>
      <c r="J568" s="36"/>
    </row>
    <row r="569" ht="15.75" customHeight="1" spans="2:10">
      <c r="B569" s="30"/>
      <c r="J569" s="36"/>
    </row>
    <row r="570" ht="15.75" customHeight="1" spans="2:10">
      <c r="B570" s="30"/>
      <c r="J570" s="36"/>
    </row>
    <row r="571" ht="15.75" customHeight="1" spans="2:10">
      <c r="B571" s="30"/>
      <c r="J571" s="36"/>
    </row>
    <row r="572" ht="15.75" customHeight="1" spans="2:10">
      <c r="B572" s="30"/>
      <c r="J572" s="36"/>
    </row>
    <row r="573" ht="15.75" customHeight="1" spans="2:10">
      <c r="B573" s="30"/>
      <c r="J573" s="36"/>
    </row>
    <row r="574" ht="15.75" customHeight="1" spans="2:10">
      <c r="B574" s="30"/>
      <c r="J574" s="36"/>
    </row>
    <row r="575" ht="15.75" customHeight="1" spans="2:10">
      <c r="B575" s="30"/>
      <c r="J575" s="36"/>
    </row>
    <row r="576" ht="15.75" customHeight="1" spans="2:10">
      <c r="B576" s="30"/>
      <c r="J576" s="36"/>
    </row>
    <row r="577" ht="15.75" customHeight="1" spans="2:10">
      <c r="B577" s="30"/>
      <c r="J577" s="36"/>
    </row>
    <row r="578" ht="15.75" customHeight="1" spans="2:10">
      <c r="B578" s="30"/>
      <c r="J578" s="36"/>
    </row>
    <row r="579" ht="15.75" customHeight="1" spans="2:10">
      <c r="B579" s="30"/>
      <c r="J579" s="36"/>
    </row>
    <row r="580" ht="15.75" customHeight="1" spans="2:10">
      <c r="B580" s="30"/>
      <c r="J580" s="36"/>
    </row>
    <row r="581" ht="15.75" customHeight="1" spans="2:10">
      <c r="B581" s="30"/>
      <c r="J581" s="36"/>
    </row>
    <row r="582" ht="15.75" customHeight="1" spans="2:10">
      <c r="B582" s="30"/>
      <c r="J582" s="36"/>
    </row>
    <row r="583" ht="15.75" customHeight="1" spans="2:10">
      <c r="B583" s="30"/>
      <c r="J583" s="36"/>
    </row>
    <row r="584" ht="15.75" customHeight="1" spans="2:10">
      <c r="B584" s="30"/>
      <c r="J584" s="36"/>
    </row>
    <row r="585" ht="15.75" customHeight="1" spans="2:10">
      <c r="B585" s="30"/>
      <c r="J585" s="36"/>
    </row>
    <row r="586" ht="15.75" customHeight="1" spans="2:10">
      <c r="B586" s="30"/>
      <c r="J586" s="36"/>
    </row>
    <row r="587" ht="15.75" customHeight="1" spans="2:10">
      <c r="B587" s="30"/>
      <c r="J587" s="36"/>
    </row>
    <row r="588" ht="15.75" customHeight="1" spans="2:10">
      <c r="B588" s="30"/>
      <c r="J588" s="36"/>
    </row>
    <row r="589" ht="15.75" customHeight="1" spans="2:10">
      <c r="B589" s="30"/>
      <c r="J589" s="36"/>
    </row>
    <row r="590" ht="15.75" customHeight="1" spans="2:10">
      <c r="B590" s="30"/>
      <c r="J590" s="36"/>
    </row>
    <row r="591" ht="15.75" customHeight="1" spans="2:10">
      <c r="B591" s="30"/>
      <c r="J591" s="36"/>
    </row>
    <row r="592" ht="15.75" customHeight="1" spans="2:10">
      <c r="B592" s="30"/>
      <c r="J592" s="36"/>
    </row>
    <row r="593" ht="15.75" customHeight="1" spans="2:10">
      <c r="B593" s="30"/>
      <c r="J593" s="36"/>
    </row>
    <row r="594" ht="15.75" customHeight="1" spans="2:10">
      <c r="B594" s="30"/>
      <c r="J594" s="36"/>
    </row>
    <row r="595" ht="15.75" customHeight="1" spans="2:10">
      <c r="B595" s="30"/>
      <c r="J595" s="36"/>
    </row>
    <row r="596" ht="15.75" customHeight="1" spans="2:10">
      <c r="B596" s="30"/>
      <c r="J596" s="36"/>
    </row>
    <row r="597" ht="15.75" customHeight="1" spans="2:10">
      <c r="B597" s="30"/>
      <c r="J597" s="36"/>
    </row>
    <row r="598" ht="15.75" customHeight="1" spans="2:10">
      <c r="B598" s="30"/>
      <c r="J598" s="36"/>
    </row>
    <row r="599" ht="15.75" customHeight="1" spans="2:10">
      <c r="B599" s="30"/>
      <c r="J599" s="36"/>
    </row>
    <row r="600" ht="15.75" customHeight="1" spans="2:10">
      <c r="B600" s="30"/>
      <c r="J600" s="36"/>
    </row>
    <row r="601" ht="15.75" customHeight="1" spans="2:10">
      <c r="B601" s="30"/>
      <c r="J601" s="36"/>
    </row>
    <row r="602" ht="15.75" customHeight="1" spans="2:10">
      <c r="B602" s="30"/>
      <c r="J602" s="36"/>
    </row>
    <row r="603" ht="15.75" customHeight="1" spans="2:10">
      <c r="B603" s="30"/>
      <c r="J603" s="36"/>
    </row>
    <row r="604" ht="15.75" customHeight="1" spans="2:10">
      <c r="B604" s="30"/>
      <c r="J604" s="36"/>
    </row>
    <row r="605" ht="15.75" customHeight="1" spans="2:10">
      <c r="B605" s="30"/>
      <c r="J605" s="36"/>
    </row>
    <row r="606" ht="15.75" customHeight="1" spans="2:10">
      <c r="B606" s="30"/>
      <c r="J606" s="36"/>
    </row>
    <row r="607" ht="15.75" customHeight="1" spans="2:10">
      <c r="B607" s="30"/>
      <c r="J607" s="36"/>
    </row>
    <row r="608" ht="15.75" customHeight="1" spans="2:10">
      <c r="B608" s="30"/>
      <c r="J608" s="36"/>
    </row>
    <row r="609" ht="15.75" customHeight="1" spans="2:10">
      <c r="B609" s="30"/>
      <c r="J609" s="36"/>
    </row>
    <row r="610" ht="15.75" customHeight="1" spans="2:10">
      <c r="B610" s="30"/>
      <c r="J610" s="36"/>
    </row>
    <row r="611" ht="15.75" customHeight="1" spans="2:10">
      <c r="B611" s="30"/>
      <c r="J611" s="36"/>
    </row>
    <row r="612" ht="15.75" customHeight="1" spans="2:10">
      <c r="B612" s="30"/>
      <c r="J612" s="36"/>
    </row>
    <row r="613" ht="15.75" customHeight="1" spans="2:10">
      <c r="B613" s="30"/>
      <c r="J613" s="36"/>
    </row>
    <row r="614" ht="15.75" customHeight="1" spans="2:10">
      <c r="B614" s="30"/>
      <c r="J614" s="36"/>
    </row>
    <row r="615" ht="15.75" customHeight="1" spans="2:10">
      <c r="B615" s="30"/>
      <c r="J615" s="36"/>
    </row>
    <row r="616" ht="15.75" customHeight="1" spans="2:10">
      <c r="B616" s="30"/>
      <c r="J616" s="36"/>
    </row>
    <row r="617" ht="15.75" customHeight="1" spans="2:10">
      <c r="B617" s="30"/>
      <c r="J617" s="36"/>
    </row>
    <row r="618" ht="15.75" customHeight="1" spans="2:10">
      <c r="B618" s="30"/>
      <c r="J618" s="36"/>
    </row>
    <row r="619" ht="15.75" customHeight="1" spans="2:10">
      <c r="B619" s="30"/>
      <c r="J619" s="36"/>
    </row>
    <row r="620" ht="15.75" customHeight="1" spans="2:10">
      <c r="B620" s="30"/>
      <c r="J620" s="36"/>
    </row>
    <row r="621" ht="15.75" customHeight="1" spans="2:10">
      <c r="B621" s="30"/>
      <c r="J621" s="36"/>
    </row>
    <row r="622" ht="15.75" customHeight="1" spans="2:10">
      <c r="B622" s="30"/>
      <c r="J622" s="36"/>
    </row>
    <row r="623" ht="15.75" customHeight="1" spans="2:10">
      <c r="B623" s="30"/>
      <c r="J623" s="36"/>
    </row>
    <row r="624" ht="15.75" customHeight="1" spans="2:10">
      <c r="B624" s="30"/>
      <c r="J624" s="36"/>
    </row>
    <row r="625" ht="15.75" customHeight="1" spans="2:10">
      <c r="B625" s="30"/>
      <c r="J625" s="36"/>
    </row>
    <row r="626" ht="15.75" customHeight="1" spans="2:10">
      <c r="B626" s="30"/>
      <c r="J626" s="36"/>
    </row>
    <row r="627" ht="15.75" customHeight="1" spans="2:10">
      <c r="B627" s="30"/>
      <c r="J627" s="36"/>
    </row>
    <row r="628" ht="15.75" customHeight="1" spans="2:10">
      <c r="B628" s="30"/>
      <c r="J628" s="36"/>
    </row>
    <row r="629" ht="15.75" customHeight="1" spans="2:10">
      <c r="B629" s="30"/>
      <c r="J629" s="36"/>
    </row>
    <row r="630" ht="15.75" customHeight="1" spans="2:10">
      <c r="B630" s="30"/>
      <c r="J630" s="36"/>
    </row>
    <row r="631" ht="15.75" customHeight="1" spans="2:10">
      <c r="B631" s="30"/>
      <c r="J631" s="36"/>
    </row>
    <row r="632" ht="15.75" customHeight="1" spans="2:10">
      <c r="B632" s="30"/>
      <c r="J632" s="36"/>
    </row>
    <row r="633" ht="15.75" customHeight="1" spans="2:10">
      <c r="B633" s="30"/>
      <c r="J633" s="36"/>
    </row>
    <row r="634" ht="15.75" customHeight="1" spans="2:10">
      <c r="B634" s="30"/>
      <c r="J634" s="36"/>
    </row>
    <row r="635" ht="15.75" customHeight="1" spans="2:10">
      <c r="B635" s="30"/>
      <c r="J635" s="36"/>
    </row>
    <row r="636" ht="15.75" customHeight="1" spans="2:10">
      <c r="B636" s="30"/>
      <c r="J636" s="36"/>
    </row>
    <row r="637" ht="15.75" customHeight="1" spans="2:10">
      <c r="B637" s="30"/>
      <c r="J637" s="36"/>
    </row>
    <row r="638" ht="15.75" customHeight="1" spans="2:10">
      <c r="B638" s="30"/>
      <c r="J638" s="36"/>
    </row>
    <row r="639" ht="15.75" customHeight="1" spans="2:10">
      <c r="B639" s="30"/>
      <c r="J639" s="36"/>
    </row>
    <row r="640" ht="15.75" customHeight="1" spans="2:10">
      <c r="B640" s="30"/>
      <c r="J640" s="36"/>
    </row>
    <row r="641" ht="15.75" customHeight="1" spans="2:10">
      <c r="B641" s="30"/>
      <c r="J641" s="36"/>
    </row>
    <row r="642" ht="15.75" customHeight="1" spans="2:10">
      <c r="B642" s="30"/>
      <c r="J642" s="36"/>
    </row>
    <row r="643" ht="15.75" customHeight="1" spans="2:10">
      <c r="B643" s="30"/>
      <c r="J643" s="36"/>
    </row>
    <row r="644" ht="15.75" customHeight="1" spans="2:10">
      <c r="B644" s="30"/>
      <c r="J644" s="36"/>
    </row>
    <row r="645" ht="15.75" customHeight="1" spans="2:10">
      <c r="B645" s="30"/>
      <c r="J645" s="36"/>
    </row>
    <row r="646" ht="15.75" customHeight="1" spans="2:10">
      <c r="B646" s="30"/>
      <c r="J646" s="36"/>
    </row>
    <row r="647" ht="15.75" customHeight="1" spans="2:10">
      <c r="B647" s="30"/>
      <c r="J647" s="36"/>
    </row>
    <row r="648" ht="15.75" customHeight="1" spans="2:10">
      <c r="B648" s="30"/>
      <c r="J648" s="36"/>
    </row>
    <row r="649" ht="15.75" customHeight="1" spans="2:10">
      <c r="B649" s="30"/>
      <c r="J649" s="36"/>
    </row>
    <row r="650" ht="15.75" customHeight="1" spans="2:10">
      <c r="B650" s="30"/>
      <c r="J650" s="36"/>
    </row>
    <row r="651" ht="15.75" customHeight="1" spans="2:10">
      <c r="B651" s="30"/>
      <c r="J651" s="36"/>
    </row>
    <row r="652" ht="15.75" customHeight="1" spans="2:10">
      <c r="B652" s="30"/>
      <c r="J652" s="36"/>
    </row>
    <row r="653" ht="15.75" customHeight="1" spans="2:10">
      <c r="B653" s="30"/>
      <c r="J653" s="36"/>
    </row>
    <row r="654" ht="15.75" customHeight="1" spans="2:10">
      <c r="B654" s="30"/>
      <c r="J654" s="36"/>
    </row>
    <row r="655" ht="15.75" customHeight="1" spans="2:10">
      <c r="B655" s="30"/>
      <c r="J655" s="36"/>
    </row>
    <row r="656" ht="15.75" customHeight="1" spans="2:10">
      <c r="B656" s="30"/>
      <c r="J656" s="36"/>
    </row>
    <row r="657" ht="15.75" customHeight="1" spans="2:10">
      <c r="B657" s="30"/>
      <c r="J657" s="36"/>
    </row>
    <row r="658" ht="15.75" customHeight="1" spans="2:10">
      <c r="B658" s="30"/>
      <c r="J658" s="36"/>
    </row>
    <row r="659" ht="15.75" customHeight="1" spans="2:10">
      <c r="B659" s="30"/>
      <c r="J659" s="36"/>
    </row>
    <row r="660" ht="15.75" customHeight="1" spans="2:10">
      <c r="B660" s="30"/>
      <c r="J660" s="36"/>
    </row>
    <row r="661" ht="15.75" customHeight="1" spans="2:10">
      <c r="B661" s="30"/>
      <c r="J661" s="36"/>
    </row>
    <row r="662" ht="15.75" customHeight="1" spans="2:10">
      <c r="B662" s="30"/>
      <c r="J662" s="36"/>
    </row>
    <row r="663" ht="15.75" customHeight="1" spans="2:10">
      <c r="B663" s="30"/>
      <c r="J663" s="36"/>
    </row>
    <row r="664" ht="15.75" customHeight="1" spans="2:10">
      <c r="B664" s="30"/>
      <c r="J664" s="36"/>
    </row>
    <row r="665" ht="15.75" customHeight="1" spans="2:10">
      <c r="B665" s="30"/>
      <c r="J665" s="36"/>
    </row>
    <row r="666" ht="15.75" customHeight="1" spans="2:10">
      <c r="B666" s="30"/>
      <c r="J666" s="36"/>
    </row>
    <row r="667" ht="15.75" customHeight="1" spans="2:10">
      <c r="B667" s="30"/>
      <c r="J667" s="36"/>
    </row>
    <row r="668" ht="15.75" customHeight="1" spans="2:10">
      <c r="B668" s="30"/>
      <c r="J668" s="36"/>
    </row>
    <row r="669" ht="15.75" customHeight="1" spans="2:10">
      <c r="B669" s="30"/>
      <c r="J669" s="36"/>
    </row>
    <row r="670" ht="15.75" customHeight="1" spans="2:10">
      <c r="B670" s="30"/>
      <c r="J670" s="36"/>
    </row>
    <row r="671" ht="15.75" customHeight="1" spans="2:10">
      <c r="B671" s="30"/>
      <c r="J671" s="36"/>
    </row>
    <row r="672" ht="15.75" customHeight="1" spans="2:10">
      <c r="B672" s="30"/>
      <c r="J672" s="36"/>
    </row>
    <row r="673" ht="15.75" customHeight="1" spans="2:10">
      <c r="B673" s="30"/>
      <c r="J673" s="36"/>
    </row>
    <row r="674" ht="15.75" customHeight="1" spans="2:10">
      <c r="B674" s="30"/>
      <c r="J674" s="36"/>
    </row>
    <row r="675" ht="15.75" customHeight="1" spans="2:10">
      <c r="B675" s="30"/>
      <c r="J675" s="36"/>
    </row>
    <row r="676" ht="15.75" customHeight="1" spans="2:10">
      <c r="B676" s="30"/>
      <c r="J676" s="36"/>
    </row>
    <row r="677" ht="15.75" customHeight="1" spans="2:10">
      <c r="B677" s="30"/>
      <c r="J677" s="36"/>
    </row>
    <row r="678" ht="15.75" customHeight="1" spans="2:10">
      <c r="B678" s="30"/>
      <c r="J678" s="36"/>
    </row>
    <row r="679" ht="15.75" customHeight="1" spans="2:10">
      <c r="B679" s="30"/>
      <c r="J679" s="36"/>
    </row>
    <row r="680" ht="15.75" customHeight="1" spans="2:10">
      <c r="B680" s="30"/>
      <c r="J680" s="36"/>
    </row>
    <row r="681" ht="15.75" customHeight="1" spans="2:10">
      <c r="B681" s="30"/>
      <c r="J681" s="36"/>
    </row>
    <row r="682" ht="15.75" customHeight="1" spans="2:10">
      <c r="B682" s="30"/>
      <c r="J682" s="36"/>
    </row>
    <row r="683" ht="15.75" customHeight="1" spans="2:10">
      <c r="B683" s="30"/>
      <c r="J683" s="36"/>
    </row>
    <row r="684" ht="15.75" customHeight="1" spans="2:10">
      <c r="B684" s="30"/>
      <c r="J684" s="36"/>
    </row>
    <row r="685" ht="15.75" customHeight="1" spans="2:10">
      <c r="B685" s="30"/>
      <c r="J685" s="36"/>
    </row>
    <row r="686" ht="15.75" customHeight="1" spans="2:10">
      <c r="B686" s="30"/>
      <c r="J686" s="36"/>
    </row>
    <row r="687" ht="15.75" customHeight="1" spans="2:10">
      <c r="B687" s="30"/>
      <c r="J687" s="36"/>
    </row>
    <row r="688" ht="15.75" customHeight="1" spans="2:10">
      <c r="B688" s="30"/>
      <c r="J688" s="36"/>
    </row>
    <row r="689" ht="15.75" customHeight="1" spans="2:10">
      <c r="B689" s="30"/>
      <c r="J689" s="36"/>
    </row>
    <row r="690" ht="15.75" customHeight="1" spans="2:10">
      <c r="B690" s="30"/>
      <c r="J690" s="36"/>
    </row>
    <row r="691" ht="15.75" customHeight="1" spans="2:10">
      <c r="B691" s="30"/>
      <c r="J691" s="36"/>
    </row>
    <row r="692" ht="15.75" customHeight="1" spans="2:10">
      <c r="B692" s="30"/>
      <c r="J692" s="36"/>
    </row>
    <row r="693" ht="15.75" customHeight="1" spans="2:10">
      <c r="B693" s="30"/>
      <c r="J693" s="36"/>
    </row>
    <row r="694" ht="15.75" customHeight="1" spans="2:10">
      <c r="B694" s="30"/>
      <c r="J694" s="36"/>
    </row>
    <row r="695" ht="15.75" customHeight="1" spans="2:10">
      <c r="B695" s="30"/>
      <c r="J695" s="36"/>
    </row>
    <row r="696" ht="15.75" customHeight="1" spans="2:10">
      <c r="B696" s="30"/>
      <c r="J696" s="36"/>
    </row>
    <row r="697" ht="15.75" customHeight="1" spans="2:10">
      <c r="B697" s="30"/>
      <c r="J697" s="36"/>
    </row>
    <row r="698" ht="15.75" customHeight="1" spans="2:10">
      <c r="B698" s="30"/>
      <c r="J698" s="36"/>
    </row>
    <row r="699" ht="15.75" customHeight="1" spans="2:10">
      <c r="B699" s="30"/>
      <c r="J699" s="36"/>
    </row>
    <row r="700" ht="15.75" customHeight="1" spans="2:10">
      <c r="B700" s="30"/>
      <c r="J700" s="36"/>
    </row>
    <row r="701" ht="15.75" customHeight="1" spans="2:10">
      <c r="B701" s="30"/>
      <c r="J701" s="36"/>
    </row>
    <row r="702" ht="15.75" customHeight="1" spans="2:10">
      <c r="B702" s="30"/>
      <c r="J702" s="36"/>
    </row>
    <row r="703" ht="15.75" customHeight="1" spans="2:10">
      <c r="B703" s="30"/>
      <c r="J703" s="36"/>
    </row>
    <row r="704" ht="15.75" customHeight="1" spans="2:10">
      <c r="B704" s="30"/>
      <c r="J704" s="36"/>
    </row>
    <row r="705" ht="15.75" customHeight="1" spans="2:10">
      <c r="B705" s="30"/>
      <c r="J705" s="36"/>
    </row>
    <row r="706" ht="15.75" customHeight="1" spans="2:10">
      <c r="B706" s="30"/>
      <c r="J706" s="36"/>
    </row>
    <row r="707" ht="15.75" customHeight="1" spans="2:10">
      <c r="B707" s="30"/>
      <c r="J707" s="36"/>
    </row>
    <row r="708" ht="15.75" customHeight="1" spans="2:10">
      <c r="B708" s="30"/>
      <c r="J708" s="36"/>
    </row>
    <row r="709" ht="15.75" customHeight="1" spans="2:10">
      <c r="B709" s="30"/>
      <c r="J709" s="36"/>
    </row>
    <row r="710" ht="15.75" customHeight="1" spans="2:10">
      <c r="B710" s="30"/>
      <c r="J710" s="36"/>
    </row>
    <row r="711" ht="15.75" customHeight="1" spans="2:10">
      <c r="B711" s="30"/>
      <c r="J711" s="36"/>
    </row>
    <row r="712" ht="15.75" customHeight="1" spans="2:10">
      <c r="B712" s="30"/>
      <c r="J712" s="36"/>
    </row>
    <row r="713" ht="15.75" customHeight="1" spans="2:10">
      <c r="B713" s="30"/>
      <c r="J713" s="36"/>
    </row>
    <row r="714" ht="15.75" customHeight="1" spans="2:10">
      <c r="B714" s="30"/>
      <c r="J714" s="36"/>
    </row>
    <row r="715" ht="15.75" customHeight="1" spans="2:10">
      <c r="B715" s="30"/>
      <c r="J715" s="36"/>
    </row>
    <row r="716" ht="15.75" customHeight="1" spans="2:10">
      <c r="B716" s="30"/>
      <c r="J716" s="36"/>
    </row>
    <row r="717" ht="15.75" customHeight="1" spans="2:10">
      <c r="B717" s="30"/>
      <c r="J717" s="36"/>
    </row>
    <row r="718" ht="15.75" customHeight="1" spans="2:10">
      <c r="B718" s="30"/>
      <c r="J718" s="36"/>
    </row>
    <row r="719" ht="15.75" customHeight="1" spans="2:10">
      <c r="B719" s="30"/>
      <c r="J719" s="36"/>
    </row>
    <row r="720" ht="15.75" customHeight="1" spans="2:10">
      <c r="B720" s="30"/>
      <c r="J720" s="36"/>
    </row>
    <row r="721" ht="15.75" customHeight="1" spans="2:10">
      <c r="B721" s="30"/>
      <c r="J721" s="36"/>
    </row>
    <row r="722" ht="15.75" customHeight="1" spans="2:10">
      <c r="B722" s="30"/>
      <c r="J722" s="36"/>
    </row>
    <row r="723" ht="15.75" customHeight="1" spans="2:10">
      <c r="B723" s="30"/>
      <c r="J723" s="36"/>
    </row>
    <row r="724" ht="15.75" customHeight="1" spans="2:10">
      <c r="B724" s="30"/>
      <c r="J724" s="36"/>
    </row>
    <row r="725" ht="15.75" customHeight="1" spans="2:10">
      <c r="B725" s="30"/>
      <c r="J725" s="36"/>
    </row>
    <row r="726" ht="15.75" customHeight="1" spans="2:10">
      <c r="B726" s="30"/>
      <c r="J726" s="36"/>
    </row>
    <row r="727" ht="15.75" customHeight="1" spans="2:10">
      <c r="B727" s="30"/>
      <c r="J727" s="36"/>
    </row>
    <row r="728" ht="15.75" customHeight="1" spans="2:10">
      <c r="B728" s="30"/>
      <c r="J728" s="36"/>
    </row>
    <row r="729" ht="15.75" customHeight="1" spans="2:10">
      <c r="B729" s="30"/>
      <c r="J729" s="36"/>
    </row>
    <row r="730" ht="15.75" customHeight="1" spans="2:10">
      <c r="B730" s="30"/>
      <c r="J730" s="36"/>
    </row>
    <row r="731" ht="15.75" customHeight="1" spans="2:10">
      <c r="B731" s="30"/>
      <c r="J731" s="36"/>
    </row>
    <row r="732" ht="15.75" customHeight="1" spans="2:10">
      <c r="B732" s="30"/>
      <c r="J732" s="36"/>
    </row>
    <row r="733" ht="15.75" customHeight="1" spans="2:10">
      <c r="B733" s="30"/>
      <c r="J733" s="36"/>
    </row>
    <row r="734" ht="15.75" customHeight="1" spans="2:10">
      <c r="B734" s="30"/>
      <c r="J734" s="36"/>
    </row>
    <row r="735" ht="15.75" customHeight="1" spans="2:10">
      <c r="B735" s="30"/>
      <c r="J735" s="36"/>
    </row>
    <row r="736" ht="15.75" customHeight="1" spans="2:10">
      <c r="B736" s="30"/>
      <c r="J736" s="36"/>
    </row>
    <row r="737" ht="15.75" customHeight="1" spans="2:10">
      <c r="B737" s="30"/>
      <c r="J737" s="36"/>
    </row>
    <row r="738" ht="15.75" customHeight="1" spans="2:10">
      <c r="B738" s="30"/>
      <c r="J738" s="36"/>
    </row>
    <row r="739" ht="15.75" customHeight="1" spans="2:10">
      <c r="B739" s="30"/>
      <c r="J739" s="36"/>
    </row>
    <row r="740" ht="15.75" customHeight="1" spans="2:10">
      <c r="B740" s="30"/>
      <c r="J740" s="36"/>
    </row>
    <row r="741" ht="15.75" customHeight="1" spans="2:10">
      <c r="B741" s="30"/>
      <c r="J741" s="36"/>
    </row>
    <row r="742" ht="15.75" customHeight="1" spans="2:10">
      <c r="B742" s="30"/>
      <c r="J742" s="36"/>
    </row>
    <row r="743" ht="15.75" customHeight="1" spans="2:10">
      <c r="B743" s="30"/>
      <c r="J743" s="36"/>
    </row>
    <row r="744" ht="15.75" customHeight="1" spans="2:10">
      <c r="B744" s="30"/>
      <c r="J744" s="36"/>
    </row>
    <row r="745" ht="15.75" customHeight="1" spans="2:10">
      <c r="B745" s="30"/>
      <c r="J745" s="36"/>
    </row>
    <row r="746" ht="15.75" customHeight="1" spans="2:10">
      <c r="B746" s="30"/>
      <c r="J746" s="36"/>
    </row>
    <row r="747" ht="15.75" customHeight="1" spans="2:10">
      <c r="B747" s="30"/>
      <c r="J747" s="36"/>
    </row>
    <row r="748" ht="15.75" customHeight="1" spans="2:10">
      <c r="B748" s="30"/>
      <c r="J748" s="36"/>
    </row>
    <row r="749" ht="15.75" customHeight="1" spans="2:10">
      <c r="B749" s="30"/>
      <c r="J749" s="36"/>
    </row>
    <row r="750" ht="15.75" customHeight="1" spans="2:10">
      <c r="B750" s="30"/>
      <c r="J750" s="36"/>
    </row>
    <row r="751" ht="15.75" customHeight="1" spans="2:10">
      <c r="B751" s="30"/>
      <c r="J751" s="36"/>
    </row>
    <row r="752" ht="15.75" customHeight="1" spans="2:10">
      <c r="B752" s="30"/>
      <c r="J752" s="36"/>
    </row>
    <row r="753" ht="15.75" customHeight="1" spans="2:10">
      <c r="B753" s="30"/>
      <c r="J753" s="36"/>
    </row>
    <row r="754" ht="15.75" customHeight="1" spans="2:10">
      <c r="B754" s="30"/>
      <c r="J754" s="36"/>
    </row>
    <row r="755" ht="15.75" customHeight="1" spans="2:10">
      <c r="B755" s="30"/>
      <c r="J755" s="36"/>
    </row>
    <row r="756" ht="15.75" customHeight="1" spans="2:10">
      <c r="B756" s="30"/>
      <c r="J756" s="36"/>
    </row>
    <row r="757" ht="15.75" customHeight="1" spans="2:10">
      <c r="B757" s="30"/>
      <c r="J757" s="36"/>
    </row>
    <row r="758" ht="15.75" customHeight="1" spans="2:10">
      <c r="B758" s="30"/>
      <c r="J758" s="36"/>
    </row>
    <row r="759" ht="15.75" customHeight="1" spans="2:10">
      <c r="B759" s="30"/>
      <c r="J759" s="36"/>
    </row>
    <row r="760" ht="15.75" customHeight="1" spans="2:10">
      <c r="B760" s="30"/>
      <c r="J760" s="36"/>
    </row>
    <row r="761" ht="15.75" customHeight="1" spans="2:10">
      <c r="B761" s="30"/>
      <c r="J761" s="36"/>
    </row>
    <row r="762" ht="15.75" customHeight="1" spans="2:10">
      <c r="B762" s="30"/>
      <c r="J762" s="36"/>
    </row>
    <row r="763" ht="15.75" customHeight="1" spans="2:10">
      <c r="B763" s="30"/>
      <c r="J763" s="36"/>
    </row>
    <row r="764" ht="15.75" customHeight="1" spans="2:10">
      <c r="B764" s="30"/>
      <c r="J764" s="36"/>
    </row>
    <row r="765" ht="15.75" customHeight="1" spans="2:10">
      <c r="B765" s="30"/>
      <c r="J765" s="36"/>
    </row>
    <row r="766" ht="15.75" customHeight="1" spans="2:10">
      <c r="B766" s="30"/>
      <c r="J766" s="36"/>
    </row>
    <row r="767" ht="15.75" customHeight="1" spans="2:10">
      <c r="B767" s="30"/>
      <c r="J767" s="36"/>
    </row>
    <row r="768" ht="15.75" customHeight="1" spans="2:10">
      <c r="B768" s="30"/>
      <c r="J768" s="36"/>
    </row>
    <row r="769" ht="15.75" customHeight="1" spans="2:10">
      <c r="B769" s="30"/>
      <c r="J769" s="36"/>
    </row>
    <row r="770" ht="15.75" customHeight="1" spans="2:10">
      <c r="B770" s="30"/>
      <c r="J770" s="36"/>
    </row>
    <row r="771" ht="15.75" customHeight="1" spans="2:10">
      <c r="B771" s="30"/>
      <c r="J771" s="36"/>
    </row>
    <row r="772" ht="15.75" customHeight="1" spans="2:10">
      <c r="B772" s="30"/>
      <c r="J772" s="36"/>
    </row>
    <row r="773" ht="15.75" customHeight="1" spans="2:10">
      <c r="B773" s="30"/>
      <c r="J773" s="36"/>
    </row>
    <row r="774" ht="15.75" customHeight="1" spans="2:10">
      <c r="B774" s="30"/>
      <c r="J774" s="36"/>
    </row>
    <row r="775" ht="15.75" customHeight="1" spans="2:10">
      <c r="B775" s="30"/>
      <c r="J775" s="36"/>
    </row>
    <row r="776" ht="15.75" customHeight="1" spans="2:10">
      <c r="B776" s="30"/>
      <c r="J776" s="36"/>
    </row>
    <row r="777" ht="15.75" customHeight="1" spans="2:10">
      <c r="B777" s="30"/>
      <c r="J777" s="36"/>
    </row>
    <row r="778" ht="15.75" customHeight="1" spans="2:10">
      <c r="B778" s="30"/>
      <c r="J778" s="36"/>
    </row>
    <row r="779" ht="15.75" customHeight="1" spans="2:10">
      <c r="B779" s="30"/>
      <c r="J779" s="36"/>
    </row>
    <row r="780" ht="15.75" customHeight="1" spans="2:10">
      <c r="B780" s="30"/>
      <c r="J780" s="36"/>
    </row>
    <row r="781" ht="15.75" customHeight="1" spans="2:10">
      <c r="B781" s="30"/>
      <c r="J781" s="36"/>
    </row>
    <row r="782" ht="15.75" customHeight="1" spans="2:10">
      <c r="B782" s="30"/>
      <c r="J782" s="36"/>
    </row>
    <row r="783" ht="15.75" customHeight="1" spans="2:10">
      <c r="B783" s="30"/>
      <c r="J783" s="36"/>
    </row>
    <row r="784" ht="15.75" customHeight="1" spans="2:10">
      <c r="B784" s="30"/>
      <c r="J784" s="36"/>
    </row>
    <row r="785" ht="15.75" customHeight="1" spans="2:10">
      <c r="B785" s="30"/>
      <c r="J785" s="36"/>
    </row>
    <row r="786" ht="15.75" customHeight="1" spans="2:10">
      <c r="B786" s="30"/>
      <c r="J786" s="36"/>
    </row>
    <row r="787" ht="15.75" customHeight="1" spans="2:10">
      <c r="B787" s="30"/>
      <c r="J787" s="36"/>
    </row>
    <row r="788" ht="15.75" customHeight="1" spans="2:10">
      <c r="B788" s="30"/>
      <c r="J788" s="36"/>
    </row>
    <row r="789" ht="15.75" customHeight="1" spans="2:10">
      <c r="B789" s="30"/>
      <c r="J789" s="36"/>
    </row>
    <row r="790" ht="15.75" customHeight="1" spans="2:10">
      <c r="B790" s="30"/>
      <c r="J790" s="36"/>
    </row>
    <row r="791" ht="15.75" customHeight="1" spans="2:10">
      <c r="B791" s="30"/>
      <c r="J791" s="36"/>
    </row>
    <row r="792" ht="15.75" customHeight="1" spans="2:10">
      <c r="B792" s="30"/>
      <c r="J792" s="36"/>
    </row>
    <row r="793" ht="15.75" customHeight="1" spans="2:10">
      <c r="B793" s="30"/>
      <c r="J793" s="36"/>
    </row>
    <row r="794" ht="15.75" customHeight="1" spans="2:10">
      <c r="B794" s="30"/>
      <c r="J794" s="36"/>
    </row>
    <row r="795" ht="15.75" customHeight="1" spans="2:10">
      <c r="B795" s="30"/>
      <c r="J795" s="36"/>
    </row>
    <row r="796" ht="15.75" customHeight="1" spans="2:10">
      <c r="B796" s="30"/>
      <c r="J796" s="36"/>
    </row>
    <row r="797" ht="15.75" customHeight="1" spans="2:10">
      <c r="B797" s="30"/>
      <c r="J797" s="36"/>
    </row>
    <row r="798" ht="15.75" customHeight="1" spans="2:10">
      <c r="B798" s="30"/>
      <c r="J798" s="36"/>
    </row>
    <row r="799" ht="15.75" customHeight="1" spans="2:10">
      <c r="B799" s="30"/>
      <c r="J799" s="36"/>
    </row>
    <row r="800" ht="15.75" customHeight="1" spans="2:10">
      <c r="B800" s="30"/>
      <c r="J800" s="36"/>
    </row>
    <row r="801" ht="15.75" customHeight="1" spans="2:10">
      <c r="B801" s="30"/>
      <c r="J801" s="36"/>
    </row>
    <row r="802" ht="15.75" customHeight="1" spans="2:10">
      <c r="B802" s="30"/>
      <c r="J802" s="36"/>
    </row>
    <row r="803" ht="15.75" customHeight="1" spans="2:10">
      <c r="B803" s="30"/>
      <c r="J803" s="36"/>
    </row>
    <row r="804" ht="15.75" customHeight="1" spans="2:10">
      <c r="B804" s="30"/>
      <c r="J804" s="36"/>
    </row>
    <row r="805" ht="15.75" customHeight="1" spans="2:10">
      <c r="B805" s="30"/>
      <c r="J805" s="36"/>
    </row>
    <row r="806" ht="15.75" customHeight="1" spans="2:10">
      <c r="B806" s="30"/>
      <c r="J806" s="36"/>
    </row>
    <row r="807" ht="15.75" customHeight="1" spans="2:10">
      <c r="B807" s="30"/>
      <c r="J807" s="36"/>
    </row>
    <row r="808" ht="15.75" customHeight="1" spans="2:10">
      <c r="B808" s="30"/>
      <c r="J808" s="36"/>
    </row>
    <row r="809" ht="15.75" customHeight="1" spans="2:10">
      <c r="B809" s="30"/>
      <c r="J809" s="36"/>
    </row>
    <row r="810" ht="15.75" customHeight="1" spans="2:10">
      <c r="B810" s="30"/>
      <c r="J810" s="36"/>
    </row>
    <row r="811" ht="15.75" customHeight="1" spans="2:10">
      <c r="B811" s="30"/>
      <c r="J811" s="36"/>
    </row>
    <row r="812" ht="15.75" customHeight="1" spans="2:10">
      <c r="B812" s="30"/>
      <c r="J812" s="36"/>
    </row>
    <row r="813" ht="15.75" customHeight="1" spans="2:10">
      <c r="B813" s="30"/>
      <c r="J813" s="36"/>
    </row>
    <row r="814" ht="15.75" customHeight="1" spans="2:10">
      <c r="B814" s="30"/>
      <c r="J814" s="36"/>
    </row>
    <row r="815" ht="15.75" customHeight="1" spans="2:10">
      <c r="B815" s="30"/>
      <c r="J815" s="36"/>
    </row>
    <row r="816" ht="15.75" customHeight="1" spans="2:10">
      <c r="B816" s="30"/>
      <c r="J816" s="36"/>
    </row>
    <row r="817" ht="15.75" customHeight="1" spans="2:10">
      <c r="B817" s="30"/>
      <c r="J817" s="36"/>
    </row>
    <row r="818" ht="15.75" customHeight="1" spans="2:10">
      <c r="B818" s="30"/>
      <c r="J818" s="36"/>
    </row>
    <row r="819" ht="15.75" customHeight="1" spans="2:10">
      <c r="B819" s="30"/>
      <c r="J819" s="36"/>
    </row>
    <row r="820" ht="15.75" customHeight="1" spans="2:10">
      <c r="B820" s="30"/>
      <c r="J820" s="36"/>
    </row>
    <row r="821" ht="15.75" customHeight="1" spans="2:10">
      <c r="B821" s="30"/>
      <c r="J821" s="36"/>
    </row>
    <row r="822" ht="15.75" customHeight="1" spans="2:10">
      <c r="B822" s="30"/>
      <c r="J822" s="36"/>
    </row>
    <row r="823" ht="15.75" customHeight="1" spans="2:10">
      <c r="B823" s="30"/>
      <c r="J823" s="36"/>
    </row>
    <row r="824" ht="15.75" customHeight="1" spans="2:10">
      <c r="B824" s="30"/>
      <c r="J824" s="36"/>
    </row>
    <row r="825" ht="15.75" customHeight="1" spans="2:10">
      <c r="B825" s="30"/>
      <c r="J825" s="36"/>
    </row>
    <row r="826" ht="15.75" customHeight="1" spans="2:10">
      <c r="B826" s="30"/>
      <c r="J826" s="36"/>
    </row>
    <row r="827" ht="15.75" customHeight="1" spans="2:10">
      <c r="B827" s="30"/>
      <c r="J827" s="36"/>
    </row>
    <row r="828" ht="15.75" customHeight="1" spans="2:10">
      <c r="B828" s="30"/>
      <c r="J828" s="36"/>
    </row>
    <row r="829" ht="15.75" customHeight="1" spans="2:10">
      <c r="B829" s="30"/>
      <c r="J829" s="36"/>
    </row>
    <row r="830" ht="15.75" customHeight="1" spans="2:10">
      <c r="B830" s="30"/>
      <c r="J830" s="36"/>
    </row>
    <row r="831" ht="15.75" customHeight="1" spans="2:10">
      <c r="B831" s="30"/>
      <c r="J831" s="36"/>
    </row>
    <row r="832" ht="15.75" customHeight="1" spans="2:10">
      <c r="B832" s="30"/>
      <c r="J832" s="36"/>
    </row>
    <row r="833" ht="15.75" customHeight="1" spans="2:10">
      <c r="B833" s="30"/>
      <c r="J833" s="36"/>
    </row>
    <row r="834" ht="15.75" customHeight="1" spans="2:10">
      <c r="B834" s="30"/>
      <c r="J834" s="36"/>
    </row>
    <row r="835" ht="15.75" customHeight="1" spans="2:10">
      <c r="B835" s="30"/>
      <c r="J835" s="36"/>
    </row>
    <row r="836" ht="15.75" customHeight="1" spans="2:10">
      <c r="B836" s="30"/>
      <c r="J836" s="36"/>
    </row>
    <row r="837" ht="15.75" customHeight="1" spans="2:10">
      <c r="B837" s="30"/>
      <c r="J837" s="36"/>
    </row>
    <row r="838" ht="15.75" customHeight="1" spans="2:10">
      <c r="B838" s="30"/>
      <c r="J838" s="36"/>
    </row>
    <row r="839" ht="15.75" customHeight="1" spans="2:10">
      <c r="B839" s="30"/>
      <c r="J839" s="36"/>
    </row>
    <row r="840" ht="15.75" customHeight="1" spans="2:10">
      <c r="B840" s="30"/>
      <c r="J840" s="36"/>
    </row>
    <row r="841" ht="15.75" customHeight="1" spans="2:10">
      <c r="B841" s="30"/>
      <c r="J841" s="36"/>
    </row>
    <row r="842" ht="15.75" customHeight="1" spans="2:10">
      <c r="B842" s="30"/>
      <c r="J842" s="36"/>
    </row>
    <row r="843" ht="15.75" customHeight="1" spans="2:10">
      <c r="B843" s="30"/>
      <c r="J843" s="36"/>
    </row>
    <row r="844" ht="15.75" customHeight="1" spans="2:10">
      <c r="B844" s="30"/>
      <c r="J844" s="36"/>
    </row>
    <row r="845" ht="15.75" customHeight="1" spans="2:10">
      <c r="B845" s="30"/>
      <c r="J845" s="36"/>
    </row>
    <row r="846" ht="15.75" customHeight="1" spans="2:10">
      <c r="B846" s="30"/>
      <c r="J846" s="36"/>
    </row>
    <row r="847" ht="15.75" customHeight="1" spans="2:10">
      <c r="B847" s="30"/>
      <c r="J847" s="36"/>
    </row>
    <row r="848" ht="15.75" customHeight="1" spans="2:10">
      <c r="B848" s="30"/>
      <c r="J848" s="36"/>
    </row>
    <row r="849" ht="15.75" customHeight="1" spans="2:10">
      <c r="B849" s="30"/>
      <c r="J849" s="36"/>
    </row>
    <row r="850" ht="15.75" customHeight="1" spans="2:10">
      <c r="B850" s="30"/>
      <c r="J850" s="36"/>
    </row>
    <row r="851" ht="15.75" customHeight="1" spans="2:10">
      <c r="B851" s="30"/>
      <c r="J851" s="36"/>
    </row>
    <row r="852" ht="15.75" customHeight="1" spans="2:10">
      <c r="B852" s="30"/>
      <c r="J852" s="36"/>
    </row>
    <row r="853" ht="15.75" customHeight="1" spans="2:10">
      <c r="B853" s="30"/>
      <c r="J853" s="36"/>
    </row>
    <row r="854" ht="15.75" customHeight="1" spans="2:10">
      <c r="B854" s="30"/>
      <c r="J854" s="36"/>
    </row>
    <row r="855" ht="15.75" customHeight="1" spans="2:10">
      <c r="B855" s="30"/>
      <c r="J855" s="36"/>
    </row>
    <row r="856" ht="15.75" customHeight="1" spans="2:10">
      <c r="B856" s="30"/>
      <c r="J856" s="36"/>
    </row>
    <row r="857" ht="15.75" customHeight="1" spans="2:10">
      <c r="B857" s="30"/>
      <c r="J857" s="36"/>
    </row>
    <row r="858" ht="15.75" customHeight="1" spans="2:10">
      <c r="B858" s="30"/>
      <c r="J858" s="36"/>
    </row>
    <row r="859" ht="15.75" customHeight="1" spans="2:10">
      <c r="B859" s="30"/>
      <c r="J859" s="36"/>
    </row>
    <row r="860" ht="15.75" customHeight="1" spans="2:10">
      <c r="B860" s="30"/>
      <c r="J860" s="36"/>
    </row>
    <row r="861" ht="15.75" customHeight="1" spans="2:10">
      <c r="B861" s="30"/>
      <c r="J861" s="36"/>
    </row>
    <row r="862" ht="15.75" customHeight="1" spans="2:10">
      <c r="B862" s="30"/>
      <c r="J862" s="36"/>
    </row>
    <row r="863" ht="15.75" customHeight="1" spans="2:10">
      <c r="B863" s="30"/>
      <c r="J863" s="36"/>
    </row>
    <row r="864" ht="15.75" customHeight="1" spans="2:10">
      <c r="B864" s="30"/>
      <c r="J864" s="36"/>
    </row>
    <row r="865" ht="15.75" customHeight="1" spans="2:10">
      <c r="B865" s="30"/>
      <c r="J865" s="36"/>
    </row>
    <row r="866" ht="15.75" customHeight="1" spans="2:10">
      <c r="B866" s="30"/>
      <c r="J866" s="36"/>
    </row>
    <row r="867" ht="15.75" customHeight="1" spans="2:10">
      <c r="B867" s="30"/>
      <c r="J867" s="36"/>
    </row>
    <row r="868" ht="15.75" customHeight="1" spans="2:10">
      <c r="B868" s="30"/>
      <c r="J868" s="36"/>
    </row>
    <row r="869" ht="15.75" customHeight="1" spans="2:10">
      <c r="B869" s="30"/>
      <c r="J869" s="36"/>
    </row>
    <row r="870" ht="15.75" customHeight="1" spans="2:10">
      <c r="B870" s="30"/>
      <c r="J870" s="36"/>
    </row>
    <row r="871" ht="15.75" customHeight="1" spans="2:10">
      <c r="B871" s="30"/>
      <c r="J871" s="36"/>
    </row>
    <row r="872" ht="15.75" customHeight="1" spans="2:10">
      <c r="B872" s="30"/>
      <c r="J872" s="36"/>
    </row>
    <row r="873" ht="15.75" customHeight="1" spans="2:10">
      <c r="B873" s="30"/>
      <c r="J873" s="36"/>
    </row>
    <row r="874" ht="15.75" customHeight="1" spans="2:10">
      <c r="B874" s="30"/>
      <c r="J874" s="36"/>
    </row>
    <row r="875" ht="15.75" customHeight="1" spans="2:10">
      <c r="B875" s="30"/>
      <c r="J875" s="36"/>
    </row>
    <row r="876" ht="15.75" customHeight="1" spans="2:10">
      <c r="B876" s="30"/>
      <c r="J876" s="36"/>
    </row>
    <row r="877" ht="15.75" customHeight="1" spans="2:10">
      <c r="B877" s="30"/>
      <c r="J877" s="36"/>
    </row>
    <row r="878" ht="15.75" customHeight="1" spans="2:10">
      <c r="B878" s="30"/>
      <c r="J878" s="36"/>
    </row>
    <row r="879" ht="15.75" customHeight="1" spans="2:10">
      <c r="B879" s="30"/>
      <c r="J879" s="36"/>
    </row>
    <row r="880" ht="15.75" customHeight="1" spans="2:10">
      <c r="B880" s="30"/>
      <c r="J880" s="36"/>
    </row>
    <row r="881" ht="15.75" customHeight="1" spans="2:10">
      <c r="B881" s="30"/>
      <c r="J881" s="36"/>
    </row>
    <row r="882" ht="15.75" customHeight="1" spans="2:10">
      <c r="B882" s="30"/>
      <c r="J882" s="36"/>
    </row>
    <row r="883" ht="15.75" customHeight="1" spans="2:10">
      <c r="B883" s="30"/>
      <c r="J883" s="36"/>
    </row>
    <row r="884" ht="15.75" customHeight="1" spans="2:10">
      <c r="B884" s="30"/>
      <c r="J884" s="36"/>
    </row>
    <row r="885" ht="15.75" customHeight="1" spans="2:10">
      <c r="B885" s="30"/>
      <c r="J885" s="36"/>
    </row>
    <row r="886" ht="15.75" customHeight="1" spans="2:10">
      <c r="B886" s="30"/>
      <c r="J886" s="36"/>
    </row>
    <row r="887" ht="15.75" customHeight="1" spans="2:10">
      <c r="B887" s="30"/>
      <c r="J887" s="36"/>
    </row>
    <row r="888" ht="15.75" customHeight="1" spans="2:10">
      <c r="B888" s="30"/>
      <c r="J888" s="36"/>
    </row>
    <row r="889" ht="15.75" customHeight="1" spans="2:10">
      <c r="B889" s="30"/>
      <c r="J889" s="36"/>
    </row>
    <row r="890" ht="15.75" customHeight="1" spans="2:10">
      <c r="B890" s="30"/>
      <c r="J890" s="36"/>
    </row>
    <row r="891" ht="15.75" customHeight="1" spans="2:10">
      <c r="B891" s="30"/>
      <c r="J891" s="36"/>
    </row>
    <row r="892" ht="15.75" customHeight="1" spans="2:10">
      <c r="B892" s="30"/>
      <c r="J892" s="36"/>
    </row>
    <row r="893" ht="15.75" customHeight="1" spans="2:10">
      <c r="B893" s="30"/>
      <c r="J893" s="36"/>
    </row>
    <row r="894" ht="15.75" customHeight="1" spans="2:10">
      <c r="B894" s="30"/>
      <c r="J894" s="36"/>
    </row>
    <row r="895" ht="15.75" customHeight="1" spans="2:10">
      <c r="B895" s="30"/>
      <c r="J895" s="36"/>
    </row>
    <row r="896" ht="15.75" customHeight="1" spans="2:10">
      <c r="B896" s="30"/>
      <c r="J896" s="36"/>
    </row>
    <row r="897" ht="15.75" customHeight="1" spans="2:10">
      <c r="B897" s="30"/>
      <c r="J897" s="36"/>
    </row>
    <row r="898" ht="15.75" customHeight="1" spans="2:10">
      <c r="B898" s="30"/>
      <c r="J898" s="36"/>
    </row>
    <row r="899" ht="15.75" customHeight="1" spans="2:10">
      <c r="B899" s="30"/>
      <c r="J899" s="36"/>
    </row>
    <row r="900" ht="15.75" customHeight="1" spans="2:10">
      <c r="B900" s="30"/>
      <c r="J900" s="36"/>
    </row>
    <row r="901" ht="15.75" customHeight="1" spans="2:10">
      <c r="B901" s="30"/>
      <c r="J901" s="36"/>
    </row>
    <row r="902" ht="15.75" customHeight="1" spans="2:10">
      <c r="B902" s="30"/>
      <c r="J902" s="36"/>
    </row>
    <row r="903" ht="15.75" customHeight="1" spans="2:10">
      <c r="B903" s="30"/>
      <c r="J903" s="36"/>
    </row>
    <row r="904" ht="15.75" customHeight="1" spans="2:10">
      <c r="B904" s="30"/>
      <c r="J904" s="36"/>
    </row>
    <row r="905" ht="15.75" customHeight="1" spans="2:10">
      <c r="B905" s="30"/>
      <c r="J905" s="36"/>
    </row>
    <row r="906" ht="15.75" customHeight="1" spans="2:10">
      <c r="B906" s="30"/>
      <c r="J906" s="36"/>
    </row>
    <row r="907" ht="15.75" customHeight="1" spans="2:10">
      <c r="B907" s="30"/>
      <c r="J907" s="36"/>
    </row>
    <row r="908" ht="15.75" customHeight="1" spans="2:10">
      <c r="B908" s="30"/>
      <c r="J908" s="36"/>
    </row>
    <row r="909" ht="15.75" customHeight="1" spans="2:10">
      <c r="B909" s="30"/>
      <c r="J909" s="36"/>
    </row>
    <row r="910" ht="15.75" customHeight="1" spans="2:10">
      <c r="B910" s="30"/>
      <c r="J910" s="36"/>
    </row>
    <row r="911" ht="15.75" customHeight="1" spans="2:10">
      <c r="B911" s="30"/>
      <c r="J911" s="36"/>
    </row>
    <row r="912" ht="15.75" customHeight="1" spans="2:10">
      <c r="B912" s="30"/>
      <c r="J912" s="36"/>
    </row>
    <row r="913" ht="15.75" customHeight="1" spans="2:10">
      <c r="B913" s="30"/>
      <c r="J913" s="36"/>
    </row>
    <row r="914" ht="15.75" customHeight="1" spans="2:10">
      <c r="B914" s="30"/>
      <c r="J914" s="36"/>
    </row>
    <row r="915" ht="15.75" customHeight="1" spans="2:10">
      <c r="B915" s="30"/>
      <c r="J915" s="36"/>
    </row>
    <row r="916" ht="15.75" customHeight="1" spans="2:10">
      <c r="B916" s="30"/>
      <c r="J916" s="36"/>
    </row>
    <row r="917" ht="15.75" customHeight="1" spans="2:10">
      <c r="B917" s="30"/>
      <c r="J917" s="36"/>
    </row>
    <row r="918" ht="15.75" customHeight="1" spans="2:10">
      <c r="B918" s="30"/>
      <c r="J918" s="36"/>
    </row>
    <row r="919" ht="15.75" customHeight="1" spans="2:10">
      <c r="B919" s="30"/>
      <c r="J919" s="36"/>
    </row>
    <row r="920" ht="15.75" customHeight="1" spans="2:10">
      <c r="B920" s="30"/>
      <c r="J920" s="36"/>
    </row>
    <row r="921" ht="15.75" customHeight="1" spans="2:10">
      <c r="B921" s="30"/>
      <c r="J921" s="36"/>
    </row>
    <row r="922" ht="15.75" customHeight="1" spans="2:10">
      <c r="B922" s="30"/>
      <c r="J922" s="36"/>
    </row>
    <row r="923" ht="15.75" customHeight="1" spans="2:10">
      <c r="B923" s="30"/>
      <c r="J923" s="36"/>
    </row>
    <row r="924" ht="15.75" customHeight="1" spans="2:10">
      <c r="B924" s="30"/>
      <c r="J924" s="36"/>
    </row>
    <row r="925" ht="15.75" customHeight="1" spans="2:10">
      <c r="B925" s="30"/>
      <c r="J925" s="36"/>
    </row>
    <row r="926" ht="15.75" customHeight="1" spans="2:10">
      <c r="B926" s="30"/>
      <c r="J926" s="36"/>
    </row>
    <row r="927" ht="15.75" customHeight="1" spans="2:10">
      <c r="B927" s="30"/>
      <c r="J927" s="36"/>
    </row>
    <row r="928" ht="15.75" customHeight="1" spans="2:10">
      <c r="B928" s="30"/>
      <c r="J928" s="36"/>
    </row>
    <row r="929" ht="15.75" customHeight="1" spans="2:10">
      <c r="B929" s="30"/>
      <c r="J929" s="36"/>
    </row>
    <row r="930" ht="15.75" customHeight="1" spans="2:10">
      <c r="B930" s="30"/>
      <c r="J930" s="36"/>
    </row>
    <row r="931" ht="15.75" customHeight="1" spans="2:10">
      <c r="B931" s="30"/>
      <c r="J931" s="36"/>
    </row>
    <row r="932" ht="15.75" customHeight="1" spans="2:10">
      <c r="B932" s="30"/>
      <c r="J932" s="36"/>
    </row>
    <row r="933" ht="15.75" customHeight="1" spans="2:10">
      <c r="B933" s="30"/>
      <c r="J933" s="36"/>
    </row>
    <row r="934" ht="15.75" customHeight="1" spans="2:10">
      <c r="B934" s="30"/>
      <c r="J934" s="36"/>
    </row>
    <row r="935" ht="15.75" customHeight="1" spans="2:10">
      <c r="B935" s="30"/>
      <c r="J935" s="36"/>
    </row>
    <row r="936" ht="15.75" customHeight="1" spans="2:10">
      <c r="B936" s="30"/>
      <c r="J936" s="36"/>
    </row>
    <row r="937" ht="15.75" customHeight="1" spans="2:10">
      <c r="B937" s="30"/>
      <c r="J937" s="36"/>
    </row>
    <row r="938" ht="15.75" customHeight="1" spans="2:10">
      <c r="B938" s="30"/>
      <c r="J938" s="36"/>
    </row>
    <row r="939" ht="15.75" customHeight="1" spans="2:10">
      <c r="B939" s="30"/>
      <c r="J939" s="36"/>
    </row>
    <row r="940" ht="15.75" customHeight="1" spans="2:10">
      <c r="B940" s="30"/>
      <c r="J940" s="36"/>
    </row>
    <row r="941" ht="15.75" customHeight="1" spans="2:10">
      <c r="B941" s="30"/>
      <c r="J941" s="36"/>
    </row>
    <row r="942" ht="15.75" customHeight="1" spans="2:10">
      <c r="B942" s="30"/>
      <c r="J942" s="36"/>
    </row>
    <row r="943" ht="15.75" customHeight="1" spans="2:10">
      <c r="B943" s="30"/>
      <c r="J943" s="36"/>
    </row>
    <row r="944" ht="15.75" customHeight="1" spans="2:10">
      <c r="B944" s="30"/>
      <c r="J944" s="36"/>
    </row>
    <row r="945" ht="15.75" customHeight="1" spans="2:10">
      <c r="B945" s="30"/>
      <c r="J945" s="36"/>
    </row>
    <row r="946" ht="15.75" customHeight="1" spans="2:10">
      <c r="B946" s="30"/>
      <c r="J946" s="36"/>
    </row>
    <row r="947" ht="15.75" customHeight="1" spans="2:10">
      <c r="B947" s="30"/>
      <c r="J947" s="36"/>
    </row>
    <row r="948" ht="15.75" customHeight="1" spans="2:10">
      <c r="B948" s="30"/>
      <c r="J948" s="36"/>
    </row>
    <row r="949" ht="15.75" customHeight="1" spans="2:10">
      <c r="B949" s="30"/>
      <c r="J949" s="36"/>
    </row>
    <row r="950" ht="15.75" customHeight="1" spans="2:10">
      <c r="B950" s="30"/>
      <c r="J950" s="36"/>
    </row>
    <row r="951" ht="15.75" customHeight="1" spans="2:10">
      <c r="B951" s="30"/>
      <c r="J951" s="36"/>
    </row>
    <row r="952" ht="15.75" customHeight="1" spans="2:10">
      <c r="B952" s="30"/>
      <c r="J952" s="36"/>
    </row>
    <row r="953" ht="15.75" customHeight="1" spans="2:10">
      <c r="B953" s="30"/>
      <c r="J953" s="36"/>
    </row>
    <row r="954" ht="15.75" customHeight="1" spans="2:10">
      <c r="B954" s="30"/>
      <c r="J954" s="36"/>
    </row>
    <row r="955" ht="15.75" customHeight="1" spans="2:10">
      <c r="B955" s="30"/>
      <c r="J955" s="36"/>
    </row>
    <row r="956" ht="15.75" customHeight="1" spans="2:10">
      <c r="B956" s="30"/>
      <c r="J956" s="36"/>
    </row>
    <row r="957" ht="15.75" customHeight="1" spans="2:10">
      <c r="B957" s="30"/>
      <c r="J957" s="36"/>
    </row>
    <row r="958" ht="15.75" customHeight="1" spans="2:10">
      <c r="B958" s="30"/>
      <c r="J958" s="36"/>
    </row>
    <row r="959" ht="15.75" customHeight="1" spans="2:10">
      <c r="B959" s="30"/>
      <c r="J959" s="36"/>
    </row>
    <row r="960" ht="15.75" customHeight="1" spans="2:10">
      <c r="B960" s="30"/>
      <c r="J960" s="36"/>
    </row>
    <row r="961" ht="15.75" customHeight="1" spans="2:10">
      <c r="B961" s="30"/>
      <c r="J961" s="36"/>
    </row>
    <row r="962" ht="15.75" customHeight="1" spans="2:10">
      <c r="B962" s="30"/>
      <c r="J962" s="36"/>
    </row>
    <row r="963" ht="15.75" customHeight="1" spans="2:10">
      <c r="B963" s="30"/>
      <c r="J963" s="36"/>
    </row>
    <row r="964" ht="15.75" customHeight="1" spans="2:10">
      <c r="B964" s="30"/>
      <c r="J964" s="36"/>
    </row>
    <row r="965" ht="15.75" customHeight="1" spans="2:10">
      <c r="B965" s="30"/>
      <c r="J965" s="36"/>
    </row>
    <row r="966" ht="15.75" customHeight="1" spans="2:10">
      <c r="B966" s="30"/>
      <c r="J966" s="36"/>
    </row>
    <row r="967" ht="15.75" customHeight="1" spans="2:10">
      <c r="B967" s="30"/>
      <c r="J967" s="36"/>
    </row>
    <row r="968" ht="15.75" customHeight="1" spans="2:10">
      <c r="B968" s="30"/>
      <c r="J968" s="36"/>
    </row>
    <row r="969" ht="15.75" customHeight="1" spans="2:10">
      <c r="B969" s="30"/>
      <c r="J969" s="36"/>
    </row>
    <row r="970" ht="15.75" customHeight="1" spans="2:10">
      <c r="B970" s="30"/>
      <c r="J970" s="36"/>
    </row>
    <row r="971" ht="15.75" customHeight="1" spans="2:10">
      <c r="B971" s="30"/>
      <c r="J971" s="36"/>
    </row>
    <row r="972" ht="15.75" customHeight="1" spans="2:10">
      <c r="B972" s="30"/>
      <c r="J972" s="36"/>
    </row>
    <row r="973" ht="15.75" customHeight="1" spans="2:10">
      <c r="B973" s="30"/>
      <c r="J973" s="36"/>
    </row>
    <row r="974" ht="15.75" customHeight="1" spans="2:10">
      <c r="B974" s="30"/>
      <c r="J974" s="36"/>
    </row>
    <row r="975" ht="15.75" customHeight="1" spans="2:10">
      <c r="B975" s="30"/>
      <c r="J975" s="36"/>
    </row>
    <row r="976" ht="15.75" customHeight="1" spans="2:10">
      <c r="B976" s="30"/>
      <c r="J976" s="36"/>
    </row>
    <row r="977" ht="15.75" customHeight="1" spans="2:10">
      <c r="B977" s="30"/>
      <c r="J977" s="36"/>
    </row>
    <row r="978" ht="15.75" customHeight="1" spans="2:10">
      <c r="B978" s="30"/>
      <c r="J978" s="36"/>
    </row>
    <row r="979" ht="15.75" customHeight="1" spans="2:10">
      <c r="B979" s="30"/>
      <c r="J979" s="36"/>
    </row>
    <row r="980" ht="15.75" customHeight="1" spans="2:10">
      <c r="B980" s="30"/>
      <c r="J980" s="36"/>
    </row>
    <row r="981" ht="15.75" customHeight="1" spans="2:10">
      <c r="B981" s="30"/>
      <c r="J981" s="36"/>
    </row>
    <row r="982" ht="15.75" customHeight="1" spans="2:10">
      <c r="B982" s="30"/>
      <c r="J982" s="36"/>
    </row>
    <row r="983" ht="15.75" customHeight="1" spans="2:10">
      <c r="B983" s="30"/>
      <c r="J983" s="36"/>
    </row>
    <row r="984" ht="15.75" customHeight="1" spans="2:10">
      <c r="B984" s="30"/>
      <c r="J984" s="36"/>
    </row>
    <row r="985" ht="15.75" customHeight="1" spans="2:10">
      <c r="B985" s="30"/>
      <c r="J985" s="36"/>
    </row>
    <row r="986" ht="15.75" customHeight="1" spans="2:10">
      <c r="B986" s="30"/>
      <c r="J986" s="36"/>
    </row>
    <row r="987" ht="15.75" customHeight="1" spans="2:10">
      <c r="B987" s="30"/>
      <c r="J987" s="36"/>
    </row>
    <row r="988" ht="15.75" customHeight="1" spans="2:10">
      <c r="B988" s="30"/>
      <c r="J988" s="36"/>
    </row>
    <row r="989" ht="15.75" customHeight="1" spans="2:10">
      <c r="B989" s="30"/>
      <c r="J989" s="36"/>
    </row>
    <row r="990" ht="15.75" customHeight="1" spans="2:10">
      <c r="B990" s="30"/>
      <c r="J990" s="36"/>
    </row>
    <row r="991" ht="15.75" customHeight="1" spans="2:10">
      <c r="B991" s="30"/>
      <c r="J991" s="36"/>
    </row>
    <row r="992" ht="15.75" customHeight="1" spans="2:10">
      <c r="B992" s="30"/>
      <c r="J992" s="36"/>
    </row>
    <row r="993" ht="15.75" customHeight="1" spans="2:10">
      <c r="B993" s="30"/>
      <c r="J993" s="36"/>
    </row>
    <row r="994" ht="15.75" customHeight="1" spans="2:10">
      <c r="B994" s="30"/>
      <c r="J994" s="36"/>
    </row>
    <row r="995" ht="15.75" customHeight="1" spans="2:10">
      <c r="B995" s="30"/>
      <c r="J995" s="36"/>
    </row>
    <row r="996" ht="15.75" customHeight="1" spans="2:10">
      <c r="B996" s="30"/>
      <c r="J996" s="36"/>
    </row>
    <row r="997" ht="15.75" customHeight="1" spans="2:10">
      <c r="B997" s="30"/>
      <c r="J997" s="36"/>
    </row>
    <row r="998" ht="15.75" customHeight="1" spans="2:10">
      <c r="B998" s="30"/>
      <c r="J998" s="36"/>
    </row>
    <row r="999" ht="15.75" customHeight="1" spans="2:10">
      <c r="B999" s="30"/>
      <c r="J999" s="36"/>
    </row>
    <row r="1000" ht="15.75" customHeight="1" spans="2:10">
      <c r="B1000" s="30"/>
      <c r="J1000" s="36"/>
    </row>
  </sheetData>
  <conditionalFormatting sqref="G10:J10">
    <cfRule type="iconSet" priority="155">
      <iconSet iconSet="3Flags">
        <cfvo type="percent" val="0"/>
        <cfvo type="percent" val="33"/>
        <cfvo type="percent" val="67"/>
      </iconSet>
    </cfRule>
  </conditionalFormatting>
  <conditionalFormatting sqref="G11:J11">
    <cfRule type="iconSet" priority="154">
      <iconSet iconSet="3Flags">
        <cfvo type="percent" val="0"/>
        <cfvo type="percent" val="33"/>
        <cfvo type="percent" val="67"/>
      </iconSet>
    </cfRule>
  </conditionalFormatting>
  <conditionalFormatting sqref="G12:J12">
    <cfRule type="iconSet" priority="153">
      <iconSet iconSet="3Flags">
        <cfvo type="percent" val="0"/>
        <cfvo type="percent" val="33"/>
        <cfvo type="percent" val="67"/>
      </iconSet>
    </cfRule>
  </conditionalFormatting>
  <conditionalFormatting sqref="G13:J13">
    <cfRule type="iconSet" priority="152">
      <iconSet iconSet="3Flags">
        <cfvo type="percent" val="0"/>
        <cfvo type="percent" val="33"/>
        <cfvo type="percent" val="67"/>
      </iconSet>
    </cfRule>
  </conditionalFormatting>
  <conditionalFormatting sqref="G14:J14">
    <cfRule type="iconSet" priority="151">
      <iconSet iconSet="3Flags">
        <cfvo type="percent" val="0"/>
        <cfvo type="percent" val="33"/>
        <cfvo type="percent" val="67"/>
      </iconSet>
    </cfRule>
  </conditionalFormatting>
  <conditionalFormatting sqref="G15:J15">
    <cfRule type="iconSet" priority="150">
      <iconSet iconSet="3Flags">
        <cfvo type="percent" val="0"/>
        <cfvo type="percent" val="33"/>
        <cfvo type="percent" val="67"/>
      </iconSet>
    </cfRule>
  </conditionalFormatting>
  <conditionalFormatting sqref="G16:J16">
    <cfRule type="iconSet" priority="149">
      <iconSet iconSet="3Flags">
        <cfvo type="percent" val="0"/>
        <cfvo type="percent" val="33"/>
        <cfvo type="percent" val="67"/>
      </iconSet>
    </cfRule>
  </conditionalFormatting>
  <conditionalFormatting sqref="G17:J17">
    <cfRule type="iconSet" priority="148">
      <iconSet iconSet="3Flags">
        <cfvo type="percent" val="0"/>
        <cfvo type="percent" val="33"/>
        <cfvo type="percent" val="67"/>
      </iconSet>
    </cfRule>
  </conditionalFormatting>
  <conditionalFormatting sqref="G18:J18">
    <cfRule type="iconSet" priority="147">
      <iconSet iconSet="3Flags">
        <cfvo type="percent" val="0"/>
        <cfvo type="percent" val="33"/>
        <cfvo type="percent" val="67"/>
      </iconSet>
    </cfRule>
  </conditionalFormatting>
  <conditionalFormatting sqref="G19:J19">
    <cfRule type="iconSet" priority="146">
      <iconSet iconSet="3Flags">
        <cfvo type="percent" val="0"/>
        <cfvo type="percent" val="33"/>
        <cfvo type="percent" val="67"/>
      </iconSet>
    </cfRule>
  </conditionalFormatting>
  <conditionalFormatting sqref="G20:J20">
    <cfRule type="iconSet" priority="145">
      <iconSet iconSet="3Flags">
        <cfvo type="percent" val="0"/>
        <cfvo type="percent" val="33"/>
        <cfvo type="percent" val="67"/>
      </iconSet>
    </cfRule>
  </conditionalFormatting>
  <conditionalFormatting sqref="G21:J21">
    <cfRule type="iconSet" priority="144">
      <iconSet iconSet="3Flags">
        <cfvo type="percent" val="0"/>
        <cfvo type="percent" val="33"/>
        <cfvo type="percent" val="67"/>
      </iconSet>
    </cfRule>
  </conditionalFormatting>
  <conditionalFormatting sqref="G22:J22">
    <cfRule type="iconSet" priority="143">
      <iconSet iconSet="3Flags">
        <cfvo type="percent" val="0"/>
        <cfvo type="percent" val="33"/>
        <cfvo type="percent" val="67"/>
      </iconSet>
    </cfRule>
  </conditionalFormatting>
  <conditionalFormatting sqref="G23:J23">
    <cfRule type="iconSet" priority="142">
      <iconSet iconSet="3Flags">
        <cfvo type="percent" val="0"/>
        <cfvo type="percent" val="33"/>
        <cfvo type="percent" val="67"/>
      </iconSet>
    </cfRule>
  </conditionalFormatting>
  <conditionalFormatting sqref="G24:J24">
    <cfRule type="iconSet" priority="141">
      <iconSet iconSet="3Flags">
        <cfvo type="percent" val="0"/>
        <cfvo type="percent" val="33"/>
        <cfvo type="percent" val="67"/>
      </iconSet>
    </cfRule>
  </conditionalFormatting>
  <conditionalFormatting sqref="G25:J25">
    <cfRule type="iconSet" priority="140">
      <iconSet iconSet="3Flags">
        <cfvo type="percent" val="0"/>
        <cfvo type="percent" val="33"/>
        <cfvo type="percent" val="67"/>
      </iconSet>
    </cfRule>
  </conditionalFormatting>
  <conditionalFormatting sqref="G26:J26">
    <cfRule type="iconSet" priority="139">
      <iconSet iconSet="3Flags">
        <cfvo type="percent" val="0"/>
        <cfvo type="percent" val="33"/>
        <cfvo type="percent" val="67"/>
      </iconSet>
    </cfRule>
  </conditionalFormatting>
  <conditionalFormatting sqref="G27:J27">
    <cfRule type="iconSet" priority="138">
      <iconSet iconSet="3Flags">
        <cfvo type="percent" val="0"/>
        <cfvo type="percent" val="33"/>
        <cfvo type="percent" val="67"/>
      </iconSet>
    </cfRule>
  </conditionalFormatting>
  <conditionalFormatting sqref="G28:J28">
    <cfRule type="iconSet" priority="137">
      <iconSet iconSet="3Flags">
        <cfvo type="percent" val="0"/>
        <cfvo type="percent" val="33"/>
        <cfvo type="percent" val="67"/>
      </iconSet>
    </cfRule>
  </conditionalFormatting>
  <conditionalFormatting sqref="G29:J29">
    <cfRule type="iconSet" priority="136">
      <iconSet iconSet="3Flags">
        <cfvo type="percent" val="0"/>
        <cfvo type="percent" val="33"/>
        <cfvo type="percent" val="67"/>
      </iconSet>
    </cfRule>
  </conditionalFormatting>
  <conditionalFormatting sqref="G30:J30">
    <cfRule type="iconSet" priority="135">
      <iconSet iconSet="3Flags">
        <cfvo type="percent" val="0"/>
        <cfvo type="percent" val="33"/>
        <cfvo type="percent" val="67"/>
      </iconSet>
    </cfRule>
  </conditionalFormatting>
  <conditionalFormatting sqref="G31:J31">
    <cfRule type="iconSet" priority="134">
      <iconSet iconSet="3Flags">
        <cfvo type="percent" val="0"/>
        <cfvo type="percent" val="33"/>
        <cfvo type="percent" val="67"/>
      </iconSet>
    </cfRule>
  </conditionalFormatting>
  <conditionalFormatting sqref="G32:J32">
    <cfRule type="iconSet" priority="133">
      <iconSet iconSet="3Flags">
        <cfvo type="percent" val="0"/>
        <cfvo type="percent" val="33"/>
        <cfvo type="percent" val="67"/>
      </iconSet>
    </cfRule>
  </conditionalFormatting>
  <conditionalFormatting sqref="G33:J33">
    <cfRule type="iconSet" priority="132">
      <iconSet iconSet="3Flags">
        <cfvo type="percent" val="0"/>
        <cfvo type="percent" val="33"/>
        <cfvo type="percent" val="67"/>
      </iconSet>
    </cfRule>
  </conditionalFormatting>
  <conditionalFormatting sqref="G34:J34">
    <cfRule type="iconSet" priority="131">
      <iconSet iconSet="3Flags">
        <cfvo type="percent" val="0"/>
        <cfvo type="percent" val="33"/>
        <cfvo type="percent" val="67"/>
      </iconSet>
    </cfRule>
  </conditionalFormatting>
  <conditionalFormatting sqref="G35:J35">
    <cfRule type="iconSet" priority="130">
      <iconSet iconSet="3Flags">
        <cfvo type="percent" val="0"/>
        <cfvo type="percent" val="33"/>
        <cfvo type="percent" val="67"/>
      </iconSet>
    </cfRule>
  </conditionalFormatting>
  <conditionalFormatting sqref="G36:J36">
    <cfRule type="iconSet" priority="129">
      <iconSet iconSet="3Flags">
        <cfvo type="percent" val="0"/>
        <cfvo type="percent" val="33"/>
        <cfvo type="percent" val="67"/>
      </iconSet>
    </cfRule>
  </conditionalFormatting>
  <conditionalFormatting sqref="G37:J37">
    <cfRule type="iconSet" priority="128">
      <iconSet iconSet="3Flags">
        <cfvo type="percent" val="0"/>
        <cfvo type="percent" val="33"/>
        <cfvo type="percent" val="67"/>
      </iconSet>
    </cfRule>
  </conditionalFormatting>
  <conditionalFormatting sqref="G38:J38">
    <cfRule type="iconSet" priority="127">
      <iconSet iconSet="3Flags">
        <cfvo type="percent" val="0"/>
        <cfvo type="percent" val="33"/>
        <cfvo type="percent" val="67"/>
      </iconSet>
    </cfRule>
  </conditionalFormatting>
  <conditionalFormatting sqref="G39:J39">
    <cfRule type="iconSet" priority="126">
      <iconSet iconSet="3Flags">
        <cfvo type="percent" val="0"/>
        <cfvo type="percent" val="33"/>
        <cfvo type="percent" val="67"/>
      </iconSet>
    </cfRule>
  </conditionalFormatting>
  <conditionalFormatting sqref="G40:J40">
    <cfRule type="iconSet" priority="125">
      <iconSet iconSet="3Flags">
        <cfvo type="percent" val="0"/>
        <cfvo type="percent" val="33"/>
        <cfvo type="percent" val="67"/>
      </iconSet>
    </cfRule>
  </conditionalFormatting>
  <conditionalFormatting sqref="G41:J41">
    <cfRule type="iconSet" priority="124">
      <iconSet iconSet="3Flags">
        <cfvo type="percent" val="0"/>
        <cfvo type="percent" val="33"/>
        <cfvo type="percent" val="67"/>
      </iconSet>
    </cfRule>
  </conditionalFormatting>
  <conditionalFormatting sqref="G42:J42">
    <cfRule type="iconSet" priority="123">
      <iconSet iconSet="3Flags">
        <cfvo type="percent" val="0"/>
        <cfvo type="percent" val="33"/>
        <cfvo type="percent" val="67"/>
      </iconSet>
    </cfRule>
  </conditionalFormatting>
  <conditionalFormatting sqref="G43:J43">
    <cfRule type="iconSet" priority="122">
      <iconSet iconSet="3Flags">
        <cfvo type="percent" val="0"/>
        <cfvo type="percent" val="33"/>
        <cfvo type="percent" val="67"/>
      </iconSet>
    </cfRule>
  </conditionalFormatting>
  <conditionalFormatting sqref="G44:J44">
    <cfRule type="iconSet" priority="121">
      <iconSet iconSet="3Flags">
        <cfvo type="percent" val="0"/>
        <cfvo type="percent" val="33"/>
        <cfvo type="percent" val="67"/>
      </iconSet>
    </cfRule>
  </conditionalFormatting>
  <conditionalFormatting sqref="G45:J45">
    <cfRule type="iconSet" priority="120">
      <iconSet iconSet="3Flags">
        <cfvo type="percent" val="0"/>
        <cfvo type="percent" val="33"/>
        <cfvo type="percent" val="67"/>
      </iconSet>
    </cfRule>
  </conditionalFormatting>
  <conditionalFormatting sqref="G46:J46">
    <cfRule type="iconSet" priority="119">
      <iconSet iconSet="3Flags">
        <cfvo type="percent" val="0"/>
        <cfvo type="percent" val="33"/>
        <cfvo type="percent" val="67"/>
      </iconSet>
    </cfRule>
  </conditionalFormatting>
  <conditionalFormatting sqref="G47:J47">
    <cfRule type="iconSet" priority="118">
      <iconSet iconSet="3Flags">
        <cfvo type="percent" val="0"/>
        <cfvo type="percent" val="33"/>
        <cfvo type="percent" val="67"/>
      </iconSet>
    </cfRule>
  </conditionalFormatting>
  <conditionalFormatting sqref="G48:J48">
    <cfRule type="iconSet" priority="117">
      <iconSet iconSet="3Flags">
        <cfvo type="percent" val="0"/>
        <cfvo type="percent" val="33"/>
        <cfvo type="percent" val="67"/>
      </iconSet>
    </cfRule>
  </conditionalFormatting>
  <conditionalFormatting sqref="G49:J49">
    <cfRule type="iconSet" priority="116">
      <iconSet iconSet="3Flags">
        <cfvo type="percent" val="0"/>
        <cfvo type="percent" val="33"/>
        <cfvo type="percent" val="67"/>
      </iconSet>
    </cfRule>
  </conditionalFormatting>
  <conditionalFormatting sqref="G50:J50">
    <cfRule type="iconSet" priority="115">
      <iconSet iconSet="3Flags">
        <cfvo type="percent" val="0"/>
        <cfvo type="percent" val="33"/>
        <cfvo type="percent" val="67"/>
      </iconSet>
    </cfRule>
  </conditionalFormatting>
  <conditionalFormatting sqref="G51:J51">
    <cfRule type="iconSet" priority="114">
      <iconSet iconSet="3Flags">
        <cfvo type="percent" val="0"/>
        <cfvo type="percent" val="33"/>
        <cfvo type="percent" val="67"/>
      </iconSet>
    </cfRule>
  </conditionalFormatting>
  <conditionalFormatting sqref="G52:J52">
    <cfRule type="iconSet" priority="113">
      <iconSet iconSet="3Flags">
        <cfvo type="percent" val="0"/>
        <cfvo type="percent" val="33"/>
        <cfvo type="percent" val="67"/>
      </iconSet>
    </cfRule>
  </conditionalFormatting>
  <conditionalFormatting sqref="G53:J53">
    <cfRule type="iconSet" priority="112">
      <iconSet iconSet="3Flags">
        <cfvo type="percent" val="0"/>
        <cfvo type="percent" val="33"/>
        <cfvo type="percent" val="67"/>
      </iconSet>
    </cfRule>
  </conditionalFormatting>
  <conditionalFormatting sqref="G54:J54">
    <cfRule type="iconSet" priority="111">
      <iconSet iconSet="3Flags">
        <cfvo type="percent" val="0"/>
        <cfvo type="percent" val="33"/>
        <cfvo type="percent" val="67"/>
      </iconSet>
    </cfRule>
  </conditionalFormatting>
  <conditionalFormatting sqref="G55:J55">
    <cfRule type="iconSet" priority="110">
      <iconSet iconSet="3Flags">
        <cfvo type="percent" val="0"/>
        <cfvo type="percent" val="33"/>
        <cfvo type="percent" val="67"/>
      </iconSet>
    </cfRule>
  </conditionalFormatting>
  <conditionalFormatting sqref="G56:J56">
    <cfRule type="iconSet" priority="109">
      <iconSet iconSet="3Flags">
        <cfvo type="percent" val="0"/>
        <cfvo type="percent" val="33"/>
        <cfvo type="percent" val="67"/>
      </iconSet>
    </cfRule>
  </conditionalFormatting>
  <conditionalFormatting sqref="G57:J57">
    <cfRule type="iconSet" priority="108">
      <iconSet iconSet="3Flags">
        <cfvo type="percent" val="0"/>
        <cfvo type="percent" val="33"/>
        <cfvo type="percent" val="67"/>
      </iconSet>
    </cfRule>
  </conditionalFormatting>
  <conditionalFormatting sqref="G58:J58">
    <cfRule type="iconSet" priority="107">
      <iconSet iconSet="3Flags">
        <cfvo type="percent" val="0"/>
        <cfvo type="percent" val="33"/>
        <cfvo type="percent" val="67"/>
      </iconSet>
    </cfRule>
  </conditionalFormatting>
  <conditionalFormatting sqref="G59:J59">
    <cfRule type="iconSet" priority="106">
      <iconSet iconSet="3Flags">
        <cfvo type="percent" val="0"/>
        <cfvo type="percent" val="33"/>
        <cfvo type="percent" val="67"/>
      </iconSet>
    </cfRule>
  </conditionalFormatting>
  <conditionalFormatting sqref="G60:J60">
    <cfRule type="iconSet" priority="105">
      <iconSet iconSet="3Flags">
        <cfvo type="percent" val="0"/>
        <cfvo type="percent" val="33"/>
        <cfvo type="percent" val="67"/>
      </iconSet>
    </cfRule>
  </conditionalFormatting>
  <conditionalFormatting sqref="G61:J61">
    <cfRule type="iconSet" priority="104">
      <iconSet iconSet="3Flags">
        <cfvo type="percent" val="0"/>
        <cfvo type="percent" val="33"/>
        <cfvo type="percent" val="67"/>
      </iconSet>
    </cfRule>
  </conditionalFormatting>
  <conditionalFormatting sqref="G62:J62">
    <cfRule type="iconSet" priority="103">
      <iconSet iconSet="3Flags">
        <cfvo type="percent" val="0"/>
        <cfvo type="percent" val="33"/>
        <cfvo type="percent" val="67"/>
      </iconSet>
    </cfRule>
  </conditionalFormatting>
  <conditionalFormatting sqref="G63:J63">
    <cfRule type="iconSet" priority="102">
      <iconSet iconSet="3Flags">
        <cfvo type="percent" val="0"/>
        <cfvo type="percent" val="33"/>
        <cfvo type="percent" val="67"/>
      </iconSet>
    </cfRule>
  </conditionalFormatting>
  <conditionalFormatting sqref="G64:J64">
    <cfRule type="iconSet" priority="101">
      <iconSet iconSet="3Flags">
        <cfvo type="percent" val="0"/>
        <cfvo type="percent" val="33"/>
        <cfvo type="percent" val="67"/>
      </iconSet>
    </cfRule>
  </conditionalFormatting>
  <conditionalFormatting sqref="G65:J65">
    <cfRule type="iconSet" priority="100">
      <iconSet iconSet="3Flags">
        <cfvo type="percent" val="0"/>
        <cfvo type="percent" val="33"/>
        <cfvo type="percent" val="67"/>
      </iconSet>
    </cfRule>
  </conditionalFormatting>
  <conditionalFormatting sqref="G66:J66">
    <cfRule type="iconSet" priority="99">
      <iconSet iconSet="3Flags">
        <cfvo type="percent" val="0"/>
        <cfvo type="percent" val="33"/>
        <cfvo type="percent" val="67"/>
      </iconSet>
    </cfRule>
  </conditionalFormatting>
  <conditionalFormatting sqref="G67:J67">
    <cfRule type="iconSet" priority="98">
      <iconSet iconSet="3Flags">
        <cfvo type="percent" val="0"/>
        <cfvo type="percent" val="33"/>
        <cfvo type="percent" val="67"/>
      </iconSet>
    </cfRule>
  </conditionalFormatting>
  <conditionalFormatting sqref="G68:J68">
    <cfRule type="iconSet" priority="97">
      <iconSet iconSet="3Flags">
        <cfvo type="percent" val="0"/>
        <cfvo type="percent" val="33"/>
        <cfvo type="percent" val="67"/>
      </iconSet>
    </cfRule>
  </conditionalFormatting>
  <conditionalFormatting sqref="G69:J69">
    <cfRule type="iconSet" priority="96">
      <iconSet iconSet="3Flags">
        <cfvo type="percent" val="0"/>
        <cfvo type="percent" val="33"/>
        <cfvo type="percent" val="67"/>
      </iconSet>
    </cfRule>
  </conditionalFormatting>
  <conditionalFormatting sqref="G70:J70">
    <cfRule type="iconSet" priority="95">
      <iconSet iconSet="3Flags">
        <cfvo type="percent" val="0"/>
        <cfvo type="percent" val="33"/>
        <cfvo type="percent" val="67"/>
      </iconSet>
    </cfRule>
  </conditionalFormatting>
  <conditionalFormatting sqref="G71:J71">
    <cfRule type="iconSet" priority="85">
      <iconSet iconSet="3Flags">
        <cfvo type="percent" val="0"/>
        <cfvo type="percent" val="33"/>
        <cfvo type="percent" val="67"/>
      </iconSet>
    </cfRule>
  </conditionalFormatting>
  <conditionalFormatting sqref="G72:J72">
    <cfRule type="iconSet" priority="84">
      <iconSet iconSet="3Flags">
        <cfvo type="percent" val="0"/>
        <cfvo type="percent" val="33"/>
        <cfvo type="percent" val="67"/>
      </iconSet>
    </cfRule>
  </conditionalFormatting>
  <conditionalFormatting sqref="G73:J73">
    <cfRule type="iconSet" priority="83">
      <iconSet iconSet="3Flags">
        <cfvo type="percent" val="0"/>
        <cfvo type="percent" val="33"/>
        <cfvo type="percent" val="67"/>
      </iconSet>
    </cfRule>
  </conditionalFormatting>
  <conditionalFormatting sqref="G74:J74">
    <cfRule type="iconSet" priority="82">
      <iconSet iconSet="3Flags">
        <cfvo type="percent" val="0"/>
        <cfvo type="percent" val="33"/>
        <cfvo type="percent" val="67"/>
      </iconSet>
    </cfRule>
  </conditionalFormatting>
  <conditionalFormatting sqref="G75:J75">
    <cfRule type="iconSet" priority="81">
      <iconSet iconSet="3Flags">
        <cfvo type="percent" val="0"/>
        <cfvo type="percent" val="33"/>
        <cfvo type="percent" val="67"/>
      </iconSet>
    </cfRule>
  </conditionalFormatting>
  <conditionalFormatting sqref="G76:J76">
    <cfRule type="iconSet" priority="80">
      <iconSet iconSet="3Flags">
        <cfvo type="percent" val="0"/>
        <cfvo type="percent" val="33"/>
        <cfvo type="percent" val="67"/>
      </iconSet>
    </cfRule>
  </conditionalFormatting>
  <conditionalFormatting sqref="G77:J77">
    <cfRule type="iconSet" priority="79">
      <iconSet iconSet="3Flags">
        <cfvo type="percent" val="0"/>
        <cfvo type="percent" val="33"/>
        <cfvo type="percent" val="67"/>
      </iconSet>
    </cfRule>
  </conditionalFormatting>
  <conditionalFormatting sqref="G78:J78">
    <cfRule type="iconSet" priority="78">
      <iconSet iconSet="3Flags">
        <cfvo type="percent" val="0"/>
        <cfvo type="percent" val="33"/>
        <cfvo type="percent" val="67"/>
      </iconSet>
    </cfRule>
  </conditionalFormatting>
  <conditionalFormatting sqref="G79:J79">
    <cfRule type="iconSet" priority="77">
      <iconSet iconSet="3Flags">
        <cfvo type="percent" val="0"/>
        <cfvo type="percent" val="33"/>
        <cfvo type="percent" val="67"/>
      </iconSet>
    </cfRule>
  </conditionalFormatting>
  <conditionalFormatting sqref="G80:J80">
    <cfRule type="iconSet" priority="76">
      <iconSet iconSet="3Flags">
        <cfvo type="percent" val="0"/>
        <cfvo type="percent" val="33"/>
        <cfvo type="percent" val="67"/>
      </iconSet>
    </cfRule>
  </conditionalFormatting>
  <conditionalFormatting sqref="G81:J81">
    <cfRule type="iconSet" priority="75">
      <iconSet iconSet="3Flags">
        <cfvo type="percent" val="0"/>
        <cfvo type="percent" val="33"/>
        <cfvo type="percent" val="67"/>
      </iconSet>
    </cfRule>
  </conditionalFormatting>
  <conditionalFormatting sqref="G82:J82">
    <cfRule type="iconSet" priority="74">
      <iconSet iconSet="3Flags">
        <cfvo type="percent" val="0"/>
        <cfvo type="percent" val="33"/>
        <cfvo type="percent" val="67"/>
      </iconSet>
    </cfRule>
  </conditionalFormatting>
  <conditionalFormatting sqref="G83:J83">
    <cfRule type="iconSet" priority="73">
      <iconSet iconSet="3Flags">
        <cfvo type="percent" val="0"/>
        <cfvo type="percent" val="33"/>
        <cfvo type="percent" val="67"/>
      </iconSet>
    </cfRule>
  </conditionalFormatting>
  <conditionalFormatting sqref="G84:J84">
    <cfRule type="iconSet" priority="72">
      <iconSet iconSet="3Flags">
        <cfvo type="percent" val="0"/>
        <cfvo type="percent" val="33"/>
        <cfvo type="percent" val="67"/>
      </iconSet>
    </cfRule>
  </conditionalFormatting>
  <conditionalFormatting sqref="G85:J85">
    <cfRule type="iconSet" priority="71">
      <iconSet iconSet="3Flags">
        <cfvo type="percent" val="0"/>
        <cfvo type="percent" val="33"/>
        <cfvo type="percent" val="67"/>
      </iconSet>
    </cfRule>
  </conditionalFormatting>
  <conditionalFormatting sqref="G86:J86">
    <cfRule type="iconSet" priority="70">
      <iconSet iconSet="3Flags">
        <cfvo type="percent" val="0"/>
        <cfvo type="percent" val="33"/>
        <cfvo type="percent" val="67"/>
      </iconSet>
    </cfRule>
  </conditionalFormatting>
  <conditionalFormatting sqref="G87:J87">
    <cfRule type="iconSet" priority="69">
      <iconSet iconSet="3Flags">
        <cfvo type="percent" val="0"/>
        <cfvo type="percent" val="33"/>
        <cfvo type="percent" val="67"/>
      </iconSet>
    </cfRule>
  </conditionalFormatting>
  <conditionalFormatting sqref="G88:J88">
    <cfRule type="iconSet" priority="68">
      <iconSet iconSet="3Flags">
        <cfvo type="percent" val="0"/>
        <cfvo type="percent" val="33"/>
        <cfvo type="percent" val="67"/>
      </iconSet>
    </cfRule>
  </conditionalFormatting>
  <conditionalFormatting sqref="G89:J89">
    <cfRule type="iconSet" priority="67">
      <iconSet iconSet="3Flags">
        <cfvo type="percent" val="0"/>
        <cfvo type="percent" val="33"/>
        <cfvo type="percent" val="67"/>
      </iconSet>
    </cfRule>
  </conditionalFormatting>
  <conditionalFormatting sqref="G90:J90">
    <cfRule type="iconSet" priority="66">
      <iconSet iconSet="3Flags">
        <cfvo type="percent" val="0"/>
        <cfvo type="percent" val="33"/>
        <cfvo type="percent" val="67"/>
      </iconSet>
    </cfRule>
  </conditionalFormatting>
  <conditionalFormatting sqref="G91:J91">
    <cfRule type="iconSet" priority="65">
      <iconSet iconSet="3Flags">
        <cfvo type="percent" val="0"/>
        <cfvo type="percent" val="33"/>
        <cfvo type="percent" val="67"/>
      </iconSet>
    </cfRule>
  </conditionalFormatting>
  <conditionalFormatting sqref="G92:J92">
    <cfRule type="iconSet" priority="64">
      <iconSet iconSet="3Flags">
        <cfvo type="percent" val="0"/>
        <cfvo type="percent" val="33"/>
        <cfvo type="percent" val="67"/>
      </iconSet>
    </cfRule>
  </conditionalFormatting>
  <conditionalFormatting sqref="G93:J93">
    <cfRule type="iconSet" priority="49">
      <iconSet iconSet="3Flags">
        <cfvo type="percent" val="0"/>
        <cfvo type="percent" val="33"/>
        <cfvo type="percent" val="67"/>
      </iconSet>
    </cfRule>
  </conditionalFormatting>
  <conditionalFormatting sqref="G94:J94">
    <cfRule type="iconSet" priority="48">
      <iconSet iconSet="3Flags">
        <cfvo type="percent" val="0"/>
        <cfvo type="percent" val="33"/>
        <cfvo type="percent" val="67"/>
      </iconSet>
    </cfRule>
  </conditionalFormatting>
  <conditionalFormatting sqref="G95:J95">
    <cfRule type="iconSet" priority="47">
      <iconSet iconSet="3Flags">
        <cfvo type="percent" val="0"/>
        <cfvo type="percent" val="33"/>
        <cfvo type="percent" val="67"/>
      </iconSet>
    </cfRule>
  </conditionalFormatting>
  <conditionalFormatting sqref="G96:J96">
    <cfRule type="iconSet" priority="46">
      <iconSet iconSet="3Flags">
        <cfvo type="percent" val="0"/>
        <cfvo type="percent" val="33"/>
        <cfvo type="percent" val="67"/>
      </iconSet>
    </cfRule>
  </conditionalFormatting>
  <conditionalFormatting sqref="G97:J97">
    <cfRule type="iconSet" priority="45">
      <iconSet iconSet="3Flags">
        <cfvo type="percent" val="0"/>
        <cfvo type="percent" val="33"/>
        <cfvo type="percent" val="67"/>
      </iconSet>
    </cfRule>
  </conditionalFormatting>
  <conditionalFormatting sqref="G98:J98">
    <cfRule type="iconSet" priority="44">
      <iconSet iconSet="3Flags">
        <cfvo type="percent" val="0"/>
        <cfvo type="percent" val="33"/>
        <cfvo type="percent" val="67"/>
      </iconSet>
    </cfRule>
  </conditionalFormatting>
  <conditionalFormatting sqref="G99:J99">
    <cfRule type="iconSet" priority="43">
      <iconSet iconSet="3Flags">
        <cfvo type="percent" val="0"/>
        <cfvo type="percent" val="33"/>
        <cfvo type="percent" val="67"/>
      </iconSet>
    </cfRule>
  </conditionalFormatting>
  <conditionalFormatting sqref="G100:J100">
    <cfRule type="iconSet" priority="42">
      <iconSet iconSet="3Flags">
        <cfvo type="percent" val="0"/>
        <cfvo type="percent" val="33"/>
        <cfvo type="percent" val="67"/>
      </iconSet>
    </cfRule>
  </conditionalFormatting>
  <conditionalFormatting sqref="G101:J101">
    <cfRule type="iconSet" priority="41">
      <iconSet iconSet="3Flags">
        <cfvo type="percent" val="0"/>
        <cfvo type="percent" val="33"/>
        <cfvo type="percent" val="67"/>
      </iconSet>
    </cfRule>
  </conditionalFormatting>
  <conditionalFormatting sqref="G102:J102">
    <cfRule type="iconSet" priority="40">
      <iconSet iconSet="3Flags">
        <cfvo type="percent" val="0"/>
        <cfvo type="percent" val="33"/>
        <cfvo type="percent" val="67"/>
      </iconSet>
    </cfRule>
  </conditionalFormatting>
  <conditionalFormatting sqref="G103:J103">
    <cfRule type="iconSet" priority="39">
      <iconSet iconSet="3Flags">
        <cfvo type="percent" val="0"/>
        <cfvo type="percent" val="33"/>
        <cfvo type="percent" val="67"/>
      </iconSet>
    </cfRule>
  </conditionalFormatting>
  <conditionalFormatting sqref="G104:J104">
    <cfRule type="iconSet" priority="38">
      <iconSet iconSet="3Flags">
        <cfvo type="percent" val="0"/>
        <cfvo type="percent" val="33"/>
        <cfvo type="percent" val="67"/>
      </iconSet>
    </cfRule>
  </conditionalFormatting>
  <conditionalFormatting sqref="G105:J105">
    <cfRule type="iconSet" priority="37">
      <iconSet iconSet="3Flags">
        <cfvo type="percent" val="0"/>
        <cfvo type="percent" val="33"/>
        <cfvo type="percent" val="67"/>
      </iconSet>
    </cfRule>
  </conditionalFormatting>
  <conditionalFormatting sqref="G106:J106">
    <cfRule type="iconSet" priority="36">
      <iconSet iconSet="3Flags">
        <cfvo type="percent" val="0"/>
        <cfvo type="percent" val="33"/>
        <cfvo type="percent" val="67"/>
      </iconSet>
    </cfRule>
  </conditionalFormatting>
  <conditionalFormatting sqref="G107:J107">
    <cfRule type="iconSet" priority="35">
      <iconSet iconSet="3Flags">
        <cfvo type="percent" val="0"/>
        <cfvo type="percent" val="33"/>
        <cfvo type="percent" val="67"/>
      </iconSet>
    </cfRule>
  </conditionalFormatting>
  <conditionalFormatting sqref="G108:J108">
    <cfRule type="iconSet" priority="34">
      <iconSet iconSet="3Flags">
        <cfvo type="percent" val="0"/>
        <cfvo type="percent" val="33"/>
        <cfvo type="percent" val="67"/>
      </iconSet>
    </cfRule>
  </conditionalFormatting>
  <conditionalFormatting sqref="G109:J109">
    <cfRule type="iconSet" priority="33">
      <iconSet iconSet="3Flags">
        <cfvo type="percent" val="0"/>
        <cfvo type="percent" val="33"/>
        <cfvo type="percent" val="67"/>
      </iconSet>
    </cfRule>
  </conditionalFormatting>
  <conditionalFormatting sqref="G110:J110">
    <cfRule type="iconSet" priority="32">
      <iconSet iconSet="3Flags">
        <cfvo type="percent" val="0"/>
        <cfvo type="percent" val="33"/>
        <cfvo type="percent" val="67"/>
      </iconSet>
    </cfRule>
  </conditionalFormatting>
  <conditionalFormatting sqref="G111:J111">
    <cfRule type="iconSet" priority="31">
      <iconSet iconSet="3Flags">
        <cfvo type="percent" val="0"/>
        <cfvo type="percent" val="33"/>
        <cfvo type="percent" val="67"/>
      </iconSet>
    </cfRule>
  </conditionalFormatting>
  <conditionalFormatting sqref="G112:J112">
    <cfRule type="iconSet" priority="30">
      <iconSet iconSet="3Flags">
        <cfvo type="percent" val="0"/>
        <cfvo type="percent" val="33"/>
        <cfvo type="percent" val="67"/>
      </iconSet>
    </cfRule>
  </conditionalFormatting>
  <conditionalFormatting sqref="G113:J113">
    <cfRule type="iconSet" priority="29">
      <iconSet iconSet="3Flags">
        <cfvo type="percent" val="0"/>
        <cfvo type="percent" val="33"/>
        <cfvo type="percent" val="67"/>
      </iconSet>
    </cfRule>
  </conditionalFormatting>
  <conditionalFormatting sqref="G114:J114">
    <cfRule type="iconSet" priority="28">
      <iconSet iconSet="3Flags">
        <cfvo type="percent" val="0"/>
        <cfvo type="percent" val="33"/>
        <cfvo type="percent" val="67"/>
      </iconSet>
    </cfRule>
  </conditionalFormatting>
  <conditionalFormatting sqref="G115:J115">
    <cfRule type="iconSet" priority="27">
      <iconSet iconSet="3Flags">
        <cfvo type="percent" val="0"/>
        <cfvo type="percent" val="33"/>
        <cfvo type="percent" val="67"/>
      </iconSet>
    </cfRule>
  </conditionalFormatting>
  <conditionalFormatting sqref="G116:J116">
    <cfRule type="iconSet" priority="26">
      <iconSet iconSet="3Flags">
        <cfvo type="percent" val="0"/>
        <cfvo type="percent" val="33"/>
        <cfvo type="percent" val="67"/>
      </iconSet>
    </cfRule>
  </conditionalFormatting>
  <conditionalFormatting sqref="G117:J117">
    <cfRule type="iconSet" priority="25">
      <iconSet iconSet="3Flags">
        <cfvo type="percent" val="0"/>
        <cfvo type="percent" val="33"/>
        <cfvo type="percent" val="67"/>
      </iconSet>
    </cfRule>
  </conditionalFormatting>
  <conditionalFormatting sqref="G118:J118">
    <cfRule type="iconSet" priority="24">
      <iconSet iconSet="3Flags">
        <cfvo type="percent" val="0"/>
        <cfvo type="percent" val="33"/>
        <cfvo type="percent" val="67"/>
      </iconSet>
    </cfRule>
  </conditionalFormatting>
  <conditionalFormatting sqref="G119:J119">
    <cfRule type="iconSet" priority="23">
      <iconSet iconSet="3Flags">
        <cfvo type="percent" val="0"/>
        <cfvo type="percent" val="33"/>
        <cfvo type="percent" val="67"/>
      </iconSet>
    </cfRule>
  </conditionalFormatting>
  <conditionalFormatting sqref="G120:J120">
    <cfRule type="iconSet" priority="22">
      <iconSet iconSet="3Flags">
        <cfvo type="percent" val="0"/>
        <cfvo type="percent" val="33"/>
        <cfvo type="percent" val="67"/>
      </iconSet>
    </cfRule>
  </conditionalFormatting>
  <conditionalFormatting sqref="G121:J121">
    <cfRule type="iconSet" priority="21">
      <iconSet iconSet="3Flags">
        <cfvo type="percent" val="0"/>
        <cfvo type="percent" val="33"/>
        <cfvo type="percent" val="67"/>
      </iconSet>
    </cfRule>
  </conditionalFormatting>
  <conditionalFormatting sqref="G122:J122">
    <cfRule type="iconSet" priority="20">
      <iconSet iconSet="3Flags">
        <cfvo type="percent" val="0"/>
        <cfvo type="percent" val="33"/>
        <cfvo type="percent" val="67"/>
      </iconSet>
    </cfRule>
  </conditionalFormatting>
  <conditionalFormatting sqref="G123:J123">
    <cfRule type="iconSet" priority="19">
      <iconSet iconSet="3Flags">
        <cfvo type="percent" val="0"/>
        <cfvo type="percent" val="33"/>
        <cfvo type="percent" val="67"/>
      </iconSet>
    </cfRule>
  </conditionalFormatting>
  <conditionalFormatting sqref="G124:J124">
    <cfRule type="iconSet" priority="18">
      <iconSet iconSet="3Flags">
        <cfvo type="percent" val="0"/>
        <cfvo type="percent" val="33"/>
        <cfvo type="percent" val="67"/>
      </iconSet>
    </cfRule>
  </conditionalFormatting>
  <conditionalFormatting sqref="G125:J125">
    <cfRule type="iconSet" priority="17">
      <iconSet iconSet="3Flags">
        <cfvo type="percent" val="0"/>
        <cfvo type="percent" val="33"/>
        <cfvo type="percent" val="67"/>
      </iconSet>
    </cfRule>
  </conditionalFormatting>
  <conditionalFormatting sqref="G126:J126">
    <cfRule type="iconSet" priority="16">
      <iconSet iconSet="3Flags">
        <cfvo type="percent" val="0"/>
        <cfvo type="percent" val="33"/>
        <cfvo type="percent" val="67"/>
      </iconSet>
    </cfRule>
  </conditionalFormatting>
  <conditionalFormatting sqref="G127:J127">
    <cfRule type="iconSet" priority="15">
      <iconSet iconSet="3Flags">
        <cfvo type="percent" val="0"/>
        <cfvo type="percent" val="33"/>
        <cfvo type="percent" val="67"/>
      </iconSet>
    </cfRule>
  </conditionalFormatting>
  <conditionalFormatting sqref="G128:J128">
    <cfRule type="iconSet" priority="14">
      <iconSet iconSet="3Flags">
        <cfvo type="percent" val="0"/>
        <cfvo type="percent" val="33"/>
        <cfvo type="percent" val="67"/>
      </iconSet>
    </cfRule>
  </conditionalFormatting>
  <conditionalFormatting sqref="G129:J129">
    <cfRule type="iconSet" priority="13">
      <iconSet iconSet="3Flags">
        <cfvo type="percent" val="0"/>
        <cfvo type="percent" val="33"/>
        <cfvo type="percent" val="67"/>
      </iconSet>
    </cfRule>
  </conditionalFormatting>
  <conditionalFormatting sqref="G130:J130">
    <cfRule type="iconSet" priority="12">
      <iconSet iconSet="3Flags">
        <cfvo type="percent" val="0"/>
        <cfvo type="percent" val="33"/>
        <cfvo type="percent" val="67"/>
      </iconSet>
    </cfRule>
  </conditionalFormatting>
  <conditionalFormatting sqref="G131:J131">
    <cfRule type="iconSet" priority="11">
      <iconSet iconSet="3Flags">
        <cfvo type="percent" val="0"/>
        <cfvo type="percent" val="33"/>
        <cfvo type="percent" val="67"/>
      </iconSet>
    </cfRule>
  </conditionalFormatting>
  <conditionalFormatting sqref="G132:J132">
    <cfRule type="iconSet" priority="10">
      <iconSet iconSet="3Flags">
        <cfvo type="percent" val="0"/>
        <cfvo type="percent" val="33"/>
        <cfvo type="percent" val="67"/>
      </iconSet>
    </cfRule>
  </conditionalFormatting>
  <conditionalFormatting sqref="G133:J133">
    <cfRule type="iconSet" priority="9">
      <iconSet iconSet="3Flags">
        <cfvo type="percent" val="0"/>
        <cfvo type="percent" val="33"/>
        <cfvo type="percent" val="67"/>
      </iconSet>
    </cfRule>
  </conditionalFormatting>
  <conditionalFormatting sqref="G134:J134">
    <cfRule type="iconSet" priority="8">
      <iconSet iconSet="3Flags">
        <cfvo type="percent" val="0"/>
        <cfvo type="percent" val="33"/>
        <cfvo type="percent" val="67"/>
      </iconSet>
    </cfRule>
  </conditionalFormatting>
  <conditionalFormatting sqref="G135:J135">
    <cfRule type="iconSet" priority="7">
      <iconSet iconSet="3Flags">
        <cfvo type="percent" val="0"/>
        <cfvo type="percent" val="33"/>
        <cfvo type="percent" val="67"/>
      </iconSet>
    </cfRule>
  </conditionalFormatting>
  <conditionalFormatting sqref="G136:J136">
    <cfRule type="iconSet" priority="6">
      <iconSet iconSet="3Flags">
        <cfvo type="percent" val="0"/>
        <cfvo type="percent" val="33"/>
        <cfvo type="percent" val="67"/>
      </iconSet>
    </cfRule>
  </conditionalFormatting>
  <conditionalFormatting sqref="G137:J137">
    <cfRule type="iconSet" priority="5">
      <iconSet iconSet="3Flags">
        <cfvo type="percent" val="0"/>
        <cfvo type="percent" val="33"/>
        <cfvo type="percent" val="67"/>
      </iconSet>
    </cfRule>
  </conditionalFormatting>
  <conditionalFormatting sqref="G138:J138">
    <cfRule type="iconSet" priority="4">
      <iconSet iconSet="3Flags">
        <cfvo type="percent" val="0"/>
        <cfvo type="percent" val="33"/>
        <cfvo type="percent" val="67"/>
      </iconSet>
    </cfRule>
  </conditionalFormatting>
  <conditionalFormatting sqref="G139:J139">
    <cfRule type="iconSet" priority="3">
      <iconSet iconSet="3Flags">
        <cfvo type="percent" val="0"/>
        <cfvo type="percent" val="33"/>
        <cfvo type="percent" val="67"/>
      </iconSet>
    </cfRule>
  </conditionalFormatting>
  <conditionalFormatting sqref="G140:J140">
    <cfRule type="iconSet" priority="2">
      <iconSet iconSet="3Flags">
        <cfvo type="percent" val="0"/>
        <cfvo type="percent" val="33"/>
        <cfvo type="percent" val="67"/>
      </iconSet>
    </cfRule>
  </conditionalFormatting>
  <conditionalFormatting sqref="G141:J141">
    <cfRule type="iconSet" priority="1">
      <iconSet iconSet="3Flags">
        <cfvo type="percent" val="0"/>
        <cfvo type="percent" val="33"/>
        <cfvo type="percent" val="67"/>
      </iconSet>
    </cfRule>
  </conditionalFormatting>
  <conditionalFormatting sqref="G142:J142">
    <cfRule type="iconSet" priority="50">
      <iconSet iconSet="3Flags">
        <cfvo type="percent" val="0"/>
        <cfvo type="percent" val="33"/>
        <cfvo type="percent" val="67"/>
      </iconSet>
    </cfRule>
  </conditionalFormatting>
  <conditionalFormatting sqref="G143:J143">
    <cfRule type="iconSet" priority="51">
      <iconSet iconSet="3Flags">
        <cfvo type="percent" val="0"/>
        <cfvo type="percent" val="33"/>
        <cfvo type="percent" val="67"/>
      </iconSet>
    </cfRule>
  </conditionalFormatting>
  <conditionalFormatting sqref="G144:J144">
    <cfRule type="iconSet" priority="52">
      <iconSet iconSet="3Flags">
        <cfvo type="percent" val="0"/>
        <cfvo type="percent" val="33"/>
        <cfvo type="percent" val="67"/>
      </iconSet>
    </cfRule>
  </conditionalFormatting>
  <conditionalFormatting sqref="G145:J145">
    <cfRule type="iconSet" priority="53">
      <iconSet iconSet="3Flags">
        <cfvo type="percent" val="0"/>
        <cfvo type="percent" val="33"/>
        <cfvo type="percent" val="67"/>
      </iconSet>
    </cfRule>
  </conditionalFormatting>
  <conditionalFormatting sqref="G146:J146">
    <cfRule type="iconSet" priority="54">
      <iconSet iconSet="3Flags">
        <cfvo type="percent" val="0"/>
        <cfvo type="percent" val="33"/>
        <cfvo type="percent" val="67"/>
      </iconSet>
    </cfRule>
  </conditionalFormatting>
  <conditionalFormatting sqref="G147:J147">
    <cfRule type="iconSet" priority="55">
      <iconSet iconSet="3Flags">
        <cfvo type="percent" val="0"/>
        <cfvo type="percent" val="33"/>
        <cfvo type="percent" val="67"/>
      </iconSet>
    </cfRule>
  </conditionalFormatting>
  <conditionalFormatting sqref="G148:J148">
    <cfRule type="iconSet" priority="56">
      <iconSet iconSet="3Flags">
        <cfvo type="percent" val="0"/>
        <cfvo type="percent" val="33"/>
        <cfvo type="percent" val="67"/>
      </iconSet>
    </cfRule>
  </conditionalFormatting>
  <conditionalFormatting sqref="G149:J149">
    <cfRule type="iconSet" priority="57">
      <iconSet iconSet="3Flags">
        <cfvo type="percent" val="0"/>
        <cfvo type="percent" val="33"/>
        <cfvo type="percent" val="67"/>
      </iconSet>
    </cfRule>
  </conditionalFormatting>
  <conditionalFormatting sqref="G150:J150">
    <cfRule type="iconSet" priority="58">
      <iconSet iconSet="3Flags">
        <cfvo type="percent" val="0"/>
        <cfvo type="percent" val="33"/>
        <cfvo type="percent" val="67"/>
      </iconSet>
    </cfRule>
  </conditionalFormatting>
  <conditionalFormatting sqref="G151:J151">
    <cfRule type="iconSet" priority="59">
      <iconSet iconSet="3Flags">
        <cfvo type="percent" val="0"/>
        <cfvo type="percent" val="33"/>
        <cfvo type="percent" val="67"/>
      </iconSet>
    </cfRule>
  </conditionalFormatting>
  <conditionalFormatting sqref="G152:J152">
    <cfRule type="iconSet" priority="60">
      <iconSet iconSet="3Flags">
        <cfvo type="percent" val="0"/>
        <cfvo type="percent" val="33"/>
        <cfvo type="percent" val="67"/>
      </iconSet>
    </cfRule>
  </conditionalFormatting>
  <conditionalFormatting sqref="G153:J153">
    <cfRule type="iconSet" priority="61">
      <iconSet iconSet="3Flags">
        <cfvo type="percent" val="0"/>
        <cfvo type="percent" val="33"/>
        <cfvo type="percent" val="67"/>
      </iconSet>
    </cfRule>
  </conditionalFormatting>
  <conditionalFormatting sqref="G154:J154">
    <cfRule type="iconSet" priority="62">
      <iconSet iconSet="3Flags">
        <cfvo type="percent" val="0"/>
        <cfvo type="percent" val="33"/>
        <cfvo type="percent" val="67"/>
      </iconSet>
    </cfRule>
  </conditionalFormatting>
  <conditionalFormatting sqref="G155:J155">
    <cfRule type="iconSet" priority="63">
      <iconSet iconSet="3Flags">
        <cfvo type="percent" val="0"/>
        <cfvo type="percent" val="33"/>
        <cfvo type="percent" val="67"/>
      </iconSet>
    </cfRule>
  </conditionalFormatting>
  <conditionalFormatting sqref="G156:J156">
    <cfRule type="iconSet" priority="86">
      <iconSet iconSet="3Flags">
        <cfvo type="percent" val="0"/>
        <cfvo type="percent" val="33"/>
        <cfvo type="percent" val="67"/>
      </iconSet>
    </cfRule>
  </conditionalFormatting>
  <conditionalFormatting sqref="G157:J157">
    <cfRule type="iconSet" priority="87">
      <iconSet iconSet="3Flags">
        <cfvo type="percent" val="0"/>
        <cfvo type="percent" val="33"/>
        <cfvo type="percent" val="67"/>
      </iconSet>
    </cfRule>
  </conditionalFormatting>
  <conditionalFormatting sqref="G158:J158">
    <cfRule type="iconSet" priority="88">
      <iconSet iconSet="3Flags">
        <cfvo type="percent" val="0"/>
        <cfvo type="percent" val="33"/>
        <cfvo type="percent" val="67"/>
      </iconSet>
    </cfRule>
  </conditionalFormatting>
  <conditionalFormatting sqref="G159:J159">
    <cfRule type="iconSet" priority="89">
      <iconSet iconSet="3Flags">
        <cfvo type="percent" val="0"/>
        <cfvo type="percent" val="33"/>
        <cfvo type="percent" val="67"/>
      </iconSet>
    </cfRule>
  </conditionalFormatting>
  <conditionalFormatting sqref="G160:J160">
    <cfRule type="iconSet" priority="90">
      <iconSet iconSet="3Flags">
        <cfvo type="percent" val="0"/>
        <cfvo type="percent" val="33"/>
        <cfvo type="percent" val="67"/>
      </iconSet>
    </cfRule>
  </conditionalFormatting>
  <conditionalFormatting sqref="G161:J161">
    <cfRule type="iconSet" priority="91">
      <iconSet iconSet="3Flags">
        <cfvo type="percent" val="0"/>
        <cfvo type="percent" val="33"/>
        <cfvo type="percent" val="67"/>
      </iconSet>
    </cfRule>
  </conditionalFormatting>
  <conditionalFormatting sqref="G162:J162">
    <cfRule type="iconSet" priority="92">
      <iconSet iconSet="3Flags">
        <cfvo type="percent" val="0"/>
        <cfvo type="percent" val="33"/>
        <cfvo type="percent" val="67"/>
      </iconSet>
    </cfRule>
  </conditionalFormatting>
  <conditionalFormatting sqref="G163:J163">
    <cfRule type="iconSet" priority="93">
      <iconSet iconSet="3Flags">
        <cfvo type="percent" val="0"/>
        <cfvo type="percent" val="33"/>
        <cfvo type="percent" val="67"/>
      </iconSet>
    </cfRule>
  </conditionalFormatting>
  <conditionalFormatting sqref="G164:J164">
    <cfRule type="iconSet" priority="94">
      <iconSet iconSet="3Flags">
        <cfvo type="percent" val="0"/>
        <cfvo type="percent" val="33"/>
        <cfvo type="percent" val="67"/>
      </iconSet>
    </cfRule>
  </conditionalFormatting>
  <conditionalFormatting sqref="G165:J165">
    <cfRule type="iconSet" priority="156">
      <iconSet iconSet="3Flags">
        <cfvo type="percent" val="0"/>
        <cfvo type="percent" val="33"/>
        <cfvo type="percent" val="67"/>
      </iconSet>
    </cfRule>
  </conditionalFormatting>
  <conditionalFormatting sqref="G166:J166">
    <cfRule type="iconSet" priority="157">
      <iconSet iconSet="3Flags">
        <cfvo type="percent" val="0"/>
        <cfvo type="percent" val="33"/>
        <cfvo type="percent" val="67"/>
      </iconSet>
    </cfRule>
  </conditionalFormatting>
  <conditionalFormatting sqref="G167:J167">
    <cfRule type="iconSet" priority="158">
      <iconSet iconSet="3Flags">
        <cfvo type="percent" val="0"/>
        <cfvo type="percent" val="33"/>
        <cfvo type="percent" val="67"/>
      </iconSet>
    </cfRule>
  </conditionalFormatting>
  <conditionalFormatting sqref="G168:J168">
    <cfRule type="iconSet" priority="159">
      <iconSet iconSet="3Flags">
        <cfvo type="percent" val="0"/>
        <cfvo type="percent" val="33"/>
        <cfvo type="percent" val="67"/>
      </iconSet>
    </cfRule>
  </conditionalFormatting>
  <conditionalFormatting sqref="G169:J169">
    <cfRule type="iconSet" priority="160">
      <iconSet iconSet="3Flags">
        <cfvo type="percent" val="0"/>
        <cfvo type="percent" val="33"/>
        <cfvo type="percent" val="67"/>
      </iconSet>
    </cfRule>
  </conditionalFormatting>
  <conditionalFormatting sqref="G170:J170">
    <cfRule type="iconSet" priority="161">
      <iconSet iconSet="3Flags">
        <cfvo type="percent" val="0"/>
        <cfvo type="percent" val="33"/>
        <cfvo type="percent" val="67"/>
      </iconSet>
    </cfRule>
  </conditionalFormatting>
  <conditionalFormatting sqref="G171:J171">
    <cfRule type="iconSet" priority="162">
      <iconSet iconSet="3Flags">
        <cfvo type="percent" val="0"/>
        <cfvo type="percent" val="33"/>
        <cfvo type="percent" val="67"/>
      </iconSet>
    </cfRule>
  </conditionalFormatting>
  <conditionalFormatting sqref="G172:J172">
    <cfRule type="iconSet" priority="163">
      <iconSet iconSet="3Flags">
        <cfvo type="percent" val="0"/>
        <cfvo type="percent" val="33"/>
        <cfvo type="percent" val="67"/>
      </iconSet>
    </cfRule>
  </conditionalFormatting>
  <conditionalFormatting sqref="G173:J173">
    <cfRule type="iconSet" priority="164">
      <iconSet iconSet="3Flags">
        <cfvo type="percent" val="0"/>
        <cfvo type="percent" val="33"/>
        <cfvo type="percent" val="67"/>
      </iconSet>
    </cfRule>
  </conditionalFormatting>
  <conditionalFormatting sqref="G174:J174">
    <cfRule type="iconSet" priority="165">
      <iconSet iconSet="3Flags">
        <cfvo type="percent" val="0"/>
        <cfvo type="percent" val="33"/>
        <cfvo type="percent" val="67"/>
      </iconSet>
    </cfRule>
  </conditionalFormatting>
  <conditionalFormatting sqref="G175:J175">
    <cfRule type="iconSet" priority="166">
      <iconSet iconSet="3Flags">
        <cfvo type="percent" val="0"/>
        <cfvo type="percent" val="33"/>
        <cfvo type="percent" val="67"/>
      </iconSet>
    </cfRule>
  </conditionalFormatting>
  <conditionalFormatting sqref="G176:J176">
    <cfRule type="iconSet" priority="167">
      <iconSet iconSet="3Flags">
        <cfvo type="percent" val="0"/>
        <cfvo type="percent" val="33"/>
        <cfvo type="percent" val="67"/>
      </iconSet>
    </cfRule>
  </conditionalFormatting>
  <conditionalFormatting sqref="G177:J177">
    <cfRule type="iconSet" priority="168">
      <iconSet iconSet="3Flags">
        <cfvo type="percent" val="0"/>
        <cfvo type="percent" val="33"/>
        <cfvo type="percent" val="67"/>
      </iconSet>
    </cfRule>
  </conditionalFormatting>
  <conditionalFormatting sqref="G178:J178">
    <cfRule type="iconSet" priority="169">
      <iconSet iconSet="3Flags">
        <cfvo type="percent" val="0"/>
        <cfvo type="percent" val="33"/>
        <cfvo type="percent" val="67"/>
      </iconSet>
    </cfRule>
  </conditionalFormatting>
  <conditionalFormatting sqref="G179:J179">
    <cfRule type="iconSet" priority="170">
      <iconSet iconSet="3Flags">
        <cfvo type="percent" val="0"/>
        <cfvo type="percent" val="33"/>
        <cfvo type="percent" val="67"/>
      </iconSet>
    </cfRule>
  </conditionalFormatting>
  <conditionalFormatting sqref="G180:J180">
    <cfRule type="iconSet" priority="171">
      <iconSet iconSet="3Flags">
        <cfvo type="percent" val="0"/>
        <cfvo type="percent" val="33"/>
        <cfvo type="percent" val="67"/>
      </iconSet>
    </cfRule>
  </conditionalFormatting>
  <conditionalFormatting sqref="G181:J181">
    <cfRule type="iconSet" priority="172">
      <iconSet iconSet="3Flags">
        <cfvo type="percent" val="0"/>
        <cfvo type="percent" val="33"/>
        <cfvo type="percent" val="67"/>
      </iconSet>
    </cfRule>
  </conditionalFormatting>
  <conditionalFormatting sqref="G182:J182">
    <cfRule type="iconSet" priority="173">
      <iconSet iconSet="3Flags">
        <cfvo type="percent" val="0"/>
        <cfvo type="percent" val="33"/>
        <cfvo type="percent" val="67"/>
      </iconSet>
    </cfRule>
  </conditionalFormatting>
  <conditionalFormatting sqref="G183:J183">
    <cfRule type="iconSet" priority="174">
      <iconSet iconSet="3Flags">
        <cfvo type="percent" val="0"/>
        <cfvo type="percent" val="33"/>
        <cfvo type="percent" val="67"/>
      </iconSet>
    </cfRule>
  </conditionalFormatting>
  <conditionalFormatting sqref="G184:J184">
    <cfRule type="iconSet" priority="175">
      <iconSet iconSet="3Flags">
        <cfvo type="percent" val="0"/>
        <cfvo type="percent" val="33"/>
        <cfvo type="percent" val="67"/>
      </iconSet>
    </cfRule>
  </conditionalFormatting>
  <conditionalFormatting sqref="G185:J185">
    <cfRule type="iconSet" priority="176">
      <iconSet iconSet="3Flags">
        <cfvo type="percent" val="0"/>
        <cfvo type="percent" val="33"/>
        <cfvo type="percent" val="67"/>
      </iconSet>
    </cfRule>
  </conditionalFormatting>
  <conditionalFormatting sqref="G186:J186">
    <cfRule type="iconSet" priority="177">
      <iconSet iconSet="3Flags">
        <cfvo type="percent" val="0"/>
        <cfvo type="percent" val="33"/>
        <cfvo type="percent" val="67"/>
      </iconSet>
    </cfRule>
  </conditionalFormatting>
  <conditionalFormatting sqref="G187:J187">
    <cfRule type="iconSet" priority="178">
      <iconSet iconSet="3Flags">
        <cfvo type="percent" val="0"/>
        <cfvo type="percent" val="33"/>
        <cfvo type="percent" val="67"/>
      </iconSet>
    </cfRule>
  </conditionalFormatting>
  <conditionalFormatting sqref="G188:J188">
    <cfRule type="iconSet" priority="179">
      <iconSet iconSet="3Flags">
        <cfvo type="percent" val="0"/>
        <cfvo type="percent" val="33"/>
        <cfvo type="percent" val="67"/>
      </iconSet>
    </cfRule>
  </conditionalFormatting>
  <conditionalFormatting sqref="G189:J189">
    <cfRule type="iconSet" priority="180">
      <iconSet iconSet="3Flags">
        <cfvo type="percent" val="0"/>
        <cfvo type="percent" val="33"/>
        <cfvo type="percent" val="67"/>
      </iconSet>
    </cfRule>
  </conditionalFormatting>
  <conditionalFormatting sqref="G190:J190">
    <cfRule type="iconSet" priority="181">
      <iconSet iconSet="3Flags">
        <cfvo type="percent" val="0"/>
        <cfvo type="percent" val="33"/>
        <cfvo type="percent" val="67"/>
      </iconSet>
    </cfRule>
  </conditionalFormatting>
  <conditionalFormatting sqref="G191:J191">
    <cfRule type="iconSet" priority="182">
      <iconSet iconSet="3Flags">
        <cfvo type="percent" val="0"/>
        <cfvo type="percent" val="33"/>
        <cfvo type="percent" val="67"/>
      </iconSet>
    </cfRule>
  </conditionalFormatting>
  <conditionalFormatting sqref="G192:J192">
    <cfRule type="iconSet" priority="183">
      <iconSet iconSet="3Flags">
        <cfvo type="percent" val="0"/>
        <cfvo type="percent" val="33"/>
        <cfvo type="percent" val="67"/>
      </iconSet>
    </cfRule>
  </conditionalFormatting>
  <conditionalFormatting sqref="G193:J193">
    <cfRule type="iconSet" priority="184">
      <iconSet iconSet="3Flags">
        <cfvo type="percent" val="0"/>
        <cfvo type="percent" val="33"/>
        <cfvo type="percent" val="67"/>
      </iconSet>
    </cfRule>
  </conditionalFormatting>
  <conditionalFormatting sqref="G194:J194">
    <cfRule type="iconSet" priority="185">
      <iconSet iconSet="3Flags">
        <cfvo type="percent" val="0"/>
        <cfvo type="percent" val="33"/>
        <cfvo type="percent" val="67"/>
      </iconSet>
    </cfRule>
  </conditionalFormatting>
  <conditionalFormatting sqref="G195:J195">
    <cfRule type="iconSet" priority="186">
      <iconSet iconSet="3Flags">
        <cfvo type="percent" val="0"/>
        <cfvo type="percent" val="33"/>
        <cfvo type="percent" val="67"/>
      </iconSet>
    </cfRule>
  </conditionalFormatting>
  <conditionalFormatting sqref="G196:J196">
    <cfRule type="iconSet" priority="187">
      <iconSet iconSet="3Flags">
        <cfvo type="percent" val="0"/>
        <cfvo type="percent" val="33"/>
        <cfvo type="percent" val="67"/>
      </iconSet>
    </cfRule>
  </conditionalFormatting>
  <conditionalFormatting sqref="G197:J197">
    <cfRule type="iconSet" priority="188">
      <iconSet iconSet="3Flags">
        <cfvo type="percent" val="0"/>
        <cfvo type="percent" val="33"/>
        <cfvo type="percent" val="67"/>
      </iconSet>
    </cfRule>
  </conditionalFormatting>
  <conditionalFormatting sqref="G198:J198">
    <cfRule type="iconSet" priority="359">
      <iconSet iconSet="3Flags">
        <cfvo type="percent" val="0"/>
        <cfvo type="percent" val="33"/>
        <cfvo type="percent" val="67"/>
      </iconSet>
    </cfRule>
  </conditionalFormatting>
  <conditionalFormatting sqref="G199:J199">
    <cfRule type="iconSet" priority="358">
      <iconSet iconSet="3Flags">
        <cfvo type="percent" val="0"/>
        <cfvo type="percent" val="33"/>
        <cfvo type="percent" val="67"/>
      </iconSet>
    </cfRule>
  </conditionalFormatting>
  <conditionalFormatting sqref="G200:J200">
    <cfRule type="iconSet" priority="249">
      <iconSet iconSet="3Flags">
        <cfvo type="percent" val="0"/>
        <cfvo type="percent" val="33"/>
        <cfvo type="percent" val="67"/>
      </iconSet>
    </cfRule>
  </conditionalFormatting>
  <conditionalFormatting sqref="G201:J201">
    <cfRule type="iconSet" priority="248">
      <iconSet iconSet="3Flags">
        <cfvo type="percent" val="0"/>
        <cfvo type="percent" val="33"/>
        <cfvo type="percent" val="67"/>
      </iconSet>
    </cfRule>
  </conditionalFormatting>
  <conditionalFormatting sqref="G202:J202">
    <cfRule type="iconSet" priority="247">
      <iconSet iconSet="3Flags">
        <cfvo type="percent" val="0"/>
        <cfvo type="percent" val="33"/>
        <cfvo type="percent" val="67"/>
      </iconSet>
    </cfRule>
  </conditionalFormatting>
  <conditionalFormatting sqref="G203:J203">
    <cfRule type="iconSet" priority="246">
      <iconSet iconSet="3Flags">
        <cfvo type="percent" val="0"/>
        <cfvo type="percent" val="33"/>
        <cfvo type="percent" val="67"/>
      </iconSet>
    </cfRule>
  </conditionalFormatting>
  <conditionalFormatting sqref="G204:J204">
    <cfRule type="iconSet" priority="245">
      <iconSet iconSet="3Flags">
        <cfvo type="percent" val="0"/>
        <cfvo type="percent" val="33"/>
        <cfvo type="percent" val="67"/>
      </iconSet>
    </cfRule>
  </conditionalFormatting>
  <conditionalFormatting sqref="G205:J205">
    <cfRule type="iconSet" priority="244">
      <iconSet iconSet="3Flags">
        <cfvo type="percent" val="0"/>
        <cfvo type="percent" val="33"/>
        <cfvo type="percent" val="67"/>
      </iconSet>
    </cfRule>
  </conditionalFormatting>
  <conditionalFormatting sqref="G206:J206">
    <cfRule type="iconSet" priority="243">
      <iconSet iconSet="3Flags">
        <cfvo type="percent" val="0"/>
        <cfvo type="percent" val="33"/>
        <cfvo type="percent" val="67"/>
      </iconSet>
    </cfRule>
  </conditionalFormatting>
  <conditionalFormatting sqref="G207:J207">
    <cfRule type="iconSet" priority="242">
      <iconSet iconSet="3Flags">
        <cfvo type="percent" val="0"/>
        <cfvo type="percent" val="33"/>
        <cfvo type="percent" val="67"/>
      </iconSet>
    </cfRule>
  </conditionalFormatting>
  <conditionalFormatting sqref="G208:J208">
    <cfRule type="iconSet" priority="241">
      <iconSet iconSet="3Flags">
        <cfvo type="percent" val="0"/>
        <cfvo type="percent" val="33"/>
        <cfvo type="percent" val="67"/>
      </iconSet>
    </cfRule>
  </conditionalFormatting>
  <conditionalFormatting sqref="G209:J209">
    <cfRule type="iconSet" priority="240">
      <iconSet iconSet="3Flags">
        <cfvo type="percent" val="0"/>
        <cfvo type="percent" val="33"/>
        <cfvo type="percent" val="67"/>
      </iconSet>
    </cfRule>
  </conditionalFormatting>
  <conditionalFormatting sqref="G210:J210">
    <cfRule type="iconSet" priority="239">
      <iconSet iconSet="3Flags">
        <cfvo type="percent" val="0"/>
        <cfvo type="percent" val="33"/>
        <cfvo type="percent" val="67"/>
      </iconSet>
    </cfRule>
  </conditionalFormatting>
  <conditionalFormatting sqref="G211:J211">
    <cfRule type="iconSet" priority="238">
      <iconSet iconSet="3Flags">
        <cfvo type="percent" val="0"/>
        <cfvo type="percent" val="33"/>
        <cfvo type="percent" val="67"/>
      </iconSet>
    </cfRule>
  </conditionalFormatting>
  <conditionalFormatting sqref="G212:J212">
    <cfRule type="iconSet" priority="237">
      <iconSet iconSet="3Flags">
        <cfvo type="percent" val="0"/>
        <cfvo type="percent" val="33"/>
        <cfvo type="percent" val="67"/>
      </iconSet>
    </cfRule>
  </conditionalFormatting>
  <conditionalFormatting sqref="G213:J213">
    <cfRule type="iconSet" priority="236">
      <iconSet iconSet="3Flags">
        <cfvo type="percent" val="0"/>
        <cfvo type="percent" val="33"/>
        <cfvo type="percent" val="67"/>
      </iconSet>
    </cfRule>
  </conditionalFormatting>
  <conditionalFormatting sqref="G214:J214">
    <cfRule type="iconSet" priority="235">
      <iconSet iconSet="3Flags">
        <cfvo type="percent" val="0"/>
        <cfvo type="percent" val="33"/>
        <cfvo type="percent" val="67"/>
      </iconSet>
    </cfRule>
  </conditionalFormatting>
  <conditionalFormatting sqref="G215:J215">
    <cfRule type="iconSet" priority="234">
      <iconSet iconSet="3Flags">
        <cfvo type="percent" val="0"/>
        <cfvo type="percent" val="33"/>
        <cfvo type="percent" val="67"/>
      </iconSet>
    </cfRule>
  </conditionalFormatting>
  <conditionalFormatting sqref="G216:J216">
    <cfRule type="iconSet" priority="233">
      <iconSet iconSet="3Flags">
        <cfvo type="percent" val="0"/>
        <cfvo type="percent" val="33"/>
        <cfvo type="percent" val="67"/>
      </iconSet>
    </cfRule>
  </conditionalFormatting>
  <conditionalFormatting sqref="G217:J217">
    <cfRule type="iconSet" priority="232">
      <iconSet iconSet="3Flags">
        <cfvo type="percent" val="0"/>
        <cfvo type="percent" val="33"/>
        <cfvo type="percent" val="67"/>
      </iconSet>
    </cfRule>
  </conditionalFormatting>
  <conditionalFormatting sqref="G218:J218">
    <cfRule type="iconSet" priority="231">
      <iconSet iconSet="3Flags">
        <cfvo type="percent" val="0"/>
        <cfvo type="percent" val="33"/>
        <cfvo type="percent" val="67"/>
      </iconSet>
    </cfRule>
  </conditionalFormatting>
  <conditionalFormatting sqref="G219:J219">
    <cfRule type="iconSet" priority="230">
      <iconSet iconSet="3Flags">
        <cfvo type="percent" val="0"/>
        <cfvo type="percent" val="33"/>
        <cfvo type="percent" val="67"/>
      </iconSet>
    </cfRule>
  </conditionalFormatting>
  <conditionalFormatting sqref="G220:J220">
    <cfRule type="iconSet" priority="229">
      <iconSet iconSet="3Flags">
        <cfvo type="percent" val="0"/>
        <cfvo type="percent" val="33"/>
        <cfvo type="percent" val="67"/>
      </iconSet>
    </cfRule>
  </conditionalFormatting>
  <conditionalFormatting sqref="G221:J221">
    <cfRule type="iconSet" priority="228">
      <iconSet iconSet="3Flags">
        <cfvo type="percent" val="0"/>
        <cfvo type="percent" val="33"/>
        <cfvo type="percent" val="67"/>
      </iconSet>
    </cfRule>
  </conditionalFormatting>
  <conditionalFormatting sqref="G222:J222">
    <cfRule type="iconSet" priority="227">
      <iconSet iconSet="3Flags">
        <cfvo type="percent" val="0"/>
        <cfvo type="percent" val="33"/>
        <cfvo type="percent" val="67"/>
      </iconSet>
    </cfRule>
  </conditionalFormatting>
  <conditionalFormatting sqref="G223:J223">
    <cfRule type="iconSet" priority="226">
      <iconSet iconSet="3Flags">
        <cfvo type="percent" val="0"/>
        <cfvo type="percent" val="33"/>
        <cfvo type="percent" val="67"/>
      </iconSet>
    </cfRule>
  </conditionalFormatting>
  <conditionalFormatting sqref="G224:J224">
    <cfRule type="iconSet" priority="225">
      <iconSet iconSet="3Flags">
        <cfvo type="percent" val="0"/>
        <cfvo type="percent" val="33"/>
        <cfvo type="percent" val="67"/>
      </iconSet>
    </cfRule>
  </conditionalFormatting>
  <conditionalFormatting sqref="G225:J225">
    <cfRule type="iconSet" priority="224">
      <iconSet iconSet="3Flags">
        <cfvo type="percent" val="0"/>
        <cfvo type="percent" val="33"/>
        <cfvo type="percent" val="67"/>
      </iconSet>
    </cfRule>
  </conditionalFormatting>
  <conditionalFormatting sqref="G226:J226">
    <cfRule type="iconSet" priority="223">
      <iconSet iconSet="3Flags">
        <cfvo type="percent" val="0"/>
        <cfvo type="percent" val="33"/>
        <cfvo type="percent" val="67"/>
      </iconSet>
    </cfRule>
  </conditionalFormatting>
  <conditionalFormatting sqref="G227:J227">
    <cfRule type="iconSet" priority="222">
      <iconSet iconSet="3Flags">
        <cfvo type="percent" val="0"/>
        <cfvo type="percent" val="33"/>
        <cfvo type="percent" val="67"/>
      </iconSet>
    </cfRule>
  </conditionalFormatting>
  <conditionalFormatting sqref="G228:J228">
    <cfRule type="iconSet" priority="221">
      <iconSet iconSet="3Flags">
        <cfvo type="percent" val="0"/>
        <cfvo type="percent" val="33"/>
        <cfvo type="percent" val="67"/>
      </iconSet>
    </cfRule>
  </conditionalFormatting>
  <conditionalFormatting sqref="G229:J229">
    <cfRule type="iconSet" priority="220">
      <iconSet iconSet="3Flags">
        <cfvo type="percent" val="0"/>
        <cfvo type="percent" val="33"/>
        <cfvo type="percent" val="67"/>
      </iconSet>
    </cfRule>
  </conditionalFormatting>
  <conditionalFormatting sqref="G230:J230">
    <cfRule type="iconSet" priority="219">
      <iconSet iconSet="3Flags">
        <cfvo type="percent" val="0"/>
        <cfvo type="percent" val="33"/>
        <cfvo type="percent" val="67"/>
      </iconSet>
    </cfRule>
  </conditionalFormatting>
  <conditionalFormatting sqref="G231:J231">
    <cfRule type="iconSet" priority="218">
      <iconSet iconSet="3Flags">
        <cfvo type="percent" val="0"/>
        <cfvo type="percent" val="33"/>
        <cfvo type="percent" val="67"/>
      </iconSet>
    </cfRule>
  </conditionalFormatting>
  <conditionalFormatting sqref="G232:J232">
    <cfRule type="iconSet" priority="217">
      <iconSet iconSet="3Flags">
        <cfvo type="percent" val="0"/>
        <cfvo type="percent" val="33"/>
        <cfvo type="percent" val="67"/>
      </iconSet>
    </cfRule>
  </conditionalFormatting>
  <conditionalFormatting sqref="G233:J233">
    <cfRule type="iconSet" priority="216">
      <iconSet iconSet="3Flags">
        <cfvo type="percent" val="0"/>
        <cfvo type="percent" val="33"/>
        <cfvo type="percent" val="67"/>
      </iconSet>
    </cfRule>
  </conditionalFormatting>
  <conditionalFormatting sqref="G234:J234">
    <cfRule type="iconSet" priority="215">
      <iconSet iconSet="3Flags">
        <cfvo type="percent" val="0"/>
        <cfvo type="percent" val="33"/>
        <cfvo type="percent" val="67"/>
      </iconSet>
    </cfRule>
  </conditionalFormatting>
  <conditionalFormatting sqref="G235:J235">
    <cfRule type="iconSet" priority="214">
      <iconSet iconSet="3Flags">
        <cfvo type="percent" val="0"/>
        <cfvo type="percent" val="33"/>
        <cfvo type="percent" val="67"/>
      </iconSet>
    </cfRule>
  </conditionalFormatting>
  <conditionalFormatting sqref="G236:J236">
    <cfRule type="iconSet" priority="213">
      <iconSet iconSet="3Flags">
        <cfvo type="percent" val="0"/>
        <cfvo type="percent" val="33"/>
        <cfvo type="percent" val="67"/>
      </iconSet>
    </cfRule>
  </conditionalFormatting>
  <conditionalFormatting sqref="G237:J237">
    <cfRule type="iconSet" priority="212">
      <iconSet iconSet="3Flags">
        <cfvo type="percent" val="0"/>
        <cfvo type="percent" val="33"/>
        <cfvo type="percent" val="67"/>
      </iconSet>
    </cfRule>
  </conditionalFormatting>
  <conditionalFormatting sqref="G238:J238">
    <cfRule type="iconSet" priority="211">
      <iconSet iconSet="3Flags">
        <cfvo type="percent" val="0"/>
        <cfvo type="percent" val="33"/>
        <cfvo type="percent" val="67"/>
      </iconSet>
    </cfRule>
  </conditionalFormatting>
  <conditionalFormatting sqref="G239:J239">
    <cfRule type="iconSet" priority="210">
      <iconSet iconSet="3Flags">
        <cfvo type="percent" val="0"/>
        <cfvo type="percent" val="33"/>
        <cfvo type="percent" val="67"/>
      </iconSet>
    </cfRule>
  </conditionalFormatting>
  <conditionalFormatting sqref="G240:J240">
    <cfRule type="iconSet" priority="209">
      <iconSet iconSet="3Flags">
        <cfvo type="percent" val="0"/>
        <cfvo type="percent" val="33"/>
        <cfvo type="percent" val="67"/>
      </iconSet>
    </cfRule>
  </conditionalFormatting>
  <conditionalFormatting sqref="G241:J241">
    <cfRule type="iconSet" priority="208">
      <iconSet iconSet="3Flags">
        <cfvo type="percent" val="0"/>
        <cfvo type="percent" val="33"/>
        <cfvo type="percent" val="67"/>
      </iconSet>
    </cfRule>
  </conditionalFormatting>
  <conditionalFormatting sqref="G242:J242">
    <cfRule type="iconSet" priority="207">
      <iconSet iconSet="3Flags">
        <cfvo type="percent" val="0"/>
        <cfvo type="percent" val="33"/>
        <cfvo type="percent" val="67"/>
      </iconSet>
    </cfRule>
  </conditionalFormatting>
  <conditionalFormatting sqref="G243:J243">
    <cfRule type="iconSet" priority="206">
      <iconSet iconSet="3Flags">
        <cfvo type="percent" val="0"/>
        <cfvo type="percent" val="33"/>
        <cfvo type="percent" val="67"/>
      </iconSet>
    </cfRule>
  </conditionalFormatting>
  <conditionalFormatting sqref="G244:J244">
    <cfRule type="iconSet" priority="190">
      <iconSet iconSet="3Flags">
        <cfvo type="percent" val="0"/>
        <cfvo type="percent" val="33"/>
        <cfvo type="percent" val="67"/>
      </iconSet>
    </cfRule>
  </conditionalFormatting>
  <conditionalFormatting sqref="G245:J245">
    <cfRule type="iconSet" priority="189">
      <iconSet iconSet="3Flags">
        <cfvo type="percent" val="0"/>
        <cfvo type="percent" val="33"/>
        <cfvo type="percent" val="67"/>
      </iconSet>
    </cfRule>
  </conditionalFormatting>
  <conditionalFormatting sqref="G246:J246">
    <cfRule type="iconSet" priority="191">
      <iconSet iconSet="3Flags">
        <cfvo type="percent" val="0"/>
        <cfvo type="percent" val="33"/>
        <cfvo type="percent" val="67"/>
      </iconSet>
    </cfRule>
  </conditionalFormatting>
  <conditionalFormatting sqref="G247:J247">
    <cfRule type="iconSet" priority="192">
      <iconSet iconSet="3Flags">
        <cfvo type="percent" val="0"/>
        <cfvo type="percent" val="33"/>
        <cfvo type="percent" val="67"/>
      </iconSet>
    </cfRule>
  </conditionalFormatting>
  <conditionalFormatting sqref="G248:J248">
    <cfRule type="iconSet" priority="193">
      <iconSet iconSet="3Flags">
        <cfvo type="percent" val="0"/>
        <cfvo type="percent" val="33"/>
        <cfvo type="percent" val="67"/>
      </iconSet>
    </cfRule>
  </conditionalFormatting>
  <conditionalFormatting sqref="G249:J249">
    <cfRule type="iconSet" priority="194">
      <iconSet iconSet="3Flags">
        <cfvo type="percent" val="0"/>
        <cfvo type="percent" val="33"/>
        <cfvo type="percent" val="67"/>
      </iconSet>
    </cfRule>
  </conditionalFormatting>
  <conditionalFormatting sqref="G250:J250">
    <cfRule type="iconSet" priority="195">
      <iconSet iconSet="3Flags">
        <cfvo type="percent" val="0"/>
        <cfvo type="percent" val="33"/>
        <cfvo type="percent" val="67"/>
      </iconSet>
    </cfRule>
  </conditionalFormatting>
  <conditionalFormatting sqref="G251:J251">
    <cfRule type="iconSet" priority="196">
      <iconSet iconSet="3Flags">
        <cfvo type="percent" val="0"/>
        <cfvo type="percent" val="33"/>
        <cfvo type="percent" val="67"/>
      </iconSet>
    </cfRule>
  </conditionalFormatting>
  <conditionalFormatting sqref="G252:J252">
    <cfRule type="iconSet" priority="197">
      <iconSet iconSet="3Flags">
        <cfvo type="percent" val="0"/>
        <cfvo type="percent" val="33"/>
        <cfvo type="percent" val="67"/>
      </iconSet>
    </cfRule>
  </conditionalFormatting>
  <conditionalFormatting sqref="G253:J253">
    <cfRule type="iconSet" priority="198">
      <iconSet iconSet="3Flags">
        <cfvo type="percent" val="0"/>
        <cfvo type="percent" val="33"/>
        <cfvo type="percent" val="67"/>
      </iconSet>
    </cfRule>
  </conditionalFormatting>
  <conditionalFormatting sqref="G254:J254">
    <cfRule type="iconSet" priority="199">
      <iconSet iconSet="3Flags">
        <cfvo type="percent" val="0"/>
        <cfvo type="percent" val="33"/>
        <cfvo type="percent" val="67"/>
      </iconSet>
    </cfRule>
  </conditionalFormatting>
  <conditionalFormatting sqref="G255:J255">
    <cfRule type="iconSet" priority="200">
      <iconSet iconSet="3Flags">
        <cfvo type="percent" val="0"/>
        <cfvo type="percent" val="33"/>
        <cfvo type="percent" val="67"/>
      </iconSet>
    </cfRule>
  </conditionalFormatting>
  <conditionalFormatting sqref="G256:J256">
    <cfRule type="iconSet" priority="201">
      <iconSet iconSet="3Flags">
        <cfvo type="percent" val="0"/>
        <cfvo type="percent" val="33"/>
        <cfvo type="percent" val="67"/>
      </iconSet>
    </cfRule>
  </conditionalFormatting>
  <conditionalFormatting sqref="G257:J257">
    <cfRule type="iconSet" priority="202">
      <iconSet iconSet="3Flags">
        <cfvo type="percent" val="0"/>
        <cfvo type="percent" val="33"/>
        <cfvo type="percent" val="67"/>
      </iconSet>
    </cfRule>
  </conditionalFormatting>
  <conditionalFormatting sqref="G258:J258">
    <cfRule type="iconSet" priority="203">
      <iconSet iconSet="3Flags">
        <cfvo type="percent" val="0"/>
        <cfvo type="percent" val="33"/>
        <cfvo type="percent" val="67"/>
      </iconSet>
    </cfRule>
  </conditionalFormatting>
  <conditionalFormatting sqref="G259:J259">
    <cfRule type="iconSet" priority="204">
      <iconSet iconSet="3Flags">
        <cfvo type="percent" val="0"/>
        <cfvo type="percent" val="33"/>
        <cfvo type="percent" val="67"/>
      </iconSet>
    </cfRule>
  </conditionalFormatting>
  <conditionalFormatting sqref="G260:J260">
    <cfRule type="iconSet" priority="205">
      <iconSet iconSet="3Flags">
        <cfvo type="percent" val="0"/>
        <cfvo type="percent" val="33"/>
        <cfvo type="percent" val="67"/>
      </iconSet>
    </cfRule>
  </conditionalFormatting>
  <conditionalFormatting sqref="G261:J261">
    <cfRule type="iconSet" priority="250">
      <iconSet iconSet="3Flags">
        <cfvo type="percent" val="0"/>
        <cfvo type="percent" val="33"/>
        <cfvo type="percent" val="67"/>
      </iconSet>
    </cfRule>
  </conditionalFormatting>
  <conditionalFormatting sqref="G262:J262">
    <cfRule type="iconSet" priority="251">
      <iconSet iconSet="3Flags">
        <cfvo type="percent" val="0"/>
        <cfvo type="percent" val="33"/>
        <cfvo type="percent" val="67"/>
      </iconSet>
    </cfRule>
  </conditionalFormatting>
  <conditionalFormatting sqref="G263:J263">
    <cfRule type="iconSet" priority="252">
      <iconSet iconSet="3Flags">
        <cfvo type="percent" val="0"/>
        <cfvo type="percent" val="33"/>
        <cfvo type="percent" val="67"/>
      </iconSet>
    </cfRule>
  </conditionalFormatting>
  <conditionalFormatting sqref="G264:J264">
    <cfRule type="iconSet" priority="253">
      <iconSet iconSet="3Flags">
        <cfvo type="percent" val="0"/>
        <cfvo type="percent" val="33"/>
        <cfvo type="percent" val="67"/>
      </iconSet>
    </cfRule>
  </conditionalFormatting>
  <conditionalFormatting sqref="G265:J265">
    <cfRule type="iconSet" priority="254">
      <iconSet iconSet="3Flags">
        <cfvo type="percent" val="0"/>
        <cfvo type="percent" val="33"/>
        <cfvo type="percent" val="67"/>
      </iconSet>
    </cfRule>
  </conditionalFormatting>
  <conditionalFormatting sqref="G266:J266">
    <cfRule type="iconSet" priority="255">
      <iconSet iconSet="3Flags">
        <cfvo type="percent" val="0"/>
        <cfvo type="percent" val="33"/>
        <cfvo type="percent" val="67"/>
      </iconSet>
    </cfRule>
  </conditionalFormatting>
  <conditionalFormatting sqref="G267:J267">
    <cfRule type="iconSet" priority="256">
      <iconSet iconSet="3Flags">
        <cfvo type="percent" val="0"/>
        <cfvo type="percent" val="33"/>
        <cfvo type="percent" val="67"/>
      </iconSet>
    </cfRule>
  </conditionalFormatting>
  <conditionalFormatting sqref="G268:J268">
    <cfRule type="iconSet" priority="257">
      <iconSet iconSet="3Flags">
        <cfvo type="percent" val="0"/>
        <cfvo type="percent" val="33"/>
        <cfvo type="percent" val="67"/>
      </iconSet>
    </cfRule>
  </conditionalFormatting>
  <conditionalFormatting sqref="G269:J269">
    <cfRule type="iconSet" priority="258">
      <iconSet iconSet="3Flags">
        <cfvo type="percent" val="0"/>
        <cfvo type="percent" val="33"/>
        <cfvo type="percent" val="67"/>
      </iconSet>
    </cfRule>
  </conditionalFormatting>
  <conditionalFormatting sqref="G270:J270">
    <cfRule type="iconSet" priority="259">
      <iconSet iconSet="3Flags">
        <cfvo type="percent" val="0"/>
        <cfvo type="percent" val="33"/>
        <cfvo type="percent" val="67"/>
      </iconSet>
    </cfRule>
  </conditionalFormatting>
  <conditionalFormatting sqref="G271:J271">
    <cfRule type="iconSet" priority="260">
      <iconSet iconSet="3Flags">
        <cfvo type="percent" val="0"/>
        <cfvo type="percent" val="33"/>
        <cfvo type="percent" val="67"/>
      </iconSet>
    </cfRule>
  </conditionalFormatting>
  <conditionalFormatting sqref="G272:J272">
    <cfRule type="iconSet" priority="261">
      <iconSet iconSet="3Flags">
        <cfvo type="percent" val="0"/>
        <cfvo type="percent" val="33"/>
        <cfvo type="percent" val="67"/>
      </iconSet>
    </cfRule>
  </conditionalFormatting>
  <conditionalFormatting sqref="G273:J273">
    <cfRule type="iconSet" priority="262">
      <iconSet iconSet="3Flags">
        <cfvo type="percent" val="0"/>
        <cfvo type="percent" val="33"/>
        <cfvo type="percent" val="67"/>
      </iconSet>
    </cfRule>
  </conditionalFormatting>
  <conditionalFormatting sqref="G274:J274">
    <cfRule type="iconSet" priority="263">
      <iconSet iconSet="3Flags">
        <cfvo type="percent" val="0"/>
        <cfvo type="percent" val="33"/>
        <cfvo type="percent" val="67"/>
      </iconSet>
    </cfRule>
  </conditionalFormatting>
  <conditionalFormatting sqref="G275:J275">
    <cfRule type="iconSet" priority="264">
      <iconSet iconSet="3Flags">
        <cfvo type="percent" val="0"/>
        <cfvo type="percent" val="33"/>
        <cfvo type="percent" val="67"/>
      </iconSet>
    </cfRule>
  </conditionalFormatting>
  <conditionalFormatting sqref="G276:J276">
    <cfRule type="iconSet" priority="265">
      <iconSet iconSet="3Flags">
        <cfvo type="percent" val="0"/>
        <cfvo type="percent" val="33"/>
        <cfvo type="percent" val="67"/>
      </iconSet>
    </cfRule>
  </conditionalFormatting>
  <conditionalFormatting sqref="G277:J277">
    <cfRule type="iconSet" priority="266">
      <iconSet iconSet="3Flags">
        <cfvo type="percent" val="0"/>
        <cfvo type="percent" val="33"/>
        <cfvo type="percent" val="67"/>
      </iconSet>
    </cfRule>
  </conditionalFormatting>
  <conditionalFormatting sqref="G278:J278">
    <cfRule type="iconSet" priority="267">
      <iconSet iconSet="3Flags">
        <cfvo type="percent" val="0"/>
        <cfvo type="percent" val="33"/>
        <cfvo type="percent" val="67"/>
      </iconSet>
    </cfRule>
  </conditionalFormatting>
  <conditionalFormatting sqref="G279:J279">
    <cfRule type="iconSet" priority="268">
      <iconSet iconSet="3Flags">
        <cfvo type="percent" val="0"/>
        <cfvo type="percent" val="33"/>
        <cfvo type="percent" val="67"/>
      </iconSet>
    </cfRule>
  </conditionalFormatting>
  <conditionalFormatting sqref="G280:J280">
    <cfRule type="iconSet" priority="269">
      <iconSet iconSet="3Flags">
        <cfvo type="percent" val="0"/>
        <cfvo type="percent" val="33"/>
        <cfvo type="percent" val="67"/>
      </iconSet>
    </cfRule>
  </conditionalFormatting>
  <conditionalFormatting sqref="G281:J281">
    <cfRule type="iconSet" priority="270">
      <iconSet iconSet="3Flags">
        <cfvo type="percent" val="0"/>
        <cfvo type="percent" val="33"/>
        <cfvo type="percent" val="67"/>
      </iconSet>
    </cfRule>
  </conditionalFormatting>
  <conditionalFormatting sqref="G282:J282">
    <cfRule type="iconSet" priority="271">
      <iconSet iconSet="3Flags">
        <cfvo type="percent" val="0"/>
        <cfvo type="percent" val="33"/>
        <cfvo type="percent" val="67"/>
      </iconSet>
    </cfRule>
  </conditionalFormatting>
  <conditionalFormatting sqref="G283:J283">
    <cfRule type="iconSet" priority="272">
      <iconSet iconSet="3Flags">
        <cfvo type="percent" val="0"/>
        <cfvo type="percent" val="33"/>
        <cfvo type="percent" val="67"/>
      </iconSet>
    </cfRule>
  </conditionalFormatting>
  <conditionalFormatting sqref="G284:J284">
    <cfRule type="iconSet" priority="273">
      <iconSet iconSet="3Flags">
        <cfvo type="percent" val="0"/>
        <cfvo type="percent" val="33"/>
        <cfvo type="percent" val="67"/>
      </iconSet>
    </cfRule>
  </conditionalFormatting>
  <conditionalFormatting sqref="G285:J285">
    <cfRule type="iconSet" priority="274">
      <iconSet iconSet="3Flags">
        <cfvo type="percent" val="0"/>
        <cfvo type="percent" val="33"/>
        <cfvo type="percent" val="67"/>
      </iconSet>
    </cfRule>
  </conditionalFormatting>
  <conditionalFormatting sqref="G286:J286">
    <cfRule type="iconSet" priority="275">
      <iconSet iconSet="3Flags">
        <cfvo type="percent" val="0"/>
        <cfvo type="percent" val="33"/>
        <cfvo type="percent" val="67"/>
      </iconSet>
    </cfRule>
  </conditionalFormatting>
  <conditionalFormatting sqref="G287:J287">
    <cfRule type="iconSet" priority="276">
      <iconSet iconSet="3Flags">
        <cfvo type="percent" val="0"/>
        <cfvo type="percent" val="33"/>
        <cfvo type="percent" val="67"/>
      </iconSet>
    </cfRule>
  </conditionalFormatting>
  <conditionalFormatting sqref="G288:J288">
    <cfRule type="iconSet" priority="277">
      <iconSet iconSet="3Flags">
        <cfvo type="percent" val="0"/>
        <cfvo type="percent" val="33"/>
        <cfvo type="percent" val="67"/>
      </iconSet>
    </cfRule>
  </conditionalFormatting>
  <conditionalFormatting sqref="G289:J289">
    <cfRule type="iconSet" priority="278">
      <iconSet iconSet="3Flags">
        <cfvo type="percent" val="0"/>
        <cfvo type="percent" val="33"/>
        <cfvo type="percent" val="67"/>
      </iconSet>
    </cfRule>
  </conditionalFormatting>
  <conditionalFormatting sqref="G290:J290">
    <cfRule type="iconSet" priority="279">
      <iconSet iconSet="3Flags">
        <cfvo type="percent" val="0"/>
        <cfvo type="percent" val="33"/>
        <cfvo type="percent" val="67"/>
      </iconSet>
    </cfRule>
  </conditionalFormatting>
  <conditionalFormatting sqref="G291:J291">
    <cfRule type="iconSet" priority="280">
      <iconSet iconSet="3Flags">
        <cfvo type="percent" val="0"/>
        <cfvo type="percent" val="33"/>
        <cfvo type="percent" val="67"/>
      </iconSet>
    </cfRule>
  </conditionalFormatting>
  <conditionalFormatting sqref="G292:J292">
    <cfRule type="iconSet" priority="281">
      <iconSet iconSet="3Flags">
        <cfvo type="percent" val="0"/>
        <cfvo type="percent" val="33"/>
        <cfvo type="percent" val="67"/>
      </iconSet>
    </cfRule>
  </conditionalFormatting>
  <conditionalFormatting sqref="G293:J293">
    <cfRule type="iconSet" priority="282">
      <iconSet iconSet="3Flags">
        <cfvo type="percent" val="0"/>
        <cfvo type="percent" val="33"/>
        <cfvo type="percent" val="67"/>
      </iconSet>
    </cfRule>
  </conditionalFormatting>
  <conditionalFormatting sqref="G294:J294">
    <cfRule type="iconSet" priority="283">
      <iconSet iconSet="3Flags">
        <cfvo type="percent" val="0"/>
        <cfvo type="percent" val="33"/>
        <cfvo type="percent" val="67"/>
      </iconSet>
    </cfRule>
  </conditionalFormatting>
  <conditionalFormatting sqref="G295:J295">
    <cfRule type="iconSet" priority="284">
      <iconSet iconSet="3Flags">
        <cfvo type="percent" val="0"/>
        <cfvo type="percent" val="33"/>
        <cfvo type="percent" val="67"/>
      </iconSet>
    </cfRule>
  </conditionalFormatting>
  <conditionalFormatting sqref="G296:J296">
    <cfRule type="iconSet" priority="285">
      <iconSet iconSet="3Flags">
        <cfvo type="percent" val="0"/>
        <cfvo type="percent" val="33"/>
        <cfvo type="percent" val="67"/>
      </iconSet>
    </cfRule>
  </conditionalFormatting>
  <conditionalFormatting sqref="G297:J297">
    <cfRule type="iconSet" priority="286">
      <iconSet iconSet="3Flags">
        <cfvo type="percent" val="0"/>
        <cfvo type="percent" val="33"/>
        <cfvo type="percent" val="67"/>
      </iconSet>
    </cfRule>
  </conditionalFormatting>
  <conditionalFormatting sqref="G298:J298">
    <cfRule type="iconSet" priority="287">
      <iconSet iconSet="3Flags">
        <cfvo type="percent" val="0"/>
        <cfvo type="percent" val="33"/>
        <cfvo type="percent" val="67"/>
      </iconSet>
    </cfRule>
  </conditionalFormatting>
  <conditionalFormatting sqref="G299:J299">
    <cfRule type="iconSet" priority="288">
      <iconSet iconSet="3Flags">
        <cfvo type="percent" val="0"/>
        <cfvo type="percent" val="33"/>
        <cfvo type="percent" val="67"/>
      </iconSet>
    </cfRule>
  </conditionalFormatting>
  <conditionalFormatting sqref="G300:J300">
    <cfRule type="iconSet" priority="289">
      <iconSet iconSet="3Flags">
        <cfvo type="percent" val="0"/>
        <cfvo type="percent" val="33"/>
        <cfvo type="percent" val="67"/>
      </iconSet>
    </cfRule>
  </conditionalFormatting>
  <conditionalFormatting sqref="G301:J301">
    <cfRule type="iconSet" priority="290">
      <iconSet iconSet="3Flags">
        <cfvo type="percent" val="0"/>
        <cfvo type="percent" val="33"/>
        <cfvo type="percent" val="67"/>
      </iconSet>
    </cfRule>
  </conditionalFormatting>
  <conditionalFormatting sqref="G302:J302">
    <cfRule type="iconSet" priority="291">
      <iconSet iconSet="3Flags">
        <cfvo type="percent" val="0"/>
        <cfvo type="percent" val="33"/>
        <cfvo type="percent" val="67"/>
      </iconSet>
    </cfRule>
  </conditionalFormatting>
  <conditionalFormatting sqref="G303:J303">
    <cfRule type="iconSet" priority="292">
      <iconSet iconSet="3Flags">
        <cfvo type="percent" val="0"/>
        <cfvo type="percent" val="33"/>
        <cfvo type="percent" val="67"/>
      </iconSet>
    </cfRule>
  </conditionalFormatting>
  <conditionalFormatting sqref="G304:J304">
    <cfRule type="iconSet" priority="293">
      <iconSet iconSet="3Flags">
        <cfvo type="percent" val="0"/>
        <cfvo type="percent" val="33"/>
        <cfvo type="percent" val="67"/>
      </iconSet>
    </cfRule>
  </conditionalFormatting>
  <conditionalFormatting sqref="G305:J305">
    <cfRule type="iconSet" priority="294">
      <iconSet iconSet="3Flags">
        <cfvo type="percent" val="0"/>
        <cfvo type="percent" val="33"/>
        <cfvo type="percent" val="67"/>
      </iconSet>
    </cfRule>
  </conditionalFormatting>
  <conditionalFormatting sqref="G306:J306">
    <cfRule type="iconSet" priority="295">
      <iconSet iconSet="3Flags">
        <cfvo type="percent" val="0"/>
        <cfvo type="percent" val="33"/>
        <cfvo type="percent" val="67"/>
      </iconSet>
    </cfRule>
  </conditionalFormatting>
  <conditionalFormatting sqref="G307:J307">
    <cfRule type="iconSet" priority="296">
      <iconSet iconSet="3Flags">
        <cfvo type="percent" val="0"/>
        <cfvo type="percent" val="33"/>
        <cfvo type="percent" val="67"/>
      </iconSet>
    </cfRule>
  </conditionalFormatting>
  <conditionalFormatting sqref="G308:J308">
    <cfRule type="iconSet" priority="297">
      <iconSet iconSet="3Flags">
        <cfvo type="percent" val="0"/>
        <cfvo type="percent" val="33"/>
        <cfvo type="percent" val="67"/>
      </iconSet>
    </cfRule>
  </conditionalFormatting>
  <conditionalFormatting sqref="G309:J309">
    <cfRule type="iconSet" priority="298">
      <iconSet iconSet="3Flags">
        <cfvo type="percent" val="0"/>
        <cfvo type="percent" val="33"/>
        <cfvo type="percent" val="67"/>
      </iconSet>
    </cfRule>
  </conditionalFormatting>
  <conditionalFormatting sqref="G310:J310">
    <cfRule type="iconSet" priority="299">
      <iconSet iconSet="3Flags">
        <cfvo type="percent" val="0"/>
        <cfvo type="percent" val="33"/>
        <cfvo type="percent" val="67"/>
      </iconSet>
    </cfRule>
  </conditionalFormatting>
  <conditionalFormatting sqref="G311:J311">
    <cfRule type="iconSet" priority="300">
      <iconSet iconSet="3Flags">
        <cfvo type="percent" val="0"/>
        <cfvo type="percent" val="33"/>
        <cfvo type="percent" val="67"/>
      </iconSet>
    </cfRule>
  </conditionalFormatting>
  <conditionalFormatting sqref="G312:J312">
    <cfRule type="iconSet" priority="301">
      <iconSet iconSet="3Flags">
        <cfvo type="percent" val="0"/>
        <cfvo type="percent" val="33"/>
        <cfvo type="percent" val="67"/>
      </iconSet>
    </cfRule>
  </conditionalFormatting>
  <conditionalFormatting sqref="G313:J313">
    <cfRule type="iconSet" priority="302">
      <iconSet iconSet="3Flags">
        <cfvo type="percent" val="0"/>
        <cfvo type="percent" val="33"/>
        <cfvo type="percent" val="67"/>
      </iconSet>
    </cfRule>
  </conditionalFormatting>
  <conditionalFormatting sqref="G314:J314">
    <cfRule type="iconSet" priority="303">
      <iconSet iconSet="3Flags">
        <cfvo type="percent" val="0"/>
        <cfvo type="percent" val="33"/>
        <cfvo type="percent" val="67"/>
      </iconSet>
    </cfRule>
  </conditionalFormatting>
  <conditionalFormatting sqref="G315:J315">
    <cfRule type="iconSet" priority="304">
      <iconSet iconSet="3Flags">
        <cfvo type="percent" val="0"/>
        <cfvo type="percent" val="33"/>
        <cfvo type="percent" val="67"/>
      </iconSet>
    </cfRule>
  </conditionalFormatting>
  <conditionalFormatting sqref="G316:J316">
    <cfRule type="iconSet" priority="305">
      <iconSet iconSet="3Flags">
        <cfvo type="percent" val="0"/>
        <cfvo type="percent" val="33"/>
        <cfvo type="percent" val="67"/>
      </iconSet>
    </cfRule>
  </conditionalFormatting>
  <conditionalFormatting sqref="G317:J317">
    <cfRule type="iconSet" priority="306">
      <iconSet iconSet="3Flags">
        <cfvo type="percent" val="0"/>
        <cfvo type="percent" val="33"/>
        <cfvo type="percent" val="67"/>
      </iconSet>
    </cfRule>
  </conditionalFormatting>
  <conditionalFormatting sqref="G318:J318">
    <cfRule type="iconSet" priority="307">
      <iconSet iconSet="3Flags">
        <cfvo type="percent" val="0"/>
        <cfvo type="percent" val="33"/>
        <cfvo type="percent" val="67"/>
      </iconSet>
    </cfRule>
  </conditionalFormatting>
  <conditionalFormatting sqref="G319:J319">
    <cfRule type="iconSet" priority="308">
      <iconSet iconSet="3Flags">
        <cfvo type="percent" val="0"/>
        <cfvo type="percent" val="33"/>
        <cfvo type="percent" val="67"/>
      </iconSet>
    </cfRule>
  </conditionalFormatting>
  <conditionalFormatting sqref="G320:J320">
    <cfRule type="iconSet" priority="309">
      <iconSet iconSet="3Flags">
        <cfvo type="percent" val="0"/>
        <cfvo type="percent" val="33"/>
        <cfvo type="percent" val="67"/>
      </iconSet>
    </cfRule>
  </conditionalFormatting>
  <conditionalFormatting sqref="G321:J321">
    <cfRule type="iconSet" priority="310">
      <iconSet iconSet="3Flags">
        <cfvo type="percent" val="0"/>
        <cfvo type="percent" val="33"/>
        <cfvo type="percent" val="67"/>
      </iconSet>
    </cfRule>
  </conditionalFormatting>
  <conditionalFormatting sqref="G322:J322">
    <cfRule type="iconSet" priority="311">
      <iconSet iconSet="3Flags">
        <cfvo type="percent" val="0"/>
        <cfvo type="percent" val="33"/>
        <cfvo type="percent" val="67"/>
      </iconSet>
    </cfRule>
  </conditionalFormatting>
  <conditionalFormatting sqref="G323:J323">
    <cfRule type="iconSet" priority="312">
      <iconSet iconSet="3Flags">
        <cfvo type="percent" val="0"/>
        <cfvo type="percent" val="33"/>
        <cfvo type="percent" val="67"/>
      </iconSet>
    </cfRule>
  </conditionalFormatting>
  <conditionalFormatting sqref="G324:J324">
    <cfRule type="iconSet" priority="313">
      <iconSet iconSet="3Flags">
        <cfvo type="percent" val="0"/>
        <cfvo type="percent" val="33"/>
        <cfvo type="percent" val="67"/>
      </iconSet>
    </cfRule>
  </conditionalFormatting>
  <conditionalFormatting sqref="G325:J325">
    <cfRule type="iconSet" priority="314">
      <iconSet iconSet="3Flags">
        <cfvo type="percent" val="0"/>
        <cfvo type="percent" val="33"/>
        <cfvo type="percent" val="67"/>
      </iconSet>
    </cfRule>
  </conditionalFormatting>
  <conditionalFormatting sqref="G326:J326">
    <cfRule type="iconSet" priority="315">
      <iconSet iconSet="3Flags">
        <cfvo type="percent" val="0"/>
        <cfvo type="percent" val="33"/>
        <cfvo type="percent" val="67"/>
      </iconSet>
    </cfRule>
  </conditionalFormatting>
  <conditionalFormatting sqref="G327:J327">
    <cfRule type="iconSet" priority="316">
      <iconSet iconSet="3Flags">
        <cfvo type="percent" val="0"/>
        <cfvo type="percent" val="33"/>
        <cfvo type="percent" val="67"/>
      </iconSet>
    </cfRule>
  </conditionalFormatting>
  <conditionalFormatting sqref="G328:J328">
    <cfRule type="iconSet" priority="317">
      <iconSet iconSet="3Flags">
        <cfvo type="percent" val="0"/>
        <cfvo type="percent" val="33"/>
        <cfvo type="percent" val="67"/>
      </iconSet>
    </cfRule>
  </conditionalFormatting>
  <conditionalFormatting sqref="G329:J329">
    <cfRule type="iconSet" priority="318">
      <iconSet iconSet="3Flags">
        <cfvo type="percent" val="0"/>
        <cfvo type="percent" val="33"/>
        <cfvo type="percent" val="67"/>
      </iconSet>
    </cfRule>
  </conditionalFormatting>
  <conditionalFormatting sqref="G330:J330">
    <cfRule type="iconSet" priority="319">
      <iconSet iconSet="3Flags">
        <cfvo type="percent" val="0"/>
        <cfvo type="percent" val="33"/>
        <cfvo type="percent" val="67"/>
      </iconSet>
    </cfRule>
  </conditionalFormatting>
  <conditionalFormatting sqref="G331:J331">
    <cfRule type="iconSet" priority="320">
      <iconSet iconSet="3Flags">
        <cfvo type="percent" val="0"/>
        <cfvo type="percent" val="33"/>
        <cfvo type="percent" val="67"/>
      </iconSet>
    </cfRule>
  </conditionalFormatting>
  <conditionalFormatting sqref="G332:J332">
    <cfRule type="iconSet" priority="321">
      <iconSet iconSet="3Flags">
        <cfvo type="percent" val="0"/>
        <cfvo type="percent" val="33"/>
        <cfvo type="percent" val="67"/>
      </iconSet>
    </cfRule>
  </conditionalFormatting>
  <conditionalFormatting sqref="G333:J333">
    <cfRule type="iconSet" priority="322">
      <iconSet iconSet="3Flags">
        <cfvo type="percent" val="0"/>
        <cfvo type="percent" val="33"/>
        <cfvo type="percent" val="67"/>
      </iconSet>
    </cfRule>
  </conditionalFormatting>
  <conditionalFormatting sqref="G334:J334">
    <cfRule type="iconSet" priority="323">
      <iconSet iconSet="3Flags">
        <cfvo type="percent" val="0"/>
        <cfvo type="percent" val="33"/>
        <cfvo type="percent" val="67"/>
      </iconSet>
    </cfRule>
  </conditionalFormatting>
  <conditionalFormatting sqref="G335:J335">
    <cfRule type="iconSet" priority="324">
      <iconSet iconSet="3Flags">
        <cfvo type="percent" val="0"/>
        <cfvo type="percent" val="33"/>
        <cfvo type="percent" val="67"/>
      </iconSet>
    </cfRule>
  </conditionalFormatting>
  <conditionalFormatting sqref="G336:J336">
    <cfRule type="iconSet" priority="325">
      <iconSet iconSet="3Flags">
        <cfvo type="percent" val="0"/>
        <cfvo type="percent" val="33"/>
        <cfvo type="percent" val="67"/>
      </iconSet>
    </cfRule>
  </conditionalFormatting>
  <conditionalFormatting sqref="G337:J337">
    <cfRule type="iconSet" priority="326">
      <iconSet iconSet="3Flags">
        <cfvo type="percent" val="0"/>
        <cfvo type="percent" val="33"/>
        <cfvo type="percent" val="67"/>
      </iconSet>
    </cfRule>
  </conditionalFormatting>
  <conditionalFormatting sqref="G338:J338">
    <cfRule type="iconSet" priority="327">
      <iconSet iconSet="3Flags">
        <cfvo type="percent" val="0"/>
        <cfvo type="percent" val="33"/>
        <cfvo type="percent" val="67"/>
      </iconSet>
    </cfRule>
  </conditionalFormatting>
  <conditionalFormatting sqref="G339:J339">
    <cfRule type="iconSet" priority="328">
      <iconSet iconSet="3Flags">
        <cfvo type="percent" val="0"/>
        <cfvo type="percent" val="33"/>
        <cfvo type="percent" val="67"/>
      </iconSet>
    </cfRule>
  </conditionalFormatting>
  <conditionalFormatting sqref="G340:J340">
    <cfRule type="iconSet" priority="329">
      <iconSet iconSet="3Flags">
        <cfvo type="percent" val="0"/>
        <cfvo type="percent" val="33"/>
        <cfvo type="percent" val="67"/>
      </iconSet>
    </cfRule>
  </conditionalFormatting>
  <conditionalFormatting sqref="G341:J341">
    <cfRule type="iconSet" priority="330">
      <iconSet iconSet="3Flags">
        <cfvo type="percent" val="0"/>
        <cfvo type="percent" val="33"/>
        <cfvo type="percent" val="67"/>
      </iconSet>
    </cfRule>
  </conditionalFormatting>
  <conditionalFormatting sqref="G342:J342">
    <cfRule type="iconSet" priority="331">
      <iconSet iconSet="3Flags">
        <cfvo type="percent" val="0"/>
        <cfvo type="percent" val="33"/>
        <cfvo type="percent" val="67"/>
      </iconSet>
    </cfRule>
  </conditionalFormatting>
  <conditionalFormatting sqref="G343:J343">
    <cfRule type="iconSet" priority="332">
      <iconSet iconSet="3Flags">
        <cfvo type="percent" val="0"/>
        <cfvo type="percent" val="33"/>
        <cfvo type="percent" val="67"/>
      </iconSet>
    </cfRule>
  </conditionalFormatting>
  <conditionalFormatting sqref="G344:J344">
    <cfRule type="iconSet" priority="333">
      <iconSet iconSet="3Flags">
        <cfvo type="percent" val="0"/>
        <cfvo type="percent" val="33"/>
        <cfvo type="percent" val="67"/>
      </iconSet>
    </cfRule>
  </conditionalFormatting>
  <conditionalFormatting sqref="G345:J345">
    <cfRule type="iconSet" priority="334">
      <iconSet iconSet="3Flags">
        <cfvo type="percent" val="0"/>
        <cfvo type="percent" val="33"/>
        <cfvo type="percent" val="67"/>
      </iconSet>
    </cfRule>
  </conditionalFormatting>
  <conditionalFormatting sqref="G346:J346">
    <cfRule type="iconSet" priority="335">
      <iconSet iconSet="3Flags">
        <cfvo type="percent" val="0"/>
        <cfvo type="percent" val="33"/>
        <cfvo type="percent" val="67"/>
      </iconSet>
    </cfRule>
  </conditionalFormatting>
  <conditionalFormatting sqref="G347:J347">
    <cfRule type="iconSet" priority="336">
      <iconSet iconSet="3Flags">
        <cfvo type="percent" val="0"/>
        <cfvo type="percent" val="33"/>
        <cfvo type="percent" val="67"/>
      </iconSet>
    </cfRule>
  </conditionalFormatting>
  <conditionalFormatting sqref="G348:J348">
    <cfRule type="iconSet" priority="337">
      <iconSet iconSet="3Flags">
        <cfvo type="percent" val="0"/>
        <cfvo type="percent" val="33"/>
        <cfvo type="percent" val="67"/>
      </iconSet>
    </cfRule>
  </conditionalFormatting>
  <conditionalFormatting sqref="G349:J349">
    <cfRule type="iconSet" priority="338">
      <iconSet iconSet="3Flags">
        <cfvo type="percent" val="0"/>
        <cfvo type="percent" val="33"/>
        <cfvo type="percent" val="67"/>
      </iconSet>
    </cfRule>
  </conditionalFormatting>
  <conditionalFormatting sqref="G350:J350">
    <cfRule type="iconSet" priority="339">
      <iconSet iconSet="3Flags">
        <cfvo type="percent" val="0"/>
        <cfvo type="percent" val="33"/>
        <cfvo type="percent" val="67"/>
      </iconSet>
    </cfRule>
  </conditionalFormatting>
  <conditionalFormatting sqref="G351:J351">
    <cfRule type="iconSet" priority="340">
      <iconSet iconSet="3Flags">
        <cfvo type="percent" val="0"/>
        <cfvo type="percent" val="33"/>
        <cfvo type="percent" val="67"/>
      </iconSet>
    </cfRule>
  </conditionalFormatting>
  <conditionalFormatting sqref="G352:J352">
    <cfRule type="iconSet" priority="341">
      <iconSet iconSet="3Flags">
        <cfvo type="percent" val="0"/>
        <cfvo type="percent" val="33"/>
        <cfvo type="percent" val="67"/>
      </iconSet>
    </cfRule>
  </conditionalFormatting>
  <conditionalFormatting sqref="G353:J353">
    <cfRule type="iconSet" priority="342">
      <iconSet iconSet="3Flags">
        <cfvo type="percent" val="0"/>
        <cfvo type="percent" val="33"/>
        <cfvo type="percent" val="67"/>
      </iconSet>
    </cfRule>
  </conditionalFormatting>
  <conditionalFormatting sqref="G354:J354">
    <cfRule type="iconSet" priority="343">
      <iconSet iconSet="3Flags">
        <cfvo type="percent" val="0"/>
        <cfvo type="percent" val="33"/>
        <cfvo type="percent" val="67"/>
      </iconSet>
    </cfRule>
  </conditionalFormatting>
  <conditionalFormatting sqref="G355:J355">
    <cfRule type="iconSet" priority="344">
      <iconSet iconSet="3Flags">
        <cfvo type="percent" val="0"/>
        <cfvo type="percent" val="33"/>
        <cfvo type="percent" val="67"/>
      </iconSet>
    </cfRule>
  </conditionalFormatting>
  <conditionalFormatting sqref="G356:J356">
    <cfRule type="iconSet" priority="345">
      <iconSet iconSet="3Flags">
        <cfvo type="percent" val="0"/>
        <cfvo type="percent" val="33"/>
        <cfvo type="percent" val="67"/>
      </iconSet>
    </cfRule>
  </conditionalFormatting>
  <conditionalFormatting sqref="G357:J357">
    <cfRule type="iconSet" priority="346">
      <iconSet iconSet="3Flags">
        <cfvo type="percent" val="0"/>
        <cfvo type="percent" val="33"/>
        <cfvo type="percent" val="67"/>
      </iconSet>
    </cfRule>
  </conditionalFormatting>
  <conditionalFormatting sqref="G358:J358">
    <cfRule type="iconSet" priority="347">
      <iconSet iconSet="3Flags">
        <cfvo type="percent" val="0"/>
        <cfvo type="percent" val="33"/>
        <cfvo type="percent" val="67"/>
      </iconSet>
    </cfRule>
  </conditionalFormatting>
  <conditionalFormatting sqref="G359:J359">
    <cfRule type="iconSet" priority="348">
      <iconSet iconSet="3Flags">
        <cfvo type="percent" val="0"/>
        <cfvo type="percent" val="33"/>
        <cfvo type="percent" val="67"/>
      </iconSet>
    </cfRule>
  </conditionalFormatting>
  <conditionalFormatting sqref="G360:J360">
    <cfRule type="iconSet" priority="349">
      <iconSet iconSet="3Flags">
        <cfvo type="percent" val="0"/>
        <cfvo type="percent" val="33"/>
        <cfvo type="percent" val="67"/>
      </iconSet>
    </cfRule>
  </conditionalFormatting>
  <conditionalFormatting sqref="G361:J361">
    <cfRule type="iconSet" priority="350">
      <iconSet iconSet="3Flags">
        <cfvo type="percent" val="0"/>
        <cfvo type="percent" val="33"/>
        <cfvo type="percent" val="67"/>
      </iconSet>
    </cfRule>
  </conditionalFormatting>
  <conditionalFormatting sqref="G362:J362">
    <cfRule type="iconSet" priority="351">
      <iconSet iconSet="3Flags">
        <cfvo type="percent" val="0"/>
        <cfvo type="percent" val="33"/>
        <cfvo type="percent" val="67"/>
      </iconSet>
    </cfRule>
  </conditionalFormatting>
  <conditionalFormatting sqref="G363:J363">
    <cfRule type="iconSet" priority="352">
      <iconSet iconSet="3Flags">
        <cfvo type="percent" val="0"/>
        <cfvo type="percent" val="33"/>
        <cfvo type="percent" val="67"/>
      </iconSet>
    </cfRule>
  </conditionalFormatting>
  <conditionalFormatting sqref="G364:J364">
    <cfRule type="iconSet" priority="353">
      <iconSet iconSet="3Flags">
        <cfvo type="percent" val="0"/>
        <cfvo type="percent" val="33"/>
        <cfvo type="percent" val="67"/>
      </iconSet>
    </cfRule>
  </conditionalFormatting>
  <conditionalFormatting sqref="G365:J365">
    <cfRule type="iconSet" priority="354">
      <iconSet iconSet="3Flags">
        <cfvo type="percent" val="0"/>
        <cfvo type="percent" val="33"/>
        <cfvo type="percent" val="67"/>
      </iconSet>
    </cfRule>
  </conditionalFormatting>
  <conditionalFormatting sqref="G366:J366">
    <cfRule type="iconSet" priority="355">
      <iconSet iconSet="3Flags">
        <cfvo type="percent" val="0"/>
        <cfvo type="percent" val="33"/>
        <cfvo type="percent" val="67"/>
      </iconSet>
    </cfRule>
  </conditionalFormatting>
  <conditionalFormatting sqref="G367:J367">
    <cfRule type="iconSet" priority="356">
      <iconSet iconSet="3Flags">
        <cfvo type="percent" val="0"/>
        <cfvo type="percent" val="33"/>
        <cfvo type="percent" val="67"/>
      </iconSet>
    </cfRule>
  </conditionalFormatting>
  <conditionalFormatting sqref="G368:J368">
    <cfRule type="iconSet" priority="357">
      <iconSet iconSet="3Flags">
        <cfvo type="percent" val="0"/>
        <cfvo type="percent" val="33"/>
        <cfvo type="percent" val="67"/>
      </iconSet>
    </cfRule>
  </conditionalFormatting>
  <conditionalFormatting sqref="C3:C368">
    <cfRule type="iconSet" priority="561">
      <iconSet iconSet="3Symbols2">
        <cfvo type="percent" val="0"/>
        <cfvo type="percent" val="33"/>
        <cfvo type="percent" val="67"/>
      </iconSet>
    </cfRule>
  </conditionalFormatting>
  <conditionalFormatting sqref="D3:D368">
    <cfRule type="iconSet" priority="560">
      <iconSet iconSet="4Rating">
        <cfvo type="percent" val="0"/>
        <cfvo type="percent" val="25"/>
        <cfvo type="percent" val="50"/>
        <cfvo type="percent" val="75"/>
      </iconSet>
    </cfRule>
  </conditionalFormatting>
  <conditionalFormatting sqref="F3:F368">
    <cfRule type="iconSet" priority="556">
      <iconSet iconSet="3Symbols">
        <cfvo type="percent" val="0"/>
        <cfvo type="percent" val="33"/>
        <cfvo type="percent" val="67"/>
      </iconSet>
    </cfRule>
  </conditionalFormatting>
  <pageMargins left="0.7" right="0.7" top="0.75" bottom="0.75" header="0" footer="0"/>
  <pageSetup paperSize="1" orientation="landscape"/>
  <headerFooter/>
  <extLst>
    <ext xmlns:x14="http://schemas.microsoft.com/office/spreadsheetml/2009/9/main" uri="{78C0D931-6437-407d-A8EE-F0AAD7539E65}">
      <x14:conditionalFormattings>
        <x14:conditionalFormatting xmlns:xm="http://schemas.microsoft.com/office/excel/2006/main">
          <x14:cfRule type="iconSet" priority="557" id="{50855847-7e3e-42f6-98b5-5a71de4a89dc}">
            <x14:iconSet iconSet="5Boxes">
              <x14:cfvo type="percent">
                <xm:f>0</xm:f>
              </x14:cfvo>
              <x14:cfvo type="percent">
                <xm:f>20</xm:f>
              </x14:cfvo>
              <x14:cfvo type="percent">
                <xm:f>40</xm:f>
              </x14:cfvo>
              <x14:cfvo type="percent">
                <xm:f>60</xm:f>
              </x14:cfvo>
              <x14:cfvo type="percent">
                <xm:f>80</xm:f>
              </x14:cfvo>
            </x14:iconSet>
          </x14:cfRule>
          <xm:sqref>E3:E368</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671"/>
  <sheetViews>
    <sheetView workbookViewId="0">
      <selection activeCell="F9" sqref="F9"/>
    </sheetView>
  </sheetViews>
  <sheetFormatPr defaultColWidth="8.88888888888889" defaultRowHeight="15" outlineLevelCol="7"/>
  <cols>
    <col min="2" max="3" width="9.8962962962963" customWidth="1"/>
    <col min="4" max="4" width="20.1111111111111" style="3" customWidth="1"/>
    <col min="5" max="5" width="19.3333333333333" customWidth="1"/>
    <col min="7" max="7" width="12.4444444444444" customWidth="1"/>
  </cols>
  <sheetData>
    <row r="1" customFormat="1" spans="2:5">
      <c r="B1" s="22"/>
      <c r="C1" s="23"/>
      <c r="D1" s="3"/>
      <c r="E1" s="27"/>
    </row>
    <row r="2" customFormat="1" ht="47.25" spans="2:5">
      <c r="B2" s="5" t="s">
        <v>12</v>
      </c>
      <c r="C2" s="24" t="s">
        <v>17</v>
      </c>
      <c r="D2" s="28" t="s">
        <v>19</v>
      </c>
      <c r="E2" s="7" t="s">
        <v>30</v>
      </c>
    </row>
    <row r="3" ht="15.75" spans="2:5">
      <c r="B3" s="26">
        <v>43475</v>
      </c>
      <c r="C3" s="17">
        <v>623698</v>
      </c>
      <c r="D3" s="10">
        <v>-0.4522502426108</v>
      </c>
      <c r="E3" s="29" t="s">
        <v>143</v>
      </c>
    </row>
    <row r="4" ht="15.75" spans="2:5">
      <c r="B4" s="26">
        <v>43482</v>
      </c>
      <c r="C4" s="17">
        <v>1284532</v>
      </c>
      <c r="D4" s="10">
        <v>1.05954163713849</v>
      </c>
      <c r="E4" s="29" t="s">
        <v>144</v>
      </c>
    </row>
    <row r="5" ht="15.75" spans="2:5">
      <c r="B5" s="26">
        <v>43486</v>
      </c>
      <c r="C5" s="17">
        <v>1476653</v>
      </c>
      <c r="D5" s="10">
        <v>0.233521064168193</v>
      </c>
      <c r="E5" s="29" t="s">
        <v>144</v>
      </c>
    </row>
    <row r="6" ht="31.5" spans="2:8">
      <c r="B6" s="26">
        <v>43487</v>
      </c>
      <c r="C6" s="17">
        <v>2221600</v>
      </c>
      <c r="D6" s="10">
        <v>0.854304856866462</v>
      </c>
      <c r="E6" s="29" t="s">
        <v>144</v>
      </c>
      <c r="G6" s="7" t="s">
        <v>30</v>
      </c>
      <c r="H6" s="7" t="s">
        <v>145</v>
      </c>
    </row>
    <row r="7" ht="15.75" spans="2:8">
      <c r="B7" s="26">
        <v>43494</v>
      </c>
      <c r="C7" s="17">
        <v>628519</v>
      </c>
      <c r="D7" s="10">
        <v>-0.717087234425639</v>
      </c>
      <c r="E7" s="29" t="s">
        <v>143</v>
      </c>
      <c r="G7" s="29" t="s">
        <v>143</v>
      </c>
      <c r="H7" s="19">
        <f>COUNTIF(E:E,$E$3)</f>
        <v>13</v>
      </c>
    </row>
    <row r="8" ht="15.75" spans="2:8">
      <c r="B8" s="26">
        <v>43496</v>
      </c>
      <c r="C8" s="17">
        <v>1272061</v>
      </c>
      <c r="D8" s="10">
        <v>0.200594416748622</v>
      </c>
      <c r="E8" s="29" t="s">
        <v>144</v>
      </c>
      <c r="G8" s="29" t="s">
        <v>144</v>
      </c>
      <c r="H8" s="19">
        <f>COUNTIF(E:E,$E$4)</f>
        <v>24</v>
      </c>
    </row>
    <row r="9" ht="15.75" spans="2:5">
      <c r="B9" s="26">
        <v>43501</v>
      </c>
      <c r="C9" s="17">
        <v>1349861</v>
      </c>
      <c r="D9" s="10">
        <v>1.1476852728398</v>
      </c>
      <c r="E9" s="29" t="s">
        <v>144</v>
      </c>
    </row>
    <row r="10" ht="15.75" spans="2:5">
      <c r="B10" s="26">
        <v>43515</v>
      </c>
      <c r="C10" s="17">
        <v>620260</v>
      </c>
      <c r="D10" s="10">
        <v>-0.558392996485712</v>
      </c>
      <c r="E10" s="29" t="s">
        <v>143</v>
      </c>
    </row>
    <row r="11" ht="15.75" spans="2:5">
      <c r="B11" s="26">
        <v>43522</v>
      </c>
      <c r="C11" s="17">
        <v>1364832</v>
      </c>
      <c r="D11" s="10">
        <v>1.20041917905395</v>
      </c>
      <c r="E11" s="29" t="s">
        <v>144</v>
      </c>
    </row>
    <row r="12" ht="15.75" spans="2:5">
      <c r="B12" s="26">
        <v>43524</v>
      </c>
      <c r="C12" s="17">
        <v>1405660</v>
      </c>
      <c r="D12" s="10">
        <v>0.223248030451101</v>
      </c>
      <c r="E12" s="29" t="s">
        <v>144</v>
      </c>
    </row>
    <row r="13" ht="15.75" spans="2:5">
      <c r="B13" s="26">
        <v>43526</v>
      </c>
      <c r="C13" s="17">
        <v>900972</v>
      </c>
      <c r="D13" s="10">
        <v>-0.375942349411109</v>
      </c>
      <c r="E13" s="29" t="s">
        <v>143</v>
      </c>
    </row>
    <row r="14" ht="15.75" spans="2:5">
      <c r="B14" s="26">
        <v>43533</v>
      </c>
      <c r="C14" s="17">
        <v>1820150</v>
      </c>
      <c r="D14" s="10">
        <v>1.02020706525841</v>
      </c>
      <c r="E14" s="29" t="s">
        <v>144</v>
      </c>
    </row>
    <row r="15" ht="15.75" spans="2:5">
      <c r="B15" s="26">
        <v>43543</v>
      </c>
      <c r="C15" s="17">
        <v>707578</v>
      </c>
      <c r="D15" s="10">
        <v>-0.45549226537959</v>
      </c>
      <c r="E15" s="29" t="s">
        <v>143</v>
      </c>
    </row>
    <row r="16" ht="15.75" spans="2:5">
      <c r="B16" s="26">
        <v>43548</v>
      </c>
      <c r="C16" s="17">
        <v>1839416</v>
      </c>
      <c r="D16" s="10">
        <v>0.222598128033372</v>
      </c>
      <c r="E16" s="29" t="s">
        <v>144</v>
      </c>
    </row>
    <row r="17" ht="15.75" spans="2:5">
      <c r="B17" s="26">
        <v>43550</v>
      </c>
      <c r="C17" s="17">
        <v>1259241</v>
      </c>
      <c r="D17" s="10">
        <v>0.779649734728892</v>
      </c>
      <c r="E17" s="29" t="s">
        <v>144</v>
      </c>
    </row>
    <row r="18" ht="15.75" spans="2:5">
      <c r="B18" s="26">
        <v>43559</v>
      </c>
      <c r="C18" s="17">
        <v>628275</v>
      </c>
      <c r="D18" s="10">
        <v>-0.520879518099853</v>
      </c>
      <c r="E18" s="29" t="s">
        <v>143</v>
      </c>
    </row>
    <row r="19" ht="15.75" spans="2:5">
      <c r="B19" s="26">
        <v>43566</v>
      </c>
      <c r="C19" s="17">
        <v>1208741</v>
      </c>
      <c r="D19" s="10">
        <v>0.92390434125184</v>
      </c>
      <c r="E19" s="29" t="s">
        <v>144</v>
      </c>
    </row>
    <row r="20" ht="15.75" spans="2:5">
      <c r="B20" s="26">
        <v>43567</v>
      </c>
      <c r="C20" s="17">
        <v>1138287</v>
      </c>
      <c r="D20" s="10">
        <v>-0.27312591355189</v>
      </c>
      <c r="E20" s="29" t="s">
        <v>143</v>
      </c>
    </row>
    <row r="21" ht="15.75" spans="2:5">
      <c r="B21" s="26">
        <v>43569</v>
      </c>
      <c r="C21" s="17">
        <v>1930656</v>
      </c>
      <c r="D21" s="10">
        <v>0.283766207859565</v>
      </c>
      <c r="E21" s="29" t="s">
        <v>144</v>
      </c>
    </row>
    <row r="22" ht="15.75" spans="2:5">
      <c r="B22" s="26">
        <v>43573</v>
      </c>
      <c r="C22" s="17">
        <v>2091398</v>
      </c>
      <c r="D22" s="10">
        <v>0.730228394668502</v>
      </c>
      <c r="E22" s="29" t="s">
        <v>144</v>
      </c>
    </row>
    <row r="23" ht="15.75" spans="2:5">
      <c r="B23" s="26">
        <v>43574</v>
      </c>
      <c r="C23" s="17">
        <v>1419728</v>
      </c>
      <c r="D23" s="10">
        <v>0.247249595225106</v>
      </c>
      <c r="E23" s="29" t="s">
        <v>144</v>
      </c>
    </row>
    <row r="24" ht="15.75" spans="2:5">
      <c r="B24" s="26">
        <v>43580</v>
      </c>
      <c r="C24" s="17">
        <v>1282226</v>
      </c>
      <c r="D24" s="10">
        <v>-0.386904835904022</v>
      </c>
      <c r="E24" s="29" t="s">
        <v>143</v>
      </c>
    </row>
    <row r="25" ht="15.75" spans="2:5">
      <c r="B25" s="26">
        <v>43636</v>
      </c>
      <c r="C25" s="17">
        <v>616058</v>
      </c>
      <c r="D25" s="10">
        <v>-0.543737122526155</v>
      </c>
      <c r="E25" s="29" t="s">
        <v>143</v>
      </c>
    </row>
    <row r="26" ht="15.75" spans="2:5">
      <c r="B26" s="26">
        <v>43643</v>
      </c>
      <c r="C26" s="17">
        <v>1322811</v>
      </c>
      <c r="D26" s="10">
        <v>1.14721828139558</v>
      </c>
      <c r="E26" s="29" t="s">
        <v>144</v>
      </c>
    </row>
    <row r="27" ht="15.75" spans="2:5">
      <c r="B27" s="26">
        <v>43662</v>
      </c>
      <c r="C27" s="17">
        <v>498841</v>
      </c>
      <c r="D27" s="10">
        <v>-0.63082013655868</v>
      </c>
      <c r="E27" s="29" t="s">
        <v>143</v>
      </c>
    </row>
    <row r="28" ht="15.75" spans="2:5">
      <c r="B28" s="26">
        <v>43669</v>
      </c>
      <c r="C28" s="17">
        <v>1172435</v>
      </c>
      <c r="D28" s="10">
        <v>1.35031803721025</v>
      </c>
      <c r="E28" s="29" t="s">
        <v>144</v>
      </c>
    </row>
    <row r="29" ht="15.75" spans="2:5">
      <c r="B29" s="26">
        <v>43688</v>
      </c>
      <c r="C29" s="17">
        <v>765773</v>
      </c>
      <c r="D29" s="10">
        <v>-0.543533632051769</v>
      </c>
      <c r="E29" s="29" t="s">
        <v>143</v>
      </c>
    </row>
    <row r="30" ht="15.75" spans="2:5">
      <c r="B30" s="26">
        <v>43695</v>
      </c>
      <c r="C30" s="17">
        <v>1582215</v>
      </c>
      <c r="D30" s="10">
        <v>1.06616712785643</v>
      </c>
      <c r="E30" s="29" t="s">
        <v>144</v>
      </c>
    </row>
    <row r="31" ht="15.75" spans="2:5">
      <c r="B31" s="26">
        <v>43722</v>
      </c>
      <c r="C31" s="17">
        <v>696459</v>
      </c>
      <c r="D31" s="10">
        <v>-0.535904390009862</v>
      </c>
      <c r="E31" s="29" t="s">
        <v>143</v>
      </c>
    </row>
    <row r="32" ht="15.75" spans="2:5">
      <c r="B32" s="26">
        <v>43729</v>
      </c>
      <c r="C32" s="17">
        <v>1473202</v>
      </c>
      <c r="D32" s="10">
        <v>1.11527455313235</v>
      </c>
      <c r="E32" s="29" t="s">
        <v>144</v>
      </c>
    </row>
    <row r="33" ht="15.75" spans="2:5">
      <c r="B33" s="26">
        <v>43747</v>
      </c>
      <c r="C33" s="17">
        <v>1402435</v>
      </c>
      <c r="D33" s="10">
        <v>0.218710705077458</v>
      </c>
      <c r="E33" s="29" t="s">
        <v>144</v>
      </c>
    </row>
    <row r="34" ht="15.75" spans="2:5">
      <c r="B34" s="26">
        <v>43759</v>
      </c>
      <c r="C34" s="17">
        <v>1462471</v>
      </c>
      <c r="D34" s="10">
        <v>0.323829033028945</v>
      </c>
      <c r="E34" s="29" t="s">
        <v>144</v>
      </c>
    </row>
    <row r="35" ht="15.75" spans="2:5">
      <c r="B35" s="26">
        <v>43778</v>
      </c>
      <c r="C35" s="17">
        <v>1839957</v>
      </c>
      <c r="D35" s="10">
        <v>0.262608018983481</v>
      </c>
      <c r="E35" s="29" t="s">
        <v>144</v>
      </c>
    </row>
    <row r="36" ht="15.75" spans="2:5">
      <c r="B36" s="26">
        <v>43786</v>
      </c>
      <c r="C36" s="17">
        <v>699650</v>
      </c>
      <c r="D36" s="10">
        <v>-0.570046237005828</v>
      </c>
      <c r="E36" s="29" t="s">
        <v>143</v>
      </c>
    </row>
    <row r="37" ht="15.75" spans="2:5">
      <c r="B37" s="26">
        <v>43793</v>
      </c>
      <c r="C37" s="17">
        <v>1647515</v>
      </c>
      <c r="D37" s="10">
        <v>1.35477024226399</v>
      </c>
      <c r="E37" s="29" t="s">
        <v>144</v>
      </c>
    </row>
    <row r="38" ht="15.75" spans="2:5">
      <c r="B38" s="26">
        <v>43800</v>
      </c>
      <c r="C38" s="17">
        <v>1989333</v>
      </c>
      <c r="D38" s="10">
        <v>0.207474894007035</v>
      </c>
      <c r="E38" s="29" t="s">
        <v>144</v>
      </c>
    </row>
    <row r="39" ht="15.75" spans="2:5">
      <c r="B39" s="26">
        <v>43821</v>
      </c>
      <c r="C39" s="17">
        <v>1677083</v>
      </c>
      <c r="D39" s="10">
        <v>0.210291660803141</v>
      </c>
      <c r="E39" s="29" t="s">
        <v>144</v>
      </c>
    </row>
    <row r="40" spans="2:5">
      <c r="B40" s="30"/>
      <c r="E40" s="27"/>
    </row>
    <row r="41" spans="2:5">
      <c r="B41" s="30"/>
      <c r="E41" s="27"/>
    </row>
    <row r="42" spans="2:5">
      <c r="B42" s="30"/>
      <c r="E42" s="27"/>
    </row>
    <row r="43" spans="2:5">
      <c r="B43" s="30"/>
      <c r="E43" s="27"/>
    </row>
    <row r="44" spans="2:5">
      <c r="B44" s="30"/>
      <c r="E44" s="27"/>
    </row>
    <row r="45" spans="2:5">
      <c r="B45" s="30"/>
      <c r="E45" s="27"/>
    </row>
    <row r="46" spans="2:5">
      <c r="B46" s="30"/>
      <c r="E46" s="27"/>
    </row>
    <row r="47" spans="2:5">
      <c r="B47" s="30"/>
      <c r="E47" s="27"/>
    </row>
    <row r="48" spans="2:5">
      <c r="B48" s="30"/>
      <c r="E48" s="27"/>
    </row>
    <row r="49" spans="2:5">
      <c r="B49" s="30"/>
      <c r="E49" s="27"/>
    </row>
    <row r="50" spans="2:5">
      <c r="B50" s="30"/>
      <c r="E50" s="27"/>
    </row>
    <row r="51" spans="2:5">
      <c r="B51" s="30"/>
      <c r="E51" s="27"/>
    </row>
    <row r="52" spans="2:5">
      <c r="B52" s="30"/>
      <c r="E52" s="27"/>
    </row>
    <row r="53" spans="2:5">
      <c r="B53" s="30"/>
      <c r="E53" s="27"/>
    </row>
    <row r="54" spans="2:5">
      <c r="B54" s="30"/>
      <c r="E54" s="27"/>
    </row>
    <row r="55" spans="2:5">
      <c r="B55" s="30"/>
      <c r="E55" s="27"/>
    </row>
    <row r="56" spans="2:5">
      <c r="B56" s="30"/>
      <c r="E56" s="27"/>
    </row>
    <row r="57" spans="2:5">
      <c r="B57" s="30"/>
      <c r="E57" s="27"/>
    </row>
    <row r="58" spans="2:5">
      <c r="B58" s="30"/>
      <c r="E58" s="27"/>
    </row>
    <row r="59" spans="2:5">
      <c r="B59" s="30"/>
      <c r="E59" s="27"/>
    </row>
    <row r="60" spans="2:5">
      <c r="B60" s="30"/>
      <c r="E60" s="27"/>
    </row>
    <row r="61" spans="2:5">
      <c r="B61" s="30"/>
      <c r="E61" s="27"/>
    </row>
    <row r="62" spans="2:5">
      <c r="B62" s="30"/>
      <c r="E62" s="27"/>
    </row>
    <row r="63" spans="2:5">
      <c r="B63" s="30"/>
      <c r="E63" s="27"/>
    </row>
    <row r="64" spans="2:5">
      <c r="B64" s="30"/>
      <c r="E64" s="27"/>
    </row>
    <row r="65" spans="2:5">
      <c r="B65" s="30"/>
      <c r="E65" s="27"/>
    </row>
    <row r="66" spans="2:5">
      <c r="B66" s="30"/>
      <c r="E66" s="27"/>
    </row>
    <row r="67" spans="2:5">
      <c r="B67" s="30"/>
      <c r="E67" s="27"/>
    </row>
    <row r="68" spans="2:5">
      <c r="B68" s="30"/>
      <c r="E68" s="27"/>
    </row>
    <row r="69" spans="2:5">
      <c r="B69" s="30"/>
      <c r="E69" s="27"/>
    </row>
    <row r="70" spans="2:5">
      <c r="B70" s="30"/>
      <c r="E70" s="27"/>
    </row>
    <row r="71" spans="2:5">
      <c r="B71" s="30"/>
      <c r="E71" s="27"/>
    </row>
    <row r="72" spans="2:5">
      <c r="B72" s="30"/>
      <c r="E72" s="27"/>
    </row>
    <row r="73" spans="2:5">
      <c r="B73" s="30"/>
      <c r="E73" s="27"/>
    </row>
    <row r="74" spans="2:5">
      <c r="B74" s="30"/>
      <c r="E74" s="27"/>
    </row>
    <row r="75" spans="2:5">
      <c r="B75" s="30"/>
      <c r="E75" s="27"/>
    </row>
    <row r="76" spans="2:5">
      <c r="B76" s="30"/>
      <c r="E76" s="27"/>
    </row>
    <row r="77" spans="2:5">
      <c r="B77" s="30"/>
      <c r="E77" s="27"/>
    </row>
    <row r="78" spans="2:5">
      <c r="B78" s="30"/>
      <c r="E78" s="27"/>
    </row>
    <row r="79" spans="2:5">
      <c r="B79" s="30"/>
      <c r="E79" s="27"/>
    </row>
    <row r="80" spans="2:5">
      <c r="B80" s="30"/>
      <c r="E80" s="27"/>
    </row>
    <row r="81" spans="2:5">
      <c r="B81" s="30"/>
      <c r="E81" s="27"/>
    </row>
    <row r="82" spans="2:5">
      <c r="B82" s="30"/>
      <c r="E82" s="27"/>
    </row>
    <row r="83" spans="2:5">
      <c r="B83" s="30"/>
      <c r="E83" s="27"/>
    </row>
    <row r="84" spans="2:5">
      <c r="B84" s="30"/>
      <c r="E84" s="27"/>
    </row>
    <row r="85" spans="2:5">
      <c r="B85" s="30"/>
      <c r="E85" s="27"/>
    </row>
    <row r="86" spans="2:5">
      <c r="B86" s="30"/>
      <c r="E86" s="27"/>
    </row>
    <row r="87" spans="2:5">
      <c r="B87" s="30"/>
      <c r="E87" s="27"/>
    </row>
    <row r="88" spans="2:5">
      <c r="B88" s="30"/>
      <c r="E88" s="27"/>
    </row>
    <row r="89" spans="2:5">
      <c r="B89" s="30"/>
      <c r="E89" s="27"/>
    </row>
    <row r="90" spans="2:5">
      <c r="B90" s="30"/>
      <c r="E90" s="27"/>
    </row>
    <row r="91" spans="2:5">
      <c r="B91" s="30"/>
      <c r="E91" s="27"/>
    </row>
    <row r="92" spans="2:5">
      <c r="B92" s="30"/>
      <c r="E92" s="27"/>
    </row>
    <row r="93" spans="2:5">
      <c r="B93" s="30"/>
      <c r="E93" s="27"/>
    </row>
    <row r="94" spans="2:5">
      <c r="B94" s="30"/>
      <c r="E94" s="27"/>
    </row>
    <row r="95" spans="2:5">
      <c r="B95" s="30"/>
      <c r="E95" s="27"/>
    </row>
    <row r="96" spans="2:5">
      <c r="B96" s="30"/>
      <c r="E96" s="27"/>
    </row>
    <row r="97" spans="2:5">
      <c r="B97" s="30"/>
      <c r="E97" s="27"/>
    </row>
    <row r="98" spans="2:5">
      <c r="B98" s="30"/>
      <c r="E98" s="27"/>
    </row>
    <row r="99" spans="2:5">
      <c r="B99" s="30"/>
      <c r="E99" s="27"/>
    </row>
    <row r="100" spans="2:5">
      <c r="B100" s="30"/>
      <c r="E100" s="27"/>
    </row>
    <row r="101" spans="2:5">
      <c r="B101" s="30"/>
      <c r="E101" s="27"/>
    </row>
    <row r="102" spans="2:5">
      <c r="B102" s="30"/>
      <c r="E102" s="27"/>
    </row>
    <row r="103" spans="2:5">
      <c r="B103" s="30"/>
      <c r="E103" s="27"/>
    </row>
    <row r="104" spans="2:5">
      <c r="B104" s="30"/>
      <c r="E104" s="27"/>
    </row>
    <row r="105" spans="2:5">
      <c r="B105" s="30"/>
      <c r="E105" s="27"/>
    </row>
    <row r="106" spans="2:5">
      <c r="B106" s="30"/>
      <c r="E106" s="27"/>
    </row>
    <row r="107" spans="2:5">
      <c r="B107" s="30"/>
      <c r="E107" s="27"/>
    </row>
    <row r="108" spans="2:5">
      <c r="B108" s="30"/>
      <c r="E108" s="27"/>
    </row>
    <row r="109" spans="2:5">
      <c r="B109" s="30"/>
      <c r="E109" s="27"/>
    </row>
    <row r="110" spans="2:5">
      <c r="B110" s="30"/>
      <c r="E110" s="27"/>
    </row>
    <row r="111" spans="2:5">
      <c r="B111" s="30"/>
      <c r="E111" s="27"/>
    </row>
    <row r="112" spans="2:5">
      <c r="B112" s="30"/>
      <c r="E112" s="27"/>
    </row>
    <row r="113" spans="2:5">
      <c r="B113" s="30"/>
      <c r="E113" s="27"/>
    </row>
    <row r="114" spans="2:5">
      <c r="B114" s="30"/>
      <c r="E114" s="27"/>
    </row>
    <row r="115" spans="2:5">
      <c r="B115" s="30"/>
      <c r="E115" s="27"/>
    </row>
    <row r="116" spans="2:5">
      <c r="B116" s="30"/>
      <c r="E116" s="27"/>
    </row>
    <row r="117" spans="2:5">
      <c r="B117" s="30"/>
      <c r="E117" s="27"/>
    </row>
    <row r="118" spans="2:5">
      <c r="B118" s="30"/>
      <c r="E118" s="27"/>
    </row>
    <row r="119" spans="2:5">
      <c r="B119" s="30"/>
      <c r="E119" s="27"/>
    </row>
    <row r="120" spans="2:5">
      <c r="B120" s="30"/>
      <c r="E120" s="27"/>
    </row>
    <row r="121" spans="2:5">
      <c r="B121" s="30"/>
      <c r="E121" s="27"/>
    </row>
    <row r="122" spans="2:5">
      <c r="B122" s="30"/>
      <c r="E122" s="27"/>
    </row>
    <row r="123" spans="2:5">
      <c r="B123" s="30"/>
      <c r="E123" s="27"/>
    </row>
    <row r="124" spans="2:5">
      <c r="B124" s="30"/>
      <c r="E124" s="27"/>
    </row>
    <row r="125" spans="2:5">
      <c r="B125" s="30"/>
      <c r="E125" s="27"/>
    </row>
    <row r="126" spans="2:5">
      <c r="B126" s="30"/>
      <c r="E126" s="27"/>
    </row>
    <row r="127" spans="2:5">
      <c r="B127" s="30"/>
      <c r="E127" s="27"/>
    </row>
    <row r="128" spans="2:5">
      <c r="B128" s="30"/>
      <c r="E128" s="27"/>
    </row>
    <row r="129" spans="2:5">
      <c r="B129" s="30"/>
      <c r="E129" s="27"/>
    </row>
    <row r="130" spans="2:5">
      <c r="B130" s="30"/>
      <c r="E130" s="27"/>
    </row>
    <row r="131" spans="2:5">
      <c r="B131" s="30"/>
      <c r="E131" s="27"/>
    </row>
    <row r="132" spans="2:5">
      <c r="B132" s="30"/>
      <c r="E132" s="27"/>
    </row>
    <row r="133" spans="2:5">
      <c r="B133" s="30"/>
      <c r="E133" s="27"/>
    </row>
    <row r="134" spans="2:5">
      <c r="B134" s="30"/>
      <c r="E134" s="27"/>
    </row>
    <row r="135" spans="2:5">
      <c r="B135" s="30"/>
      <c r="E135" s="27"/>
    </row>
    <row r="136" spans="2:5">
      <c r="B136" s="30"/>
      <c r="E136" s="27"/>
    </row>
    <row r="137" spans="2:5">
      <c r="B137" s="30"/>
      <c r="E137" s="27"/>
    </row>
    <row r="138" spans="2:5">
      <c r="B138" s="30"/>
      <c r="E138" s="27"/>
    </row>
    <row r="139" spans="2:5">
      <c r="B139" s="30"/>
      <c r="E139" s="27"/>
    </row>
    <row r="140" spans="2:5">
      <c r="B140" s="30"/>
      <c r="E140" s="27"/>
    </row>
    <row r="141" spans="2:5">
      <c r="B141" s="30"/>
      <c r="E141" s="27"/>
    </row>
    <row r="142" spans="2:5">
      <c r="B142" s="30"/>
      <c r="E142" s="27"/>
    </row>
    <row r="143" spans="2:5">
      <c r="B143" s="30"/>
      <c r="E143" s="27"/>
    </row>
    <row r="144" spans="2:5">
      <c r="B144" s="30"/>
      <c r="E144" s="27"/>
    </row>
    <row r="145" spans="2:5">
      <c r="B145" s="30"/>
      <c r="E145" s="27"/>
    </row>
    <row r="146" spans="2:5">
      <c r="B146" s="30"/>
      <c r="E146" s="27"/>
    </row>
    <row r="147" spans="2:5">
      <c r="B147" s="30"/>
      <c r="E147" s="27"/>
    </row>
    <row r="148" spans="2:5">
      <c r="B148" s="30"/>
      <c r="E148" s="27"/>
    </row>
    <row r="149" spans="2:5">
      <c r="B149" s="30"/>
      <c r="E149" s="27"/>
    </row>
    <row r="150" spans="2:5">
      <c r="B150" s="30"/>
      <c r="E150" s="27"/>
    </row>
    <row r="151" spans="2:5">
      <c r="B151" s="30"/>
      <c r="E151" s="27"/>
    </row>
    <row r="152" spans="2:5">
      <c r="B152" s="30"/>
      <c r="E152" s="27"/>
    </row>
    <row r="153" spans="2:5">
      <c r="B153" s="30"/>
      <c r="E153" s="27"/>
    </row>
    <row r="154" spans="2:5">
      <c r="B154" s="30"/>
      <c r="E154" s="27"/>
    </row>
    <row r="155" spans="2:5">
      <c r="B155" s="30"/>
      <c r="E155" s="27"/>
    </row>
    <row r="156" spans="2:5">
      <c r="B156" s="30"/>
      <c r="E156" s="27"/>
    </row>
    <row r="157" spans="2:5">
      <c r="B157" s="30"/>
      <c r="E157" s="27"/>
    </row>
    <row r="158" spans="2:5">
      <c r="B158" s="30"/>
      <c r="E158" s="27"/>
    </row>
    <row r="159" spans="2:5">
      <c r="B159" s="30"/>
      <c r="E159" s="27"/>
    </row>
    <row r="160" spans="2:5">
      <c r="B160" s="30"/>
      <c r="E160" s="27"/>
    </row>
    <row r="161" spans="2:5">
      <c r="B161" s="30"/>
      <c r="E161" s="27"/>
    </row>
    <row r="162" spans="2:5">
      <c r="B162" s="30"/>
      <c r="E162" s="27"/>
    </row>
    <row r="163" spans="2:5">
      <c r="B163" s="30"/>
      <c r="E163" s="27"/>
    </row>
    <row r="164" spans="2:5">
      <c r="B164" s="30"/>
      <c r="E164" s="27"/>
    </row>
    <row r="165" spans="2:5">
      <c r="B165" s="30"/>
      <c r="E165" s="27"/>
    </row>
    <row r="166" spans="2:5">
      <c r="B166" s="30"/>
      <c r="E166" s="27"/>
    </row>
    <row r="167" spans="2:5">
      <c r="B167" s="30"/>
      <c r="E167" s="27"/>
    </row>
    <row r="168" spans="2:5">
      <c r="B168" s="30"/>
      <c r="E168" s="27"/>
    </row>
    <row r="169" spans="2:5">
      <c r="B169" s="30"/>
      <c r="E169" s="27"/>
    </row>
    <row r="170" spans="2:5">
      <c r="B170" s="30"/>
      <c r="E170" s="27"/>
    </row>
    <row r="171" spans="2:5">
      <c r="B171" s="30"/>
      <c r="E171" s="27"/>
    </row>
    <row r="172" spans="2:5">
      <c r="B172" s="30"/>
      <c r="E172" s="27"/>
    </row>
    <row r="173" spans="2:5">
      <c r="B173" s="30"/>
      <c r="E173" s="27"/>
    </row>
    <row r="174" spans="2:5">
      <c r="B174" s="30"/>
      <c r="E174" s="27"/>
    </row>
    <row r="175" spans="2:5">
      <c r="B175" s="30"/>
      <c r="E175" s="27"/>
    </row>
    <row r="176" spans="2:5">
      <c r="B176" s="30"/>
      <c r="E176" s="27"/>
    </row>
    <row r="177" spans="2:5">
      <c r="B177" s="30"/>
      <c r="E177" s="27"/>
    </row>
    <row r="178" spans="2:5">
      <c r="B178" s="30"/>
      <c r="E178" s="27"/>
    </row>
    <row r="179" spans="2:5">
      <c r="B179" s="30"/>
      <c r="E179" s="27"/>
    </row>
    <row r="180" spans="2:5">
      <c r="B180" s="30"/>
      <c r="E180" s="27"/>
    </row>
    <row r="181" spans="2:5">
      <c r="B181" s="30"/>
      <c r="E181" s="27"/>
    </row>
    <row r="182" spans="2:5">
      <c r="B182" s="30"/>
      <c r="E182" s="27"/>
    </row>
    <row r="183" spans="2:5">
      <c r="B183" s="30"/>
      <c r="E183" s="27"/>
    </row>
    <row r="184" spans="2:5">
      <c r="B184" s="30"/>
      <c r="E184" s="27"/>
    </row>
    <row r="185" spans="2:5">
      <c r="B185" s="30"/>
      <c r="E185" s="27"/>
    </row>
    <row r="186" spans="2:5">
      <c r="B186" s="30"/>
      <c r="E186" s="27"/>
    </row>
    <row r="187" spans="2:5">
      <c r="B187" s="30"/>
      <c r="E187" s="27"/>
    </row>
    <row r="188" spans="2:5">
      <c r="B188" s="30"/>
      <c r="E188" s="27"/>
    </row>
    <row r="189" spans="2:5">
      <c r="B189" s="30"/>
      <c r="E189" s="27"/>
    </row>
    <row r="190" spans="2:5">
      <c r="B190" s="30"/>
      <c r="E190" s="27"/>
    </row>
    <row r="191" spans="2:5">
      <c r="B191" s="30"/>
      <c r="E191" s="27"/>
    </row>
    <row r="192" spans="2:5">
      <c r="B192" s="30"/>
      <c r="E192" s="27"/>
    </row>
    <row r="193" spans="2:5">
      <c r="B193" s="30"/>
      <c r="E193" s="27"/>
    </row>
    <row r="194" spans="2:5">
      <c r="B194" s="30"/>
      <c r="E194" s="27"/>
    </row>
    <row r="195" spans="2:5">
      <c r="B195" s="30"/>
      <c r="E195" s="27"/>
    </row>
    <row r="196" spans="2:5">
      <c r="B196" s="30"/>
      <c r="E196" s="27"/>
    </row>
    <row r="197" spans="2:5">
      <c r="B197" s="30"/>
      <c r="E197" s="27"/>
    </row>
    <row r="198" spans="2:5">
      <c r="B198" s="30"/>
      <c r="E198" s="27"/>
    </row>
    <row r="199" spans="2:5">
      <c r="B199" s="30"/>
      <c r="E199" s="27"/>
    </row>
    <row r="200" spans="2:5">
      <c r="B200" s="30"/>
      <c r="E200" s="27"/>
    </row>
    <row r="201" spans="2:5">
      <c r="B201" s="30"/>
      <c r="E201" s="27"/>
    </row>
    <row r="202" spans="2:5">
      <c r="B202" s="30"/>
      <c r="E202" s="27"/>
    </row>
    <row r="203" spans="2:5">
      <c r="B203" s="30"/>
      <c r="E203" s="27"/>
    </row>
    <row r="204" spans="2:5">
      <c r="B204" s="30"/>
      <c r="E204" s="27"/>
    </row>
    <row r="205" spans="2:5">
      <c r="B205" s="30"/>
      <c r="E205" s="27"/>
    </row>
    <row r="206" spans="2:5">
      <c r="B206" s="30"/>
      <c r="E206" s="27"/>
    </row>
    <row r="207" spans="2:5">
      <c r="B207" s="30"/>
      <c r="E207" s="27"/>
    </row>
    <row r="208" spans="2:5">
      <c r="B208" s="30"/>
      <c r="E208" s="27"/>
    </row>
    <row r="209" spans="2:5">
      <c r="B209" s="30"/>
      <c r="E209" s="27"/>
    </row>
    <row r="210" spans="2:5">
      <c r="B210" s="30"/>
      <c r="E210" s="27"/>
    </row>
    <row r="211" spans="2:5">
      <c r="B211" s="30"/>
      <c r="E211" s="27"/>
    </row>
    <row r="212" spans="2:5">
      <c r="B212" s="30"/>
      <c r="E212" s="27"/>
    </row>
    <row r="213" spans="2:5">
      <c r="B213" s="30"/>
      <c r="E213" s="27"/>
    </row>
    <row r="214" spans="2:5">
      <c r="B214" s="30"/>
      <c r="E214" s="27"/>
    </row>
    <row r="215" spans="2:5">
      <c r="B215" s="30"/>
      <c r="E215" s="27"/>
    </row>
    <row r="216" spans="2:5">
      <c r="B216" s="30"/>
      <c r="E216" s="27"/>
    </row>
    <row r="217" spans="2:5">
      <c r="B217" s="30"/>
      <c r="E217" s="27"/>
    </row>
    <row r="218" spans="2:5">
      <c r="B218" s="30"/>
      <c r="E218" s="27"/>
    </row>
    <row r="219" spans="2:5">
      <c r="B219" s="30"/>
      <c r="E219" s="27"/>
    </row>
    <row r="220" spans="2:5">
      <c r="B220" s="30"/>
      <c r="E220" s="27"/>
    </row>
    <row r="221" spans="2:5">
      <c r="B221" s="30"/>
      <c r="E221" s="27"/>
    </row>
    <row r="222" spans="2:5">
      <c r="B222" s="30"/>
      <c r="E222" s="27"/>
    </row>
    <row r="223" spans="2:5">
      <c r="B223" s="30"/>
      <c r="E223" s="27"/>
    </row>
    <row r="224" spans="2:5">
      <c r="B224" s="30"/>
      <c r="E224" s="27"/>
    </row>
    <row r="225" spans="2:5">
      <c r="B225" s="30"/>
      <c r="E225" s="27"/>
    </row>
    <row r="226" spans="2:5">
      <c r="B226" s="30"/>
      <c r="E226" s="27"/>
    </row>
    <row r="227" spans="2:5">
      <c r="B227" s="30"/>
      <c r="E227" s="27"/>
    </row>
    <row r="228" spans="2:5">
      <c r="B228" s="30"/>
      <c r="E228" s="27"/>
    </row>
    <row r="229" spans="2:5">
      <c r="B229" s="30"/>
      <c r="E229" s="27"/>
    </row>
    <row r="230" spans="2:5">
      <c r="B230" s="30"/>
      <c r="E230" s="27"/>
    </row>
    <row r="231" spans="2:5">
      <c r="B231" s="30"/>
      <c r="E231" s="27"/>
    </row>
    <row r="232" spans="2:5">
      <c r="B232" s="30"/>
      <c r="E232" s="27"/>
    </row>
    <row r="233" spans="2:5">
      <c r="B233" s="30"/>
      <c r="E233" s="27"/>
    </row>
    <row r="234" spans="2:5">
      <c r="B234" s="30"/>
      <c r="E234" s="27"/>
    </row>
    <row r="235" spans="2:5">
      <c r="B235" s="30"/>
      <c r="E235" s="27"/>
    </row>
    <row r="236" spans="2:5">
      <c r="B236" s="30"/>
      <c r="E236" s="27"/>
    </row>
    <row r="237" spans="2:5">
      <c r="B237" s="30"/>
      <c r="E237" s="27"/>
    </row>
    <row r="238" spans="2:5">
      <c r="B238" s="30"/>
      <c r="E238" s="27"/>
    </row>
    <row r="239" spans="2:5">
      <c r="B239" s="30"/>
      <c r="E239" s="27"/>
    </row>
    <row r="240" spans="2:5">
      <c r="B240" s="30"/>
      <c r="E240" s="27"/>
    </row>
    <row r="241" spans="2:5">
      <c r="B241" s="30"/>
      <c r="E241" s="27"/>
    </row>
    <row r="242" spans="2:5">
      <c r="B242" s="30"/>
      <c r="E242" s="27"/>
    </row>
    <row r="243" spans="2:5">
      <c r="B243" s="30"/>
      <c r="E243" s="27"/>
    </row>
    <row r="244" spans="2:5">
      <c r="B244" s="30"/>
      <c r="E244" s="27"/>
    </row>
    <row r="245" spans="2:5">
      <c r="B245" s="30"/>
      <c r="E245" s="27"/>
    </row>
    <row r="246" spans="2:5">
      <c r="B246" s="30"/>
      <c r="E246" s="27"/>
    </row>
    <row r="247" spans="2:5">
      <c r="B247" s="30"/>
      <c r="E247" s="27"/>
    </row>
    <row r="248" spans="2:5">
      <c r="B248" s="30"/>
      <c r="E248" s="27"/>
    </row>
    <row r="249" spans="2:5">
      <c r="B249" s="30"/>
      <c r="E249" s="27"/>
    </row>
    <row r="250" spans="2:5">
      <c r="B250" s="30"/>
      <c r="E250" s="27"/>
    </row>
    <row r="251" spans="2:5">
      <c r="B251" s="30"/>
      <c r="E251" s="27"/>
    </row>
    <row r="252" spans="2:5">
      <c r="B252" s="30"/>
      <c r="E252" s="27"/>
    </row>
    <row r="253" spans="2:5">
      <c r="B253" s="30"/>
      <c r="E253" s="27"/>
    </row>
    <row r="254" spans="2:5">
      <c r="B254" s="30"/>
      <c r="E254" s="27"/>
    </row>
    <row r="255" spans="2:5">
      <c r="B255" s="30"/>
      <c r="E255" s="27"/>
    </row>
    <row r="256" spans="2:5">
      <c r="B256" s="30"/>
      <c r="E256" s="27"/>
    </row>
    <row r="257" spans="2:5">
      <c r="B257" s="30"/>
      <c r="E257" s="27"/>
    </row>
    <row r="258" spans="2:5">
      <c r="B258" s="30"/>
      <c r="E258" s="27"/>
    </row>
    <row r="259" spans="2:5">
      <c r="B259" s="30"/>
      <c r="E259" s="27"/>
    </row>
    <row r="260" spans="2:5">
      <c r="B260" s="30"/>
      <c r="E260" s="27"/>
    </row>
    <row r="261" spans="2:5">
      <c r="B261" s="30"/>
      <c r="E261" s="27"/>
    </row>
    <row r="262" spans="2:5">
      <c r="B262" s="30"/>
      <c r="E262" s="27"/>
    </row>
    <row r="263" spans="2:5">
      <c r="B263" s="30"/>
      <c r="E263" s="27"/>
    </row>
    <row r="264" spans="2:5">
      <c r="B264" s="30"/>
      <c r="E264" s="27"/>
    </row>
    <row r="265" spans="2:5">
      <c r="B265" s="30"/>
      <c r="E265" s="27"/>
    </row>
    <row r="266" spans="2:5">
      <c r="B266" s="30"/>
      <c r="E266" s="27"/>
    </row>
    <row r="267" spans="2:5">
      <c r="B267" s="30"/>
      <c r="E267" s="27"/>
    </row>
    <row r="268" spans="2:5">
      <c r="B268" s="30"/>
      <c r="E268" s="27"/>
    </row>
    <row r="269" spans="2:5">
      <c r="B269" s="30"/>
      <c r="E269" s="27"/>
    </row>
    <row r="270" spans="2:5">
      <c r="B270" s="30"/>
      <c r="E270" s="27"/>
    </row>
    <row r="271" spans="2:5">
      <c r="B271" s="30"/>
      <c r="E271" s="27"/>
    </row>
    <row r="272" spans="2:5">
      <c r="B272" s="30"/>
      <c r="E272" s="27"/>
    </row>
    <row r="273" spans="2:5">
      <c r="B273" s="30"/>
      <c r="E273" s="27"/>
    </row>
    <row r="274" spans="2:5">
      <c r="B274" s="30"/>
      <c r="E274" s="27"/>
    </row>
    <row r="275" spans="2:5">
      <c r="B275" s="30"/>
      <c r="E275" s="27"/>
    </row>
    <row r="276" spans="2:5">
      <c r="B276" s="30"/>
      <c r="E276" s="27"/>
    </row>
    <row r="277" spans="2:5">
      <c r="B277" s="30"/>
      <c r="E277" s="27"/>
    </row>
    <row r="278" spans="2:5">
      <c r="B278" s="30"/>
      <c r="E278" s="27"/>
    </row>
    <row r="279" spans="2:5">
      <c r="B279" s="30"/>
      <c r="E279" s="27"/>
    </row>
    <row r="280" spans="2:5">
      <c r="B280" s="30"/>
      <c r="E280" s="27"/>
    </row>
    <row r="281" spans="2:5">
      <c r="B281" s="30"/>
      <c r="E281" s="27"/>
    </row>
    <row r="282" spans="2:5">
      <c r="B282" s="30"/>
      <c r="E282" s="27"/>
    </row>
    <row r="283" spans="2:5">
      <c r="B283" s="30"/>
      <c r="E283" s="27"/>
    </row>
    <row r="284" spans="2:5">
      <c r="B284" s="30"/>
      <c r="E284" s="27"/>
    </row>
    <row r="285" spans="2:5">
      <c r="B285" s="30"/>
      <c r="E285" s="27"/>
    </row>
    <row r="286" spans="2:5">
      <c r="B286" s="30"/>
      <c r="E286" s="27"/>
    </row>
    <row r="287" spans="2:5">
      <c r="B287" s="30"/>
      <c r="E287" s="27"/>
    </row>
    <row r="288" spans="2:5">
      <c r="B288" s="30"/>
      <c r="E288" s="27"/>
    </row>
    <row r="289" spans="2:5">
      <c r="B289" s="30"/>
      <c r="E289" s="27"/>
    </row>
    <row r="290" spans="2:5">
      <c r="B290" s="30"/>
      <c r="E290" s="27"/>
    </row>
    <row r="291" spans="2:5">
      <c r="B291" s="30"/>
      <c r="E291" s="27"/>
    </row>
    <row r="292" spans="2:5">
      <c r="B292" s="30"/>
      <c r="E292" s="27"/>
    </row>
    <row r="293" spans="2:5">
      <c r="B293" s="30"/>
      <c r="E293" s="27"/>
    </row>
    <row r="294" spans="2:5">
      <c r="B294" s="30"/>
      <c r="E294" s="27"/>
    </row>
    <row r="295" spans="2:5">
      <c r="B295" s="30"/>
      <c r="E295" s="27"/>
    </row>
    <row r="296" spans="2:5">
      <c r="B296" s="30"/>
      <c r="E296" s="27"/>
    </row>
    <row r="297" spans="2:5">
      <c r="B297" s="30"/>
      <c r="E297" s="27"/>
    </row>
    <row r="298" spans="2:5">
      <c r="B298" s="30"/>
      <c r="E298" s="27"/>
    </row>
    <row r="299" spans="2:5">
      <c r="B299" s="30"/>
      <c r="E299" s="27"/>
    </row>
    <row r="300" spans="2:5">
      <c r="B300" s="30"/>
      <c r="E300" s="27"/>
    </row>
    <row r="301" spans="2:5">
      <c r="B301" s="30"/>
      <c r="E301" s="27"/>
    </row>
    <row r="302" spans="2:5">
      <c r="B302" s="30"/>
      <c r="E302" s="27"/>
    </row>
    <row r="303" spans="2:5">
      <c r="B303" s="30"/>
      <c r="E303" s="27"/>
    </row>
    <row r="304" spans="2:5">
      <c r="B304" s="30"/>
      <c r="E304" s="27"/>
    </row>
    <row r="305" spans="2:5">
      <c r="B305" s="30"/>
      <c r="E305" s="27"/>
    </row>
    <row r="306" spans="2:5">
      <c r="B306" s="30"/>
      <c r="E306" s="27"/>
    </row>
    <row r="307" spans="2:5">
      <c r="B307" s="30"/>
      <c r="E307" s="27"/>
    </row>
    <row r="308" spans="2:5">
      <c r="B308" s="30"/>
      <c r="E308" s="27"/>
    </row>
    <row r="309" spans="2:5">
      <c r="B309" s="30"/>
      <c r="E309" s="27"/>
    </row>
    <row r="310" spans="2:5">
      <c r="B310" s="30"/>
      <c r="E310" s="27"/>
    </row>
    <row r="311" spans="2:5">
      <c r="B311" s="30"/>
      <c r="E311" s="27"/>
    </row>
    <row r="312" spans="2:5">
      <c r="B312" s="30"/>
      <c r="E312" s="27"/>
    </row>
    <row r="313" spans="2:5">
      <c r="B313" s="30"/>
      <c r="E313" s="27"/>
    </row>
    <row r="314" spans="2:5">
      <c r="B314" s="30"/>
      <c r="E314" s="27"/>
    </row>
    <row r="315" spans="2:5">
      <c r="B315" s="30"/>
      <c r="E315" s="27"/>
    </row>
    <row r="316" spans="2:5">
      <c r="B316" s="30"/>
      <c r="E316" s="27"/>
    </row>
    <row r="317" spans="2:5">
      <c r="B317" s="30"/>
      <c r="E317" s="27"/>
    </row>
    <row r="318" spans="2:5">
      <c r="B318" s="30"/>
      <c r="E318" s="27"/>
    </row>
    <row r="319" spans="2:5">
      <c r="B319" s="30"/>
      <c r="E319" s="27"/>
    </row>
    <row r="320" spans="2:5">
      <c r="B320" s="30"/>
      <c r="E320" s="27"/>
    </row>
    <row r="321" spans="2:5">
      <c r="B321" s="30"/>
      <c r="E321" s="27"/>
    </row>
    <row r="322" spans="2:5">
      <c r="B322" s="30"/>
      <c r="E322" s="27"/>
    </row>
    <row r="323" spans="2:5">
      <c r="B323" s="30"/>
      <c r="E323" s="27"/>
    </row>
    <row r="324" spans="2:5">
      <c r="B324" s="30"/>
      <c r="E324" s="27"/>
    </row>
    <row r="325" spans="2:5">
      <c r="B325" s="30"/>
      <c r="E325" s="27"/>
    </row>
    <row r="326" spans="2:5">
      <c r="B326" s="30"/>
      <c r="E326" s="27"/>
    </row>
    <row r="327" spans="2:5">
      <c r="B327" s="30"/>
      <c r="E327" s="27"/>
    </row>
    <row r="328" spans="2:5">
      <c r="B328" s="30"/>
      <c r="E328" s="27"/>
    </row>
    <row r="329" spans="2:5">
      <c r="B329" s="30"/>
      <c r="E329" s="27"/>
    </row>
    <row r="330" spans="2:5">
      <c r="B330" s="30"/>
      <c r="E330" s="27"/>
    </row>
    <row r="331" spans="2:5">
      <c r="B331" s="30"/>
      <c r="E331" s="27"/>
    </row>
    <row r="332" spans="2:5">
      <c r="B332" s="30"/>
      <c r="E332" s="27"/>
    </row>
    <row r="333" spans="2:5">
      <c r="B333" s="30"/>
      <c r="E333" s="27"/>
    </row>
    <row r="334" spans="2:5">
      <c r="B334" s="30"/>
      <c r="E334" s="27"/>
    </row>
    <row r="335" spans="2:5">
      <c r="B335" s="30"/>
      <c r="E335" s="27"/>
    </row>
    <row r="336" spans="2:5">
      <c r="B336" s="30"/>
      <c r="E336" s="27"/>
    </row>
    <row r="337" spans="2:5">
      <c r="B337" s="30"/>
      <c r="E337" s="27"/>
    </row>
    <row r="338" spans="2:5">
      <c r="B338" s="30"/>
      <c r="E338" s="27"/>
    </row>
    <row r="339" spans="2:5">
      <c r="B339" s="30"/>
      <c r="E339" s="27"/>
    </row>
    <row r="340" spans="2:5">
      <c r="B340" s="30"/>
      <c r="E340" s="27"/>
    </row>
    <row r="341" spans="2:5">
      <c r="B341" s="30"/>
      <c r="E341" s="27"/>
    </row>
    <row r="342" spans="2:5">
      <c r="B342" s="30"/>
      <c r="E342" s="27"/>
    </row>
    <row r="343" spans="2:5">
      <c r="B343" s="30"/>
      <c r="E343" s="27"/>
    </row>
    <row r="344" spans="2:5">
      <c r="B344" s="30"/>
      <c r="E344" s="27"/>
    </row>
    <row r="345" spans="2:5">
      <c r="B345" s="30"/>
      <c r="E345" s="27"/>
    </row>
    <row r="346" spans="2:5">
      <c r="B346" s="30"/>
      <c r="E346" s="27"/>
    </row>
    <row r="347" spans="2:5">
      <c r="B347" s="30"/>
      <c r="E347" s="27"/>
    </row>
    <row r="348" spans="2:5">
      <c r="B348" s="30"/>
      <c r="E348" s="27"/>
    </row>
    <row r="349" spans="2:5">
      <c r="B349" s="30"/>
      <c r="E349" s="27"/>
    </row>
    <row r="350" spans="2:5">
      <c r="B350" s="30"/>
      <c r="E350" s="27"/>
    </row>
    <row r="351" spans="2:5">
      <c r="B351" s="30"/>
      <c r="E351" s="27"/>
    </row>
    <row r="352" spans="2:5">
      <c r="B352" s="30"/>
      <c r="E352" s="27"/>
    </row>
    <row r="353" spans="2:5">
      <c r="B353" s="30"/>
      <c r="E353" s="27"/>
    </row>
    <row r="354" spans="2:5">
      <c r="B354" s="30"/>
      <c r="E354" s="27"/>
    </row>
    <row r="355" spans="2:5">
      <c r="B355" s="30"/>
      <c r="E355" s="27"/>
    </row>
    <row r="356" spans="2:5">
      <c r="B356" s="30"/>
      <c r="E356" s="27"/>
    </row>
    <row r="357" spans="2:5">
      <c r="B357" s="30"/>
      <c r="E357" s="27"/>
    </row>
    <row r="358" spans="2:5">
      <c r="B358" s="30"/>
      <c r="E358" s="27"/>
    </row>
    <row r="359" spans="2:5">
      <c r="B359" s="30"/>
      <c r="E359" s="27"/>
    </row>
    <row r="360" spans="2:5">
      <c r="B360" s="30"/>
      <c r="E360" s="27"/>
    </row>
    <row r="361" spans="2:5">
      <c r="B361" s="30"/>
      <c r="E361" s="27"/>
    </row>
    <row r="362" spans="2:5">
      <c r="B362" s="30"/>
      <c r="E362" s="27"/>
    </row>
    <row r="363" spans="2:5">
      <c r="B363" s="30"/>
      <c r="E363" s="27"/>
    </row>
    <row r="364" spans="2:5">
      <c r="B364" s="30"/>
      <c r="E364" s="27"/>
    </row>
    <row r="365" spans="2:5">
      <c r="B365" s="30"/>
      <c r="E365" s="27"/>
    </row>
    <row r="366" spans="2:5">
      <c r="B366" s="30"/>
      <c r="E366" s="27"/>
    </row>
    <row r="367" spans="2:5">
      <c r="B367" s="30"/>
      <c r="E367" s="27"/>
    </row>
    <row r="368" spans="2:5">
      <c r="B368" s="30"/>
      <c r="E368" s="27"/>
    </row>
    <row r="369" spans="2:5">
      <c r="B369" s="30"/>
      <c r="E369" s="27"/>
    </row>
    <row r="370" spans="2:5">
      <c r="B370" s="30"/>
      <c r="E370" s="27"/>
    </row>
    <row r="371" spans="2:5">
      <c r="B371" s="30"/>
      <c r="E371" s="27"/>
    </row>
    <row r="372" spans="2:5">
      <c r="B372" s="30"/>
      <c r="E372" s="27"/>
    </row>
    <row r="373" spans="2:5">
      <c r="B373" s="30"/>
      <c r="E373" s="27"/>
    </row>
    <row r="374" spans="2:5">
      <c r="B374" s="30"/>
      <c r="E374" s="27"/>
    </row>
    <row r="375" spans="2:5">
      <c r="B375" s="30"/>
      <c r="E375" s="27"/>
    </row>
    <row r="376" spans="2:5">
      <c r="B376" s="30"/>
      <c r="E376" s="27"/>
    </row>
    <row r="377" spans="2:5">
      <c r="B377" s="30"/>
      <c r="E377" s="27"/>
    </row>
    <row r="378" spans="2:5">
      <c r="B378" s="30"/>
      <c r="E378" s="27"/>
    </row>
    <row r="379" spans="2:5">
      <c r="B379" s="30"/>
      <c r="E379" s="27"/>
    </row>
    <row r="380" spans="2:5">
      <c r="B380" s="30"/>
      <c r="E380" s="27"/>
    </row>
    <row r="381" spans="2:5">
      <c r="B381" s="30"/>
      <c r="E381" s="27"/>
    </row>
    <row r="382" spans="2:5">
      <c r="B382" s="30"/>
      <c r="E382" s="27"/>
    </row>
    <row r="383" spans="2:5">
      <c r="B383" s="30"/>
      <c r="E383" s="27"/>
    </row>
    <row r="384" spans="2:5">
      <c r="B384" s="30"/>
      <c r="E384" s="27"/>
    </row>
    <row r="385" spans="2:5">
      <c r="B385" s="30"/>
      <c r="E385" s="27"/>
    </row>
    <row r="386" spans="2:5">
      <c r="B386" s="30"/>
      <c r="E386" s="27"/>
    </row>
    <row r="387" spans="2:5">
      <c r="B387" s="30"/>
      <c r="E387" s="27"/>
    </row>
    <row r="388" spans="2:5">
      <c r="B388" s="30"/>
      <c r="E388" s="27"/>
    </row>
    <row r="389" spans="2:5">
      <c r="B389" s="30"/>
      <c r="E389" s="27"/>
    </row>
    <row r="390" spans="2:5">
      <c r="B390" s="30"/>
      <c r="E390" s="27"/>
    </row>
    <row r="391" spans="2:5">
      <c r="B391" s="30"/>
      <c r="E391" s="27"/>
    </row>
    <row r="392" spans="2:5">
      <c r="B392" s="30"/>
      <c r="E392" s="27"/>
    </row>
    <row r="393" spans="2:5">
      <c r="B393" s="30"/>
      <c r="E393" s="27"/>
    </row>
    <row r="394" spans="2:5">
      <c r="B394" s="30"/>
      <c r="E394" s="27"/>
    </row>
    <row r="395" spans="2:5">
      <c r="B395" s="30"/>
      <c r="E395" s="27"/>
    </row>
    <row r="396" spans="2:5">
      <c r="B396" s="30"/>
      <c r="E396" s="27"/>
    </row>
    <row r="397" spans="2:5">
      <c r="B397" s="30"/>
      <c r="E397" s="27"/>
    </row>
    <row r="398" spans="2:5">
      <c r="B398" s="30"/>
      <c r="E398" s="27"/>
    </row>
    <row r="399" spans="2:5">
      <c r="B399" s="30"/>
      <c r="E399" s="27"/>
    </row>
    <row r="400" spans="2:5">
      <c r="B400" s="30"/>
      <c r="E400" s="27"/>
    </row>
    <row r="401" spans="2:5">
      <c r="B401" s="30"/>
      <c r="E401" s="27"/>
    </row>
    <row r="402" spans="2:5">
      <c r="B402" s="30"/>
      <c r="E402" s="27"/>
    </row>
    <row r="403" spans="2:5">
      <c r="B403" s="30"/>
      <c r="E403" s="27"/>
    </row>
    <row r="404" spans="2:5">
      <c r="B404" s="30"/>
      <c r="E404" s="27"/>
    </row>
    <row r="405" spans="2:5">
      <c r="B405" s="30"/>
      <c r="E405" s="27"/>
    </row>
    <row r="406" spans="2:5">
      <c r="B406" s="30"/>
      <c r="E406" s="27"/>
    </row>
    <row r="407" spans="2:5">
      <c r="B407" s="30"/>
      <c r="E407" s="27"/>
    </row>
    <row r="408" spans="2:5">
      <c r="B408" s="30"/>
      <c r="E408" s="27"/>
    </row>
    <row r="409" spans="2:5">
      <c r="B409" s="30"/>
      <c r="E409" s="27"/>
    </row>
    <row r="410" spans="2:5">
      <c r="B410" s="30"/>
      <c r="E410" s="27"/>
    </row>
    <row r="411" spans="2:5">
      <c r="B411" s="30"/>
      <c r="E411" s="27"/>
    </row>
    <row r="412" spans="2:5">
      <c r="B412" s="30"/>
      <c r="E412" s="27"/>
    </row>
    <row r="413" spans="2:5">
      <c r="B413" s="30"/>
      <c r="E413" s="27"/>
    </row>
    <row r="414" spans="2:5">
      <c r="B414" s="30"/>
      <c r="E414" s="27"/>
    </row>
    <row r="415" spans="2:5">
      <c r="B415" s="30"/>
      <c r="E415" s="27"/>
    </row>
    <row r="416" spans="2:5">
      <c r="B416" s="30"/>
      <c r="E416" s="27"/>
    </row>
    <row r="417" spans="2:5">
      <c r="B417" s="30"/>
      <c r="E417" s="27"/>
    </row>
    <row r="418" spans="2:5">
      <c r="B418" s="30"/>
      <c r="E418" s="27"/>
    </row>
    <row r="419" spans="2:5">
      <c r="B419" s="30"/>
      <c r="E419" s="27"/>
    </row>
    <row r="420" spans="2:5">
      <c r="B420" s="30"/>
      <c r="E420" s="27"/>
    </row>
    <row r="421" spans="2:5">
      <c r="B421" s="30"/>
      <c r="E421" s="27"/>
    </row>
    <row r="422" spans="2:5">
      <c r="B422" s="30"/>
      <c r="E422" s="27"/>
    </row>
    <row r="423" spans="2:5">
      <c r="B423" s="30"/>
      <c r="E423" s="27"/>
    </row>
    <row r="424" spans="2:5">
      <c r="B424" s="30"/>
      <c r="E424" s="27"/>
    </row>
    <row r="425" spans="2:5">
      <c r="B425" s="30"/>
      <c r="E425" s="27"/>
    </row>
    <row r="426" spans="2:5">
      <c r="B426" s="30"/>
      <c r="E426" s="27"/>
    </row>
    <row r="427" spans="2:5">
      <c r="B427" s="30"/>
      <c r="E427" s="27"/>
    </row>
    <row r="428" spans="2:5">
      <c r="B428" s="30"/>
      <c r="E428" s="27"/>
    </row>
    <row r="429" spans="2:5">
      <c r="B429" s="30"/>
      <c r="E429" s="27"/>
    </row>
    <row r="430" spans="2:5">
      <c r="B430" s="30"/>
      <c r="E430" s="27"/>
    </row>
    <row r="431" spans="2:5">
      <c r="B431" s="30"/>
      <c r="E431" s="27"/>
    </row>
    <row r="432" spans="2:5">
      <c r="B432" s="30"/>
      <c r="E432" s="27"/>
    </row>
    <row r="433" spans="2:5">
      <c r="B433" s="30"/>
      <c r="E433" s="27"/>
    </row>
    <row r="434" spans="2:5">
      <c r="B434" s="30"/>
      <c r="E434" s="27"/>
    </row>
    <row r="435" spans="2:5">
      <c r="B435" s="30"/>
      <c r="E435" s="27"/>
    </row>
    <row r="436" spans="2:5">
      <c r="B436" s="30"/>
      <c r="E436" s="27"/>
    </row>
    <row r="437" spans="2:5">
      <c r="B437" s="30"/>
      <c r="E437" s="27"/>
    </row>
    <row r="438" spans="2:5">
      <c r="B438" s="30"/>
      <c r="E438" s="27"/>
    </row>
    <row r="439" spans="2:5">
      <c r="B439" s="30"/>
      <c r="E439" s="27"/>
    </row>
    <row r="440" spans="2:5">
      <c r="B440" s="30"/>
      <c r="E440" s="27"/>
    </row>
    <row r="441" spans="2:5">
      <c r="B441" s="30"/>
      <c r="E441" s="27"/>
    </row>
    <row r="442" spans="2:5">
      <c r="B442" s="30"/>
      <c r="E442" s="27"/>
    </row>
    <row r="443" spans="2:5">
      <c r="B443" s="30"/>
      <c r="E443" s="27"/>
    </row>
    <row r="444" spans="2:5">
      <c r="B444" s="30"/>
      <c r="E444" s="27"/>
    </row>
    <row r="445" spans="2:5">
      <c r="B445" s="30"/>
      <c r="E445" s="27"/>
    </row>
    <row r="446" spans="2:5">
      <c r="B446" s="30"/>
      <c r="E446" s="27"/>
    </row>
    <row r="447" spans="2:5">
      <c r="B447" s="30"/>
      <c r="E447" s="27"/>
    </row>
    <row r="448" spans="2:5">
      <c r="B448" s="30"/>
      <c r="E448" s="27"/>
    </row>
    <row r="449" spans="2:5">
      <c r="B449" s="30"/>
      <c r="E449" s="27"/>
    </row>
    <row r="450" spans="2:5">
      <c r="B450" s="30"/>
      <c r="E450" s="27"/>
    </row>
    <row r="451" spans="2:5">
      <c r="B451" s="30"/>
      <c r="E451" s="27"/>
    </row>
    <row r="452" spans="2:5">
      <c r="B452" s="30"/>
      <c r="E452" s="27"/>
    </row>
    <row r="453" spans="2:5">
      <c r="B453" s="30"/>
      <c r="E453" s="27"/>
    </row>
    <row r="454" spans="2:5">
      <c r="B454" s="30"/>
      <c r="E454" s="27"/>
    </row>
    <row r="455" spans="2:5">
      <c r="B455" s="30"/>
      <c r="E455" s="27"/>
    </row>
    <row r="456" spans="2:5">
      <c r="B456" s="30"/>
      <c r="E456" s="27"/>
    </row>
    <row r="457" spans="2:5">
      <c r="B457" s="30"/>
      <c r="E457" s="27"/>
    </row>
    <row r="458" spans="2:5">
      <c r="B458" s="30"/>
      <c r="E458" s="27"/>
    </row>
    <row r="459" spans="2:5">
      <c r="B459" s="30"/>
      <c r="E459" s="27"/>
    </row>
    <row r="460" spans="2:5">
      <c r="B460" s="30"/>
      <c r="E460" s="27"/>
    </row>
    <row r="461" spans="2:5">
      <c r="B461" s="30"/>
      <c r="E461" s="27"/>
    </row>
    <row r="462" spans="2:5">
      <c r="B462" s="30"/>
      <c r="E462" s="27"/>
    </row>
    <row r="463" spans="2:5">
      <c r="B463" s="30"/>
      <c r="E463" s="27"/>
    </row>
    <row r="464" spans="2:5">
      <c r="B464" s="30"/>
      <c r="E464" s="27"/>
    </row>
    <row r="465" spans="2:5">
      <c r="B465" s="30"/>
      <c r="E465" s="27"/>
    </row>
    <row r="466" spans="2:5">
      <c r="B466" s="30"/>
      <c r="E466" s="27"/>
    </row>
    <row r="467" spans="2:5">
      <c r="B467" s="30"/>
      <c r="E467" s="27"/>
    </row>
    <row r="468" spans="2:5">
      <c r="B468" s="30"/>
      <c r="E468" s="27"/>
    </row>
    <row r="469" spans="2:5">
      <c r="B469" s="30"/>
      <c r="E469" s="27"/>
    </row>
    <row r="470" spans="2:5">
      <c r="B470" s="30"/>
      <c r="E470" s="27"/>
    </row>
    <row r="471" spans="2:5">
      <c r="B471" s="30"/>
      <c r="E471" s="27"/>
    </row>
    <row r="472" spans="2:5">
      <c r="B472" s="30"/>
      <c r="E472" s="27"/>
    </row>
    <row r="473" spans="2:5">
      <c r="B473" s="30"/>
      <c r="E473" s="27"/>
    </row>
    <row r="474" spans="2:5">
      <c r="B474" s="30"/>
      <c r="E474" s="27"/>
    </row>
    <row r="475" spans="2:5">
      <c r="B475" s="30"/>
      <c r="E475" s="27"/>
    </row>
    <row r="476" spans="2:5">
      <c r="B476" s="30"/>
      <c r="E476" s="27"/>
    </row>
    <row r="477" spans="2:5">
      <c r="B477" s="30"/>
      <c r="E477" s="27"/>
    </row>
    <row r="478" spans="2:5">
      <c r="B478" s="30"/>
      <c r="E478" s="27"/>
    </row>
    <row r="479" spans="2:5">
      <c r="B479" s="30"/>
      <c r="E479" s="27"/>
    </row>
    <row r="480" spans="2:5">
      <c r="B480" s="30"/>
      <c r="E480" s="27"/>
    </row>
    <row r="481" spans="2:5">
      <c r="B481" s="30"/>
      <c r="E481" s="27"/>
    </row>
    <row r="482" spans="2:5">
      <c r="B482" s="30"/>
      <c r="E482" s="27"/>
    </row>
    <row r="483" spans="2:5">
      <c r="B483" s="30"/>
      <c r="E483" s="27"/>
    </row>
    <row r="484" spans="2:5">
      <c r="B484" s="30"/>
      <c r="E484" s="27"/>
    </row>
    <row r="485" spans="2:5">
      <c r="B485" s="30"/>
      <c r="E485" s="27"/>
    </row>
    <row r="486" spans="2:5">
      <c r="B486" s="30"/>
      <c r="E486" s="27"/>
    </row>
    <row r="487" spans="2:5">
      <c r="B487" s="30"/>
      <c r="E487" s="27"/>
    </row>
    <row r="488" spans="2:5">
      <c r="B488" s="30"/>
      <c r="E488" s="27"/>
    </row>
    <row r="489" spans="2:5">
      <c r="B489" s="30"/>
      <c r="E489" s="27"/>
    </row>
    <row r="490" spans="2:5">
      <c r="B490" s="30"/>
      <c r="E490" s="27"/>
    </row>
    <row r="491" spans="2:5">
      <c r="B491" s="30"/>
      <c r="E491" s="27"/>
    </row>
    <row r="492" spans="2:5">
      <c r="B492" s="30"/>
      <c r="E492" s="27"/>
    </row>
    <row r="493" spans="2:5">
      <c r="B493" s="30"/>
      <c r="E493" s="27"/>
    </row>
    <row r="494" spans="2:5">
      <c r="B494" s="30"/>
      <c r="E494" s="27"/>
    </row>
    <row r="495" spans="2:5">
      <c r="B495" s="30"/>
      <c r="E495" s="27"/>
    </row>
    <row r="496" spans="2:5">
      <c r="B496" s="30"/>
      <c r="E496" s="27"/>
    </row>
    <row r="497" spans="2:5">
      <c r="B497" s="30"/>
      <c r="E497" s="27"/>
    </row>
    <row r="498" spans="2:5">
      <c r="B498" s="30"/>
      <c r="E498" s="27"/>
    </row>
    <row r="499" spans="2:5">
      <c r="B499" s="30"/>
      <c r="E499" s="27"/>
    </row>
    <row r="500" spans="2:5">
      <c r="B500" s="30"/>
      <c r="E500" s="27"/>
    </row>
    <row r="501" spans="2:5">
      <c r="B501" s="30"/>
      <c r="E501" s="27"/>
    </row>
    <row r="502" spans="2:5">
      <c r="B502" s="30"/>
      <c r="E502" s="27"/>
    </row>
    <row r="503" spans="2:5">
      <c r="B503" s="30"/>
      <c r="E503" s="27"/>
    </row>
    <row r="504" spans="2:5">
      <c r="B504" s="30"/>
      <c r="E504" s="27"/>
    </row>
    <row r="505" spans="2:5">
      <c r="B505" s="30"/>
      <c r="E505" s="27"/>
    </row>
    <row r="506" spans="2:5">
      <c r="B506" s="30"/>
      <c r="E506" s="27"/>
    </row>
    <row r="507" spans="2:5">
      <c r="B507" s="30"/>
      <c r="E507" s="27"/>
    </row>
    <row r="508" spans="2:5">
      <c r="B508" s="30"/>
      <c r="E508" s="27"/>
    </row>
    <row r="509" spans="2:5">
      <c r="B509" s="30"/>
      <c r="E509" s="27"/>
    </row>
    <row r="510" spans="2:5">
      <c r="B510" s="30"/>
      <c r="E510" s="27"/>
    </row>
    <row r="511" spans="2:5">
      <c r="B511" s="30"/>
      <c r="E511" s="27"/>
    </row>
    <row r="512" spans="2:5">
      <c r="B512" s="30"/>
      <c r="E512" s="27"/>
    </row>
    <row r="513" spans="2:5">
      <c r="B513" s="30"/>
      <c r="E513" s="27"/>
    </row>
    <row r="514" spans="2:5">
      <c r="B514" s="30"/>
      <c r="E514" s="27"/>
    </row>
    <row r="515" spans="2:5">
      <c r="B515" s="30"/>
      <c r="E515" s="27"/>
    </row>
    <row r="516" spans="2:5">
      <c r="B516" s="30"/>
      <c r="E516" s="27"/>
    </row>
    <row r="517" spans="2:5">
      <c r="B517" s="30"/>
      <c r="E517" s="27"/>
    </row>
    <row r="518" spans="2:5">
      <c r="B518" s="30"/>
      <c r="E518" s="27"/>
    </row>
    <row r="519" spans="2:5">
      <c r="B519" s="30"/>
      <c r="E519" s="27"/>
    </row>
    <row r="520" spans="2:5">
      <c r="B520" s="30"/>
      <c r="E520" s="27"/>
    </row>
    <row r="521" spans="2:5">
      <c r="B521" s="30"/>
      <c r="E521" s="27"/>
    </row>
    <row r="522" spans="2:5">
      <c r="B522" s="30"/>
      <c r="E522" s="27"/>
    </row>
    <row r="523" spans="2:5">
      <c r="B523" s="30"/>
      <c r="E523" s="27"/>
    </row>
    <row r="524" spans="2:5">
      <c r="B524" s="30"/>
      <c r="E524" s="27"/>
    </row>
    <row r="525" spans="2:5">
      <c r="B525" s="30"/>
      <c r="E525" s="27"/>
    </row>
    <row r="526" spans="2:5">
      <c r="B526" s="30"/>
      <c r="E526" s="27"/>
    </row>
    <row r="527" spans="2:5">
      <c r="B527" s="30"/>
      <c r="E527" s="27"/>
    </row>
    <row r="528" spans="2:5">
      <c r="B528" s="30"/>
      <c r="E528" s="27"/>
    </row>
    <row r="529" spans="2:5">
      <c r="B529" s="30"/>
      <c r="E529" s="27"/>
    </row>
    <row r="530" spans="2:5">
      <c r="B530" s="30"/>
      <c r="E530" s="27"/>
    </row>
    <row r="531" spans="2:5">
      <c r="B531" s="30"/>
      <c r="E531" s="27"/>
    </row>
    <row r="532" spans="2:5">
      <c r="B532" s="30"/>
      <c r="E532" s="27"/>
    </row>
    <row r="533" spans="2:5">
      <c r="B533" s="30"/>
      <c r="E533" s="27"/>
    </row>
    <row r="534" spans="2:5">
      <c r="B534" s="30"/>
      <c r="E534" s="27"/>
    </row>
    <row r="535" spans="2:5">
      <c r="B535" s="30"/>
      <c r="E535" s="27"/>
    </row>
    <row r="536" spans="2:5">
      <c r="B536" s="30"/>
      <c r="E536" s="27"/>
    </row>
    <row r="537" spans="2:5">
      <c r="B537" s="30"/>
      <c r="E537" s="27"/>
    </row>
    <row r="538" spans="2:5">
      <c r="B538" s="30"/>
      <c r="E538" s="27"/>
    </row>
    <row r="539" spans="2:5">
      <c r="B539" s="30"/>
      <c r="E539" s="27"/>
    </row>
    <row r="540" spans="2:5">
      <c r="B540" s="30"/>
      <c r="E540" s="27"/>
    </row>
    <row r="541" spans="2:5">
      <c r="B541" s="30"/>
      <c r="E541" s="27"/>
    </row>
    <row r="542" spans="2:5">
      <c r="B542" s="30"/>
      <c r="E542" s="27"/>
    </row>
    <row r="543" spans="2:5">
      <c r="B543" s="30"/>
      <c r="E543" s="27"/>
    </row>
    <row r="544" spans="2:5">
      <c r="B544" s="30"/>
      <c r="E544" s="27"/>
    </row>
    <row r="545" spans="2:5">
      <c r="B545" s="30"/>
      <c r="E545" s="27"/>
    </row>
    <row r="546" spans="2:5">
      <c r="B546" s="30"/>
      <c r="E546" s="27"/>
    </row>
    <row r="547" spans="2:5">
      <c r="B547" s="30"/>
      <c r="E547" s="27"/>
    </row>
    <row r="548" spans="2:5">
      <c r="B548" s="30"/>
      <c r="E548" s="27"/>
    </row>
    <row r="549" spans="2:5">
      <c r="B549" s="30"/>
      <c r="E549" s="27"/>
    </row>
    <row r="550" spans="2:5">
      <c r="B550" s="30"/>
      <c r="E550" s="27"/>
    </row>
    <row r="551" spans="2:5">
      <c r="B551" s="30"/>
      <c r="E551" s="27"/>
    </row>
    <row r="552" spans="2:5">
      <c r="B552" s="30"/>
      <c r="E552" s="27"/>
    </row>
    <row r="553" spans="2:5">
      <c r="B553" s="30"/>
      <c r="E553" s="27"/>
    </row>
    <row r="554" spans="2:5">
      <c r="B554" s="30"/>
      <c r="E554" s="27"/>
    </row>
    <row r="555" spans="2:5">
      <c r="B555" s="30"/>
      <c r="E555" s="27"/>
    </row>
    <row r="556" spans="2:5">
      <c r="B556" s="30"/>
      <c r="E556" s="27"/>
    </row>
    <row r="557" spans="2:5">
      <c r="B557" s="30"/>
      <c r="E557" s="27"/>
    </row>
    <row r="558" spans="2:5">
      <c r="B558" s="30"/>
      <c r="E558" s="27"/>
    </row>
    <row r="559" spans="2:5">
      <c r="B559" s="30"/>
      <c r="E559" s="27"/>
    </row>
    <row r="560" spans="2:5">
      <c r="B560" s="30"/>
      <c r="E560" s="27"/>
    </row>
    <row r="561" spans="2:5">
      <c r="B561" s="30"/>
      <c r="E561" s="27"/>
    </row>
    <row r="562" spans="2:5">
      <c r="B562" s="30"/>
      <c r="E562" s="27"/>
    </row>
    <row r="563" spans="2:5">
      <c r="B563" s="30"/>
      <c r="E563" s="27"/>
    </row>
    <row r="564" spans="2:5">
      <c r="B564" s="30"/>
      <c r="E564" s="27"/>
    </row>
    <row r="565" spans="2:5">
      <c r="B565" s="30"/>
      <c r="E565" s="27"/>
    </row>
    <row r="566" spans="2:5">
      <c r="B566" s="30"/>
      <c r="E566" s="27"/>
    </row>
    <row r="567" spans="2:5">
      <c r="B567" s="30"/>
      <c r="E567" s="27"/>
    </row>
    <row r="568" spans="2:5">
      <c r="B568" s="30"/>
      <c r="E568" s="27"/>
    </row>
    <row r="569" spans="2:5">
      <c r="B569" s="30"/>
      <c r="E569" s="27"/>
    </row>
    <row r="570" spans="2:5">
      <c r="B570" s="30"/>
      <c r="E570" s="27"/>
    </row>
    <row r="571" spans="2:5">
      <c r="B571" s="30"/>
      <c r="E571" s="27"/>
    </row>
    <row r="572" spans="2:5">
      <c r="B572" s="30"/>
      <c r="E572" s="27"/>
    </row>
    <row r="573" spans="2:5">
      <c r="B573" s="30"/>
      <c r="E573" s="27"/>
    </row>
    <row r="574" spans="2:5">
      <c r="B574" s="30"/>
      <c r="E574" s="27"/>
    </row>
    <row r="575" spans="2:5">
      <c r="B575" s="30"/>
      <c r="E575" s="27"/>
    </row>
    <row r="576" spans="2:5">
      <c r="B576" s="30"/>
      <c r="E576" s="27"/>
    </row>
    <row r="577" spans="2:5">
      <c r="B577" s="30"/>
      <c r="E577" s="27"/>
    </row>
    <row r="578" spans="2:5">
      <c r="B578" s="30"/>
      <c r="E578" s="27"/>
    </row>
    <row r="579" spans="2:5">
      <c r="B579" s="30"/>
      <c r="E579" s="27"/>
    </row>
    <row r="580" spans="2:5">
      <c r="B580" s="30"/>
      <c r="E580" s="27"/>
    </row>
    <row r="581" spans="2:5">
      <c r="B581" s="30"/>
      <c r="E581" s="27"/>
    </row>
    <row r="582" spans="2:5">
      <c r="B582" s="30"/>
      <c r="E582" s="27"/>
    </row>
    <row r="583" spans="2:5">
      <c r="B583" s="30"/>
      <c r="E583" s="27"/>
    </row>
    <row r="584" spans="2:5">
      <c r="B584" s="30"/>
      <c r="E584" s="27"/>
    </row>
    <row r="585" spans="2:5">
      <c r="B585" s="30"/>
      <c r="E585" s="27"/>
    </row>
    <row r="586" spans="2:5">
      <c r="B586" s="30"/>
      <c r="E586" s="27"/>
    </row>
    <row r="587" spans="2:5">
      <c r="B587" s="30"/>
      <c r="E587" s="27"/>
    </row>
    <row r="588" spans="2:5">
      <c r="B588" s="30"/>
      <c r="E588" s="27"/>
    </row>
    <row r="589" spans="2:5">
      <c r="B589" s="30"/>
      <c r="E589" s="27"/>
    </row>
    <row r="590" spans="2:5">
      <c r="B590" s="30"/>
      <c r="E590" s="27"/>
    </row>
    <row r="591" spans="2:5">
      <c r="B591" s="30"/>
      <c r="E591" s="27"/>
    </row>
    <row r="592" spans="2:5">
      <c r="B592" s="30"/>
      <c r="E592" s="27"/>
    </row>
    <row r="593" spans="2:5">
      <c r="B593" s="30"/>
      <c r="E593" s="27"/>
    </row>
    <row r="594" spans="2:5">
      <c r="B594" s="30"/>
      <c r="E594" s="27"/>
    </row>
    <row r="595" spans="2:5">
      <c r="B595" s="30"/>
      <c r="E595" s="27"/>
    </row>
    <row r="596" spans="2:5">
      <c r="B596" s="30"/>
      <c r="E596" s="27"/>
    </row>
    <row r="597" spans="2:5">
      <c r="B597" s="30"/>
      <c r="E597" s="27"/>
    </row>
    <row r="598" spans="2:5">
      <c r="B598" s="30"/>
      <c r="E598" s="27"/>
    </row>
    <row r="599" spans="2:5">
      <c r="B599" s="30"/>
      <c r="E599" s="27"/>
    </row>
    <row r="600" spans="2:5">
      <c r="B600" s="30"/>
      <c r="E600" s="27"/>
    </row>
    <row r="601" spans="2:5">
      <c r="B601" s="30"/>
      <c r="E601" s="27"/>
    </row>
    <row r="602" spans="2:5">
      <c r="B602" s="30"/>
      <c r="E602" s="27"/>
    </row>
    <row r="603" spans="2:5">
      <c r="B603" s="30"/>
      <c r="E603" s="27"/>
    </row>
    <row r="604" spans="2:5">
      <c r="B604" s="30"/>
      <c r="E604" s="27"/>
    </row>
    <row r="605" spans="2:5">
      <c r="B605" s="30"/>
      <c r="E605" s="27"/>
    </row>
    <row r="606" spans="2:5">
      <c r="B606" s="30"/>
      <c r="E606" s="27"/>
    </row>
    <row r="607" spans="2:5">
      <c r="B607" s="30"/>
      <c r="E607" s="27"/>
    </row>
    <row r="608" spans="2:5">
      <c r="B608" s="30"/>
      <c r="E608" s="27"/>
    </row>
    <row r="609" spans="2:5">
      <c r="B609" s="30"/>
      <c r="E609" s="27"/>
    </row>
    <row r="610" spans="2:5">
      <c r="B610" s="30"/>
      <c r="E610" s="27"/>
    </row>
    <row r="611" spans="2:5">
      <c r="B611" s="30"/>
      <c r="E611" s="27"/>
    </row>
    <row r="612" spans="2:5">
      <c r="B612" s="30"/>
      <c r="E612" s="27"/>
    </row>
    <row r="613" spans="2:5">
      <c r="B613" s="30"/>
      <c r="E613" s="27"/>
    </row>
    <row r="614" spans="2:5">
      <c r="B614" s="30"/>
      <c r="E614" s="27"/>
    </row>
    <row r="615" spans="2:5">
      <c r="B615" s="30"/>
      <c r="E615" s="27"/>
    </row>
    <row r="616" spans="2:5">
      <c r="B616" s="30"/>
      <c r="E616" s="27"/>
    </row>
    <row r="617" spans="2:5">
      <c r="B617" s="30"/>
      <c r="E617" s="27"/>
    </row>
    <row r="618" spans="2:5">
      <c r="B618" s="30"/>
      <c r="E618" s="27"/>
    </row>
    <row r="619" spans="2:5">
      <c r="B619" s="30"/>
      <c r="E619" s="27"/>
    </row>
    <row r="620" spans="2:5">
      <c r="B620" s="30"/>
      <c r="E620" s="27"/>
    </row>
    <row r="621" spans="2:5">
      <c r="B621" s="30"/>
      <c r="E621" s="27"/>
    </row>
    <row r="622" spans="2:5">
      <c r="B622" s="30"/>
      <c r="E622" s="27"/>
    </row>
    <row r="623" spans="2:5">
      <c r="B623" s="30"/>
      <c r="E623" s="27"/>
    </row>
    <row r="624" spans="2:5">
      <c r="B624" s="30"/>
      <c r="E624" s="27"/>
    </row>
    <row r="625" spans="2:5">
      <c r="B625" s="30"/>
      <c r="E625" s="27"/>
    </row>
    <row r="626" spans="2:5">
      <c r="B626" s="30"/>
      <c r="E626" s="27"/>
    </row>
    <row r="627" spans="2:5">
      <c r="B627" s="30"/>
      <c r="E627" s="27"/>
    </row>
    <row r="628" spans="2:5">
      <c r="B628" s="30"/>
      <c r="E628" s="27"/>
    </row>
    <row r="629" spans="2:5">
      <c r="B629" s="30"/>
      <c r="E629" s="27"/>
    </row>
    <row r="630" spans="2:5">
      <c r="B630" s="30"/>
      <c r="E630" s="27"/>
    </row>
    <row r="631" spans="2:5">
      <c r="B631" s="30"/>
      <c r="E631" s="27"/>
    </row>
    <row r="632" spans="2:5">
      <c r="B632" s="30"/>
      <c r="E632" s="27"/>
    </row>
    <row r="633" spans="2:5">
      <c r="B633" s="30"/>
      <c r="E633" s="27"/>
    </row>
    <row r="634" spans="2:5">
      <c r="B634" s="30"/>
      <c r="E634" s="27"/>
    </row>
    <row r="635" spans="2:5">
      <c r="B635" s="30"/>
      <c r="E635" s="27"/>
    </row>
    <row r="636" spans="2:5">
      <c r="B636" s="30"/>
      <c r="E636" s="27"/>
    </row>
    <row r="637" spans="2:5">
      <c r="B637" s="30"/>
      <c r="E637" s="27"/>
    </row>
    <row r="638" spans="2:5">
      <c r="B638" s="30"/>
      <c r="E638" s="27"/>
    </row>
    <row r="639" spans="2:5">
      <c r="B639" s="30"/>
      <c r="E639" s="27"/>
    </row>
    <row r="640" spans="2:5">
      <c r="B640" s="30"/>
      <c r="E640" s="27"/>
    </row>
    <row r="641" spans="2:5">
      <c r="B641" s="30"/>
      <c r="E641" s="27"/>
    </row>
    <row r="642" spans="2:5">
      <c r="B642" s="30"/>
      <c r="E642" s="27"/>
    </row>
    <row r="643" spans="2:5">
      <c r="B643" s="30"/>
      <c r="E643" s="27"/>
    </row>
    <row r="644" spans="2:5">
      <c r="B644" s="30"/>
      <c r="E644" s="27"/>
    </row>
    <row r="645" spans="2:5">
      <c r="B645" s="30"/>
      <c r="E645" s="27"/>
    </row>
    <row r="646" spans="2:5">
      <c r="B646" s="30"/>
      <c r="E646" s="27"/>
    </row>
    <row r="647" spans="2:5">
      <c r="B647" s="30"/>
      <c r="E647" s="27"/>
    </row>
    <row r="648" spans="2:5">
      <c r="B648" s="30"/>
      <c r="E648" s="27"/>
    </row>
    <row r="649" spans="2:5">
      <c r="B649" s="30"/>
      <c r="E649" s="27"/>
    </row>
    <row r="650" spans="2:5">
      <c r="B650" s="30"/>
      <c r="E650" s="27"/>
    </row>
    <row r="651" spans="2:5">
      <c r="B651" s="30"/>
      <c r="E651" s="27"/>
    </row>
    <row r="652" spans="2:5">
      <c r="B652" s="30"/>
      <c r="E652" s="27"/>
    </row>
    <row r="653" spans="2:5">
      <c r="B653" s="30"/>
      <c r="E653" s="27"/>
    </row>
    <row r="654" spans="2:5">
      <c r="B654" s="30"/>
      <c r="E654" s="27"/>
    </row>
    <row r="655" spans="2:5">
      <c r="B655" s="30"/>
      <c r="E655" s="27"/>
    </row>
    <row r="656" spans="2:5">
      <c r="B656" s="30"/>
      <c r="E656" s="27"/>
    </row>
    <row r="657" spans="2:5">
      <c r="B657" s="30"/>
      <c r="E657" s="27"/>
    </row>
    <row r="658" spans="2:5">
      <c r="B658" s="30"/>
      <c r="E658" s="27"/>
    </row>
    <row r="659" spans="2:5">
      <c r="B659" s="30"/>
      <c r="E659" s="27"/>
    </row>
    <row r="660" spans="2:5">
      <c r="B660" s="30"/>
      <c r="E660" s="27"/>
    </row>
    <row r="661" spans="2:5">
      <c r="B661" s="30"/>
      <c r="E661" s="27"/>
    </row>
    <row r="662" spans="2:5">
      <c r="B662" s="30"/>
      <c r="E662" s="27"/>
    </row>
    <row r="663" spans="2:5">
      <c r="B663" s="30"/>
      <c r="E663" s="27"/>
    </row>
    <row r="664" spans="2:5">
      <c r="B664" s="30"/>
      <c r="E664" s="27"/>
    </row>
    <row r="665" spans="2:5">
      <c r="B665" s="30"/>
      <c r="E665" s="27"/>
    </row>
    <row r="666" spans="2:5">
      <c r="B666" s="30"/>
      <c r="E666" s="27"/>
    </row>
    <row r="667" spans="2:5">
      <c r="B667" s="30"/>
      <c r="E667" s="27"/>
    </row>
    <row r="668" spans="2:5">
      <c r="B668" s="30"/>
      <c r="E668" s="27"/>
    </row>
    <row r="669" spans="2:5">
      <c r="B669" s="30"/>
      <c r="E669" s="27"/>
    </row>
    <row r="670" spans="2:5">
      <c r="B670" s="30"/>
      <c r="E670" s="27"/>
    </row>
    <row r="671" spans="2:5">
      <c r="B671" s="30"/>
      <c r="E671" s="27"/>
    </row>
  </sheetData>
  <autoFilter xmlns:etc="http://www.wps.cn/officeDocument/2017/etCustomData" ref="B2:E368" etc:filterBottomFollowUsedRange="0">
    <extLst/>
  </autoFilter>
  <conditionalFormatting sqref="D3:D39">
    <cfRule type="dataBar" priority="1">
      <dataBar>
        <cfvo type="min"/>
        <cfvo type="max"/>
        <color rgb="FFFF555A"/>
      </dataBar>
      <extLst>
        <ext xmlns:x14="http://schemas.microsoft.com/office/spreadsheetml/2009/9/main" uri="{B025F937-C7B1-47D3-B67F-A62EFF666E3E}">
          <x14:id>{a5cc87fe-f08b-458b-bcbe-8cab77269bca}</x14:id>
        </ext>
      </extLst>
    </cfRule>
  </conditionalFormatting>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iconSet" priority="2" id="{dc1bf136-9207-4655-8b79-1a8fc30a876f}">
            <x14:iconSet iconSet="3Triangles">
              <x14:cfvo type="percent">
                <xm:f>0</xm:f>
              </x14:cfvo>
              <x14:cfvo type="percent">
                <xm:f>33</xm:f>
              </x14:cfvo>
              <x14:cfvo type="percent">
                <xm:f>67</xm:f>
              </x14:cfvo>
            </x14:iconSet>
          </x14:cfRule>
          <xm:sqref>C3:C39</xm:sqref>
        </x14:conditionalFormatting>
        <x14:conditionalFormatting xmlns:xm="http://schemas.microsoft.com/office/excel/2006/main">
          <x14:cfRule type="dataBar" id="{a5cc87fe-f08b-458b-bcbe-8cab77269bca}">
            <x14:dataBar minLength="0" maxLength="100" border="1" negativeBarBorderColorSameAsPositive="0">
              <x14:cfvo type="autoMin"/>
              <x14:cfvo type="autoMax"/>
              <x14:borderColor rgb="FFFF555A"/>
              <x14:negativeFillColor rgb="FFFF0000"/>
              <x14:negativeBorderColor rgb="FFFF0000"/>
              <x14:axisColor rgb="FF000000"/>
            </x14:dataBar>
          </x14:cfRule>
          <xm:sqref>D3:D39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000"/>
  <sheetViews>
    <sheetView workbookViewId="0">
      <selection activeCell="A4" sqref="A4"/>
    </sheetView>
  </sheetViews>
  <sheetFormatPr defaultColWidth="8.88888888888889" defaultRowHeight="15"/>
  <cols>
    <col min="2" max="3" width="9.8962962962963" style="1" customWidth="1"/>
    <col min="4" max="4" width="19.6666666666667" style="2" customWidth="1"/>
    <col min="5" max="5" width="15.2222222222222" style="1" customWidth="1"/>
    <col min="6" max="6" width="8.88888888888889" style="1"/>
  </cols>
  <sheetData>
    <row r="1" spans="2:6">
      <c r="B1" s="22"/>
      <c r="C1" s="23"/>
      <c r="D1" s="3"/>
      <c r="E1"/>
      <c r="F1"/>
    </row>
    <row r="2" ht="47.25" spans="2:6">
      <c r="B2" s="5" t="s">
        <v>12</v>
      </c>
      <c r="C2" s="24" t="s">
        <v>13</v>
      </c>
      <c r="D2" s="25" t="s">
        <v>20</v>
      </c>
      <c r="E2" s="25" t="s">
        <v>31</v>
      </c>
      <c r="F2" s="25" t="s">
        <v>33</v>
      </c>
    </row>
    <row r="3" ht="63" spans="2:9">
      <c r="B3" s="26">
        <v>43475</v>
      </c>
      <c r="C3" s="17">
        <v>10641496</v>
      </c>
      <c r="D3" s="10">
        <v>-0.489583352319378</v>
      </c>
      <c r="E3" s="19" t="s">
        <v>146</v>
      </c>
      <c r="F3" s="19" t="s">
        <v>135</v>
      </c>
      <c r="H3" s="7" t="s">
        <v>33</v>
      </c>
      <c r="I3" s="7" t="s">
        <v>147</v>
      </c>
    </row>
    <row r="4" ht="15.75" spans="2:9">
      <c r="B4" s="26">
        <v>43482</v>
      </c>
      <c r="C4" s="17">
        <v>22368860</v>
      </c>
      <c r="D4" s="10">
        <v>1.10204091605165</v>
      </c>
      <c r="E4" s="19" t="s">
        <v>148</v>
      </c>
      <c r="F4" s="19" t="s">
        <v>135</v>
      </c>
      <c r="H4" s="19" t="s">
        <v>135</v>
      </c>
      <c r="I4" s="19">
        <v>2</v>
      </c>
    </row>
    <row r="5" ht="15.75" spans="2:9">
      <c r="B5" s="26">
        <v>43487</v>
      </c>
      <c r="C5" s="17">
        <v>37570998</v>
      </c>
      <c r="D5" s="10">
        <v>0.765306129640695</v>
      </c>
      <c r="E5" s="19" t="s">
        <v>148</v>
      </c>
      <c r="F5" s="19" t="s">
        <v>137</v>
      </c>
      <c r="H5" s="19" t="s">
        <v>137</v>
      </c>
      <c r="I5" s="19">
        <v>4</v>
      </c>
    </row>
    <row r="6" ht="15.75" spans="2:6">
      <c r="B6" s="26">
        <v>43494</v>
      </c>
      <c r="C6" s="17">
        <v>22368860</v>
      </c>
      <c r="D6" s="10">
        <v>-0.404624279610566</v>
      </c>
      <c r="E6" s="19" t="s">
        <v>146</v>
      </c>
      <c r="F6" s="19" t="s">
        <v>137</v>
      </c>
    </row>
    <row r="7" ht="15.75" spans="2:6">
      <c r="B7" s="26">
        <v>43636</v>
      </c>
      <c r="C7" s="17">
        <v>10207150</v>
      </c>
      <c r="D7" s="10">
        <v>-0.529999990790769</v>
      </c>
      <c r="E7" s="19" t="s">
        <v>146</v>
      </c>
      <c r="F7" s="19" t="s">
        <v>137</v>
      </c>
    </row>
    <row r="8" ht="15.75" spans="2:6">
      <c r="B8" s="26">
        <v>43643</v>
      </c>
      <c r="C8" s="17">
        <v>22368860</v>
      </c>
      <c r="D8" s="10">
        <v>1.19148929916774</v>
      </c>
      <c r="E8" s="19" t="s">
        <v>148</v>
      </c>
      <c r="F8" s="19" t="s">
        <v>137</v>
      </c>
    </row>
    <row r="9" ht="15.75" spans="2:3">
      <c r="B9" s="14"/>
      <c r="C9" s="15"/>
    </row>
    <row r="10" ht="15.75" spans="2:3">
      <c r="B10" s="14"/>
      <c r="C10" s="15"/>
    </row>
    <row r="11" ht="15.75" spans="2:3">
      <c r="B11" s="14"/>
      <c r="C11" s="15"/>
    </row>
    <row r="12" ht="15.75" spans="2:3">
      <c r="B12" s="14"/>
      <c r="C12" s="15"/>
    </row>
    <row r="13" ht="15.75" spans="2:3">
      <c r="B13" s="14"/>
      <c r="C13" s="15"/>
    </row>
    <row r="14" ht="15.75" spans="2:3">
      <c r="B14" s="14"/>
      <c r="C14" s="15"/>
    </row>
    <row r="15" ht="15.75" spans="2:3">
      <c r="B15" s="14"/>
      <c r="C15" s="15"/>
    </row>
    <row r="16" ht="15.75" spans="2:3">
      <c r="B16" s="14"/>
      <c r="C16" s="15"/>
    </row>
    <row r="17" ht="15.75" spans="2:3">
      <c r="B17" s="14"/>
      <c r="C17" s="15"/>
    </row>
    <row r="18" ht="15.75" spans="2:3">
      <c r="B18" s="14"/>
      <c r="C18" s="15"/>
    </row>
    <row r="19" ht="15.75" spans="2:3">
      <c r="B19" s="14"/>
      <c r="C19" s="15"/>
    </row>
    <row r="20" ht="15.75" spans="2:3">
      <c r="B20" s="14"/>
      <c r="C20" s="15"/>
    </row>
    <row r="21" ht="15.75" spans="2:3">
      <c r="B21" s="14"/>
      <c r="C21" s="15"/>
    </row>
    <row r="22" ht="15.75" spans="2:3">
      <c r="B22" s="14"/>
      <c r="C22" s="15"/>
    </row>
    <row r="23" ht="15.75" spans="2:3">
      <c r="B23" s="14"/>
      <c r="C23" s="15"/>
    </row>
    <row r="24" ht="15.75" spans="2:3">
      <c r="B24" s="14"/>
      <c r="C24" s="15"/>
    </row>
    <row r="25" ht="15.75" spans="2:3">
      <c r="B25" s="14"/>
      <c r="C25" s="15"/>
    </row>
    <row r="26" ht="47.25" spans="2:3">
      <c r="B26" s="7" t="s">
        <v>31</v>
      </c>
      <c r="C26" s="7" t="s">
        <v>145</v>
      </c>
    </row>
    <row r="27" ht="15.75" spans="2:3">
      <c r="B27" s="19" t="s">
        <v>146</v>
      </c>
      <c r="C27" s="17">
        <v>3</v>
      </c>
    </row>
    <row r="28" ht="15.75" spans="2:3">
      <c r="B28" s="19" t="s">
        <v>148</v>
      </c>
      <c r="C28" s="17">
        <v>3</v>
      </c>
    </row>
    <row r="29" ht="15.75" spans="2:3">
      <c r="B29" s="14"/>
      <c r="C29" s="15"/>
    </row>
    <row r="30" ht="15.75" spans="2:3">
      <c r="B30" s="14"/>
      <c r="C30" s="15"/>
    </row>
    <row r="31" ht="15.75" spans="2:3">
      <c r="B31" s="14"/>
      <c r="C31" s="15"/>
    </row>
    <row r="32" ht="15.75" spans="2:3">
      <c r="B32" s="14"/>
      <c r="C32" s="15"/>
    </row>
    <row r="33" ht="15.75" spans="2:3">
      <c r="B33" s="14"/>
      <c r="C33" s="15"/>
    </row>
    <row r="34" ht="15.75" spans="2:3">
      <c r="B34" s="14"/>
      <c r="C34" s="15"/>
    </row>
    <row r="35" ht="15.75" spans="2:3">
      <c r="B35" s="14"/>
      <c r="C35" s="15"/>
    </row>
    <row r="36" ht="15.75" spans="2:3">
      <c r="B36" s="14"/>
      <c r="C36" s="15"/>
    </row>
    <row r="37" ht="15.75" spans="2:3">
      <c r="B37" s="14"/>
      <c r="C37" s="15"/>
    </row>
    <row r="38" ht="15.75" spans="2:3">
      <c r="B38" s="14"/>
      <c r="C38" s="15"/>
    </row>
    <row r="39" ht="15.75" spans="2:3">
      <c r="B39" s="14"/>
      <c r="C39" s="15"/>
    </row>
    <row r="40" ht="15.75" spans="2:3">
      <c r="B40" s="14"/>
      <c r="C40" s="15"/>
    </row>
    <row r="41" ht="15.75" spans="2:3">
      <c r="B41" s="14"/>
      <c r="C41" s="15"/>
    </row>
    <row r="42" ht="15.75" spans="2:3">
      <c r="B42" s="14"/>
      <c r="C42" s="15"/>
    </row>
    <row r="43" ht="15.75" spans="2:3">
      <c r="B43" s="14"/>
      <c r="C43" s="15"/>
    </row>
    <row r="44" ht="15.75" spans="2:3">
      <c r="B44" s="14"/>
      <c r="C44" s="15"/>
    </row>
    <row r="45" ht="15.75" spans="2:3">
      <c r="B45" s="14"/>
      <c r="C45" s="15"/>
    </row>
    <row r="46" ht="15.75" spans="2:3">
      <c r="B46" s="14"/>
      <c r="C46" s="15"/>
    </row>
    <row r="47" ht="15.75" spans="2:3">
      <c r="B47" s="14"/>
      <c r="C47" s="15"/>
    </row>
    <row r="48" ht="15.75" spans="2:3">
      <c r="B48" s="14"/>
      <c r="C48" s="15"/>
    </row>
    <row r="49" ht="15.75" spans="2:3">
      <c r="B49" s="14"/>
      <c r="C49" s="15"/>
    </row>
    <row r="50" ht="15.75" spans="2:3">
      <c r="B50" s="14"/>
      <c r="C50" s="15"/>
    </row>
    <row r="51" ht="15.75" spans="2:3">
      <c r="B51" s="14"/>
      <c r="C51" s="15"/>
    </row>
    <row r="52" ht="15.75" spans="2:3">
      <c r="B52" s="14"/>
      <c r="C52" s="15"/>
    </row>
    <row r="53" ht="15.75" spans="2:3">
      <c r="B53" s="14"/>
      <c r="C53" s="15"/>
    </row>
    <row r="54" ht="15.75" spans="2:3">
      <c r="B54" s="14"/>
      <c r="C54" s="15"/>
    </row>
    <row r="55" ht="15.75" spans="2:3">
      <c r="B55" s="14"/>
      <c r="C55" s="15"/>
    </row>
    <row r="56" ht="15.75" spans="2:3">
      <c r="B56" s="14"/>
      <c r="C56" s="15"/>
    </row>
    <row r="57" ht="15.75" spans="2:3">
      <c r="B57" s="14"/>
      <c r="C57" s="15"/>
    </row>
    <row r="58" ht="15.75" spans="2:3">
      <c r="B58" s="14"/>
      <c r="C58" s="15"/>
    </row>
    <row r="59" ht="15.75" spans="2:3">
      <c r="B59" s="14"/>
      <c r="C59" s="15"/>
    </row>
    <row r="60" ht="15.75" spans="2:3">
      <c r="B60" s="14"/>
      <c r="C60" s="15"/>
    </row>
    <row r="61" ht="15.75" spans="2:3">
      <c r="B61" s="14"/>
      <c r="C61" s="15"/>
    </row>
    <row r="62" ht="15.75" spans="2:3">
      <c r="B62" s="14"/>
      <c r="C62" s="15"/>
    </row>
    <row r="63" ht="15.75" spans="2:3">
      <c r="B63" s="14"/>
      <c r="C63" s="15"/>
    </row>
    <row r="64" ht="15.75" spans="2:3">
      <c r="B64" s="14"/>
      <c r="C64" s="15"/>
    </row>
    <row r="65" ht="15.75" spans="2:3">
      <c r="B65" s="14"/>
      <c r="C65" s="15"/>
    </row>
    <row r="66" ht="15.75" spans="2:3">
      <c r="B66" s="14"/>
      <c r="C66" s="15"/>
    </row>
    <row r="67" ht="15.75" spans="2:3">
      <c r="B67" s="14"/>
      <c r="C67" s="15"/>
    </row>
    <row r="68" ht="15.75" spans="2:3">
      <c r="B68" s="14"/>
      <c r="C68" s="15"/>
    </row>
    <row r="69" ht="15.75" spans="2:3">
      <c r="B69" s="14"/>
      <c r="C69" s="15"/>
    </row>
    <row r="70" ht="15.75" spans="2:3">
      <c r="B70" s="14"/>
      <c r="C70" s="15"/>
    </row>
    <row r="71" ht="15.75" spans="2:3">
      <c r="B71" s="14"/>
      <c r="C71" s="15"/>
    </row>
    <row r="72" ht="15.75" spans="2:3">
      <c r="B72" s="14"/>
      <c r="C72" s="15"/>
    </row>
    <row r="73" ht="15.75" spans="2:3">
      <c r="B73" s="14"/>
      <c r="C73" s="15"/>
    </row>
    <row r="74" ht="15.75" spans="2:3">
      <c r="B74" s="14"/>
      <c r="C74" s="15"/>
    </row>
    <row r="75" ht="15.75" spans="2:3">
      <c r="B75" s="14"/>
      <c r="C75" s="15"/>
    </row>
    <row r="76" ht="15.75" spans="2:3">
      <c r="B76" s="14"/>
      <c r="C76" s="15"/>
    </row>
    <row r="77" ht="15.75" spans="2:3">
      <c r="B77" s="14"/>
      <c r="C77" s="15"/>
    </row>
    <row r="78" ht="15.75" spans="2:3">
      <c r="B78" s="14"/>
      <c r="C78" s="15"/>
    </row>
    <row r="79" ht="15.75" spans="2:3">
      <c r="B79" s="14"/>
      <c r="C79" s="15"/>
    </row>
    <row r="80" ht="15.75" spans="2:3">
      <c r="B80" s="14"/>
      <c r="C80" s="15"/>
    </row>
    <row r="81" ht="15.75" spans="2:3">
      <c r="B81" s="14"/>
      <c r="C81" s="15"/>
    </row>
    <row r="82" ht="15.75" spans="2:3">
      <c r="B82" s="14"/>
      <c r="C82" s="15"/>
    </row>
    <row r="83" ht="15.75" spans="2:3">
      <c r="B83" s="14"/>
      <c r="C83" s="15"/>
    </row>
    <row r="84" ht="15.75" spans="2:3">
      <c r="B84" s="14"/>
      <c r="C84" s="15"/>
    </row>
    <row r="85" ht="15.75" spans="2:3">
      <c r="B85" s="14"/>
      <c r="C85" s="15"/>
    </row>
    <row r="86" ht="15.75" spans="2:3">
      <c r="B86" s="14"/>
      <c r="C86" s="15"/>
    </row>
    <row r="87" ht="15.75" spans="2:3">
      <c r="B87" s="14"/>
      <c r="C87" s="15"/>
    </row>
    <row r="88" ht="15.75" spans="2:3">
      <c r="B88" s="14"/>
      <c r="C88" s="15"/>
    </row>
    <row r="89" ht="15.75" spans="2:3">
      <c r="B89" s="14"/>
      <c r="C89" s="15"/>
    </row>
    <row r="90" ht="15.75" spans="2:3">
      <c r="B90" s="14"/>
      <c r="C90" s="15"/>
    </row>
    <row r="91" ht="15.75" spans="2:3">
      <c r="B91" s="14"/>
      <c r="C91" s="15"/>
    </row>
    <row r="92" ht="15.75" spans="2:3">
      <c r="B92" s="14"/>
      <c r="C92" s="15"/>
    </row>
    <row r="93" ht="15.75" spans="2:3">
      <c r="B93" s="14"/>
      <c r="C93" s="15"/>
    </row>
    <row r="94" ht="15.75" spans="2:3">
      <c r="B94" s="14"/>
      <c r="C94" s="15"/>
    </row>
    <row r="95" ht="15.75" spans="2:3">
      <c r="B95" s="14"/>
      <c r="C95" s="15"/>
    </row>
    <row r="96" ht="15.75" spans="2:3">
      <c r="B96" s="14"/>
      <c r="C96" s="15"/>
    </row>
    <row r="97" ht="15.75" spans="2:3">
      <c r="B97" s="14"/>
      <c r="C97" s="15"/>
    </row>
    <row r="98" ht="15.75" spans="2:3">
      <c r="B98" s="14"/>
      <c r="C98" s="15"/>
    </row>
    <row r="99" ht="15.75" spans="2:3">
      <c r="B99" s="14"/>
      <c r="C99" s="15"/>
    </row>
    <row r="100" ht="15.75" spans="2:3">
      <c r="B100" s="14"/>
      <c r="C100" s="15"/>
    </row>
    <row r="101" ht="15.75" spans="2:3">
      <c r="B101" s="14"/>
      <c r="C101" s="15"/>
    </row>
    <row r="102" ht="15.75" spans="2:3">
      <c r="B102" s="14"/>
      <c r="C102" s="15"/>
    </row>
    <row r="103" ht="15.75" spans="2:3">
      <c r="B103" s="14"/>
      <c r="C103" s="15"/>
    </row>
    <row r="104" ht="15.75" spans="2:3">
      <c r="B104" s="14"/>
      <c r="C104" s="15"/>
    </row>
    <row r="105" ht="15.75" spans="2:3">
      <c r="B105" s="14"/>
      <c r="C105" s="15"/>
    </row>
    <row r="106" ht="15.75" spans="2:3">
      <c r="B106" s="14"/>
      <c r="C106" s="15"/>
    </row>
    <row r="107" ht="15.75" spans="2:3">
      <c r="B107" s="14"/>
      <c r="C107" s="15"/>
    </row>
    <row r="108" ht="15.75" spans="2:3">
      <c r="B108" s="14"/>
      <c r="C108" s="15"/>
    </row>
    <row r="109" ht="15.75" spans="2:3">
      <c r="B109" s="14"/>
      <c r="C109" s="15"/>
    </row>
    <row r="110" ht="15.75" spans="2:3">
      <c r="B110" s="14"/>
      <c r="C110" s="15"/>
    </row>
    <row r="111" ht="15.75" spans="2:3">
      <c r="B111" s="14"/>
      <c r="C111" s="15"/>
    </row>
    <row r="112" ht="15.75" spans="2:3">
      <c r="B112" s="14"/>
      <c r="C112" s="15"/>
    </row>
    <row r="113" ht="15.75" spans="2:3">
      <c r="B113" s="14"/>
      <c r="C113" s="15"/>
    </row>
    <row r="114" ht="15.75" spans="2:3">
      <c r="B114" s="14"/>
      <c r="C114" s="15"/>
    </row>
    <row r="115" ht="15.75" spans="2:3">
      <c r="B115" s="14"/>
      <c r="C115" s="15"/>
    </row>
    <row r="116" ht="15.75" spans="2:3">
      <c r="B116" s="14"/>
      <c r="C116" s="15"/>
    </row>
    <row r="117" ht="15.75" spans="2:3">
      <c r="B117" s="14"/>
      <c r="C117" s="15"/>
    </row>
    <row r="118" ht="15.75" spans="2:3">
      <c r="B118" s="14"/>
      <c r="C118" s="15"/>
    </row>
    <row r="119" ht="15.75" spans="2:3">
      <c r="B119" s="14"/>
      <c r="C119" s="15"/>
    </row>
    <row r="120" ht="15.75" spans="2:3">
      <c r="B120" s="14"/>
      <c r="C120" s="15"/>
    </row>
    <row r="121" ht="15.75" spans="2:3">
      <c r="B121" s="14"/>
      <c r="C121" s="15"/>
    </row>
    <row r="122" ht="15.75" spans="2:3">
      <c r="B122" s="14"/>
      <c r="C122" s="15"/>
    </row>
    <row r="123" ht="15.75" spans="2:3">
      <c r="B123" s="14"/>
      <c r="C123" s="15"/>
    </row>
    <row r="124" ht="15.75" spans="2:3">
      <c r="B124" s="14"/>
      <c r="C124" s="15"/>
    </row>
    <row r="125" ht="15.75" spans="2:3">
      <c r="B125" s="14"/>
      <c r="C125" s="15"/>
    </row>
    <row r="126" ht="15.75" spans="2:3">
      <c r="B126" s="14"/>
      <c r="C126" s="15"/>
    </row>
    <row r="127" ht="15.75" spans="2:3">
      <c r="B127" s="14"/>
      <c r="C127" s="15"/>
    </row>
    <row r="128" ht="15.75" spans="2:3">
      <c r="B128" s="14"/>
      <c r="C128" s="15"/>
    </row>
    <row r="129" ht="15.75" spans="2:3">
      <c r="B129" s="14"/>
      <c r="C129" s="15"/>
    </row>
    <row r="130" ht="15.75" spans="2:3">
      <c r="B130" s="14"/>
      <c r="C130" s="15"/>
    </row>
    <row r="131" ht="15.75" spans="2:3">
      <c r="B131" s="14"/>
      <c r="C131" s="15"/>
    </row>
    <row r="132" ht="15.75" spans="2:3">
      <c r="B132" s="14"/>
      <c r="C132" s="15"/>
    </row>
    <row r="133" ht="15.75" spans="2:3">
      <c r="B133" s="14"/>
      <c r="C133" s="15"/>
    </row>
    <row r="134" ht="15.75" spans="2:3">
      <c r="B134" s="14"/>
      <c r="C134" s="15"/>
    </row>
    <row r="135" ht="15.75" spans="2:3">
      <c r="B135" s="14"/>
      <c r="C135" s="15"/>
    </row>
    <row r="136" ht="15.75" spans="2:3">
      <c r="B136" s="14"/>
      <c r="C136" s="15"/>
    </row>
    <row r="137" ht="15.75" spans="2:3">
      <c r="B137" s="14"/>
      <c r="C137" s="15"/>
    </row>
    <row r="138" ht="15.75" spans="2:3">
      <c r="B138" s="14"/>
      <c r="C138" s="15"/>
    </row>
    <row r="139" ht="15.75" spans="2:3">
      <c r="B139" s="14"/>
      <c r="C139" s="15"/>
    </row>
    <row r="140" ht="15.75" spans="2:3">
      <c r="B140" s="14"/>
      <c r="C140" s="15"/>
    </row>
    <row r="141" ht="15.75" spans="2:3">
      <c r="B141" s="14"/>
      <c r="C141" s="15"/>
    </row>
    <row r="142" ht="15.75" spans="2:3">
      <c r="B142" s="14"/>
      <c r="C142" s="15"/>
    </row>
    <row r="143" ht="15.75" spans="2:3">
      <c r="B143" s="14"/>
      <c r="C143" s="15"/>
    </row>
    <row r="144" ht="15.75" spans="2:3">
      <c r="B144" s="14"/>
      <c r="C144" s="15"/>
    </row>
    <row r="145" ht="15.75" spans="2:3">
      <c r="B145" s="14"/>
      <c r="C145" s="15"/>
    </row>
    <row r="146" ht="15.75" spans="2:3">
      <c r="B146" s="14"/>
      <c r="C146" s="15"/>
    </row>
    <row r="147" ht="15.75" spans="2:3">
      <c r="B147" s="14"/>
      <c r="C147" s="15"/>
    </row>
    <row r="148" ht="15.75" spans="2:3">
      <c r="B148" s="14"/>
      <c r="C148" s="15"/>
    </row>
    <row r="149" ht="15.75" spans="2:3">
      <c r="B149" s="14"/>
      <c r="C149" s="15"/>
    </row>
    <row r="150" ht="15.75" spans="2:3">
      <c r="B150" s="14"/>
      <c r="C150" s="15"/>
    </row>
    <row r="151" ht="15.75" spans="2:3">
      <c r="B151" s="14"/>
      <c r="C151" s="15"/>
    </row>
    <row r="152" ht="15.75" spans="2:3">
      <c r="B152" s="14"/>
      <c r="C152" s="15"/>
    </row>
    <row r="153" ht="15.75" spans="2:3">
      <c r="B153" s="14"/>
      <c r="C153" s="15"/>
    </row>
    <row r="154" ht="15.75" spans="2:3">
      <c r="B154" s="14"/>
      <c r="C154" s="15"/>
    </row>
    <row r="155" ht="15.75" spans="2:3">
      <c r="B155" s="14"/>
      <c r="C155" s="15"/>
    </row>
    <row r="156" ht="15.75" spans="2:3">
      <c r="B156" s="14"/>
      <c r="C156" s="15"/>
    </row>
    <row r="157" ht="15.75" spans="2:3">
      <c r="B157" s="14"/>
      <c r="C157" s="15"/>
    </row>
    <row r="158" ht="15.75" spans="2:3">
      <c r="B158" s="14"/>
      <c r="C158" s="15"/>
    </row>
    <row r="159" ht="15.75" spans="2:3">
      <c r="B159" s="14"/>
      <c r="C159" s="15"/>
    </row>
    <row r="160" ht="15.75" spans="2:3">
      <c r="B160" s="14"/>
      <c r="C160" s="15"/>
    </row>
    <row r="161" ht="15.75" spans="2:3">
      <c r="B161" s="14"/>
      <c r="C161" s="15"/>
    </row>
    <row r="162" ht="15.75" spans="2:3">
      <c r="B162" s="14"/>
      <c r="C162" s="15"/>
    </row>
    <row r="163" ht="15.75" spans="2:3">
      <c r="B163" s="14"/>
      <c r="C163" s="15"/>
    </row>
    <row r="164" ht="15.75" spans="2:3">
      <c r="B164" s="14"/>
      <c r="C164" s="15"/>
    </row>
    <row r="165" ht="15.75" spans="2:3">
      <c r="B165" s="14"/>
      <c r="C165" s="15"/>
    </row>
    <row r="166" ht="15.75" spans="2:3">
      <c r="B166" s="14"/>
      <c r="C166" s="15"/>
    </row>
    <row r="167" ht="15.75" spans="2:3">
      <c r="B167" s="14"/>
      <c r="C167" s="15"/>
    </row>
    <row r="168" ht="15.75" spans="2:3">
      <c r="B168" s="14"/>
      <c r="C168" s="15"/>
    </row>
    <row r="169" ht="15.75" spans="2:3">
      <c r="B169" s="14"/>
      <c r="C169" s="15"/>
    </row>
    <row r="170" ht="15.75" spans="2:3">
      <c r="B170" s="14"/>
      <c r="C170" s="15"/>
    </row>
    <row r="171" ht="15.75" spans="2:3">
      <c r="B171" s="14"/>
      <c r="C171" s="15"/>
    </row>
    <row r="172" ht="15.75" spans="2:3">
      <c r="B172" s="14"/>
      <c r="C172" s="15"/>
    </row>
    <row r="173" ht="15.75" spans="2:3">
      <c r="B173" s="14"/>
      <c r="C173" s="15"/>
    </row>
    <row r="174" ht="15.75" spans="2:3">
      <c r="B174" s="14"/>
      <c r="C174" s="15"/>
    </row>
    <row r="175" ht="15.75" spans="2:3">
      <c r="B175" s="14"/>
      <c r="C175" s="15"/>
    </row>
    <row r="176" ht="15.75" spans="2:3">
      <c r="B176" s="14"/>
      <c r="C176" s="15"/>
    </row>
    <row r="177" ht="15.75" spans="2:3">
      <c r="B177" s="14"/>
      <c r="C177" s="15"/>
    </row>
    <row r="178" ht="15.75" spans="2:3">
      <c r="B178" s="14"/>
      <c r="C178" s="15"/>
    </row>
    <row r="179" ht="15.75" spans="2:3">
      <c r="B179" s="14"/>
      <c r="C179" s="15"/>
    </row>
    <row r="180" ht="15.75" spans="2:3">
      <c r="B180" s="14"/>
      <c r="C180" s="15"/>
    </row>
    <row r="181" ht="15.75" spans="2:3">
      <c r="B181" s="14"/>
      <c r="C181" s="15"/>
    </row>
    <row r="182" ht="15.75" spans="2:3">
      <c r="B182" s="14"/>
      <c r="C182" s="15"/>
    </row>
    <row r="183" ht="15.75" spans="2:3">
      <c r="B183" s="14"/>
      <c r="C183" s="15"/>
    </row>
    <row r="184" ht="15.75" spans="2:3">
      <c r="B184" s="14"/>
      <c r="C184" s="15"/>
    </row>
    <row r="185" ht="15.75" spans="2:3">
      <c r="B185" s="14"/>
      <c r="C185" s="15"/>
    </row>
    <row r="186" ht="15.75" spans="2:3">
      <c r="B186" s="14"/>
      <c r="C186" s="15"/>
    </row>
    <row r="187" ht="15.75" spans="2:3">
      <c r="B187" s="14"/>
      <c r="C187" s="15"/>
    </row>
    <row r="188" ht="15.75" spans="2:3">
      <c r="B188" s="14"/>
      <c r="C188" s="15"/>
    </row>
    <row r="189" ht="15.75" spans="2:3">
      <c r="B189" s="14"/>
      <c r="C189" s="15"/>
    </row>
    <row r="190" ht="15.75" spans="2:3">
      <c r="B190" s="14"/>
      <c r="C190" s="15"/>
    </row>
    <row r="191" ht="15.75" spans="2:3">
      <c r="B191" s="14"/>
      <c r="C191" s="15"/>
    </row>
    <row r="192" ht="15.75" spans="2:3">
      <c r="B192" s="14"/>
      <c r="C192" s="15"/>
    </row>
    <row r="193" ht="15.75" spans="2:3">
      <c r="B193" s="14"/>
      <c r="C193" s="15"/>
    </row>
    <row r="194" ht="15.75" spans="2:3">
      <c r="B194" s="14"/>
      <c r="C194" s="15"/>
    </row>
    <row r="195" ht="15.75" spans="2:3">
      <c r="B195" s="14"/>
      <c r="C195" s="15"/>
    </row>
    <row r="196" ht="15.75" spans="2:3">
      <c r="B196" s="14"/>
      <c r="C196" s="15"/>
    </row>
    <row r="197" ht="15.75" spans="2:3">
      <c r="B197" s="14"/>
      <c r="C197" s="15"/>
    </row>
    <row r="198" ht="15.75" spans="2:3">
      <c r="B198" s="14"/>
      <c r="C198" s="15"/>
    </row>
    <row r="199" ht="15.75" spans="2:3">
      <c r="B199" s="14"/>
      <c r="C199" s="15"/>
    </row>
    <row r="200" ht="15.75" spans="2:3">
      <c r="B200" s="14"/>
      <c r="C200" s="15"/>
    </row>
    <row r="201" ht="15.75" spans="2:3">
      <c r="B201" s="14"/>
      <c r="C201" s="15"/>
    </row>
    <row r="202" ht="15.75" spans="2:3">
      <c r="B202" s="14"/>
      <c r="C202" s="15"/>
    </row>
    <row r="203" ht="15.75" spans="2:3">
      <c r="B203" s="14"/>
      <c r="C203" s="15"/>
    </row>
    <row r="204" ht="15.75" spans="2:3">
      <c r="B204" s="14"/>
      <c r="C204" s="15"/>
    </row>
    <row r="205" ht="15.75" spans="2:3">
      <c r="B205" s="14"/>
      <c r="C205" s="15"/>
    </row>
    <row r="206" ht="15.75" spans="2:3">
      <c r="B206" s="14"/>
      <c r="C206" s="15"/>
    </row>
    <row r="207" ht="15.75" spans="2:3">
      <c r="B207" s="14"/>
      <c r="C207" s="15"/>
    </row>
    <row r="208" ht="15.75" spans="2:3">
      <c r="B208" s="14"/>
      <c r="C208" s="15"/>
    </row>
    <row r="209" ht="15.75" spans="2:3">
      <c r="B209" s="14"/>
      <c r="C209" s="15"/>
    </row>
    <row r="210" ht="15.75" spans="2:3">
      <c r="B210" s="14"/>
      <c r="C210" s="15"/>
    </row>
    <row r="211" ht="15.75" spans="2:3">
      <c r="B211" s="14"/>
      <c r="C211" s="15"/>
    </row>
    <row r="212" ht="15.75" spans="2:3">
      <c r="B212" s="14"/>
      <c r="C212" s="15"/>
    </row>
    <row r="213" ht="15.75" spans="2:3">
      <c r="B213" s="14"/>
      <c r="C213" s="15"/>
    </row>
    <row r="214" ht="15.75" spans="2:3">
      <c r="B214" s="14"/>
      <c r="C214" s="15"/>
    </row>
    <row r="215" ht="15.75" spans="2:3">
      <c r="B215" s="14"/>
      <c r="C215" s="15"/>
    </row>
    <row r="216" ht="15.75" spans="2:3">
      <c r="B216" s="14"/>
      <c r="C216" s="15"/>
    </row>
    <row r="217" ht="15.75" spans="2:3">
      <c r="B217" s="14"/>
      <c r="C217" s="15"/>
    </row>
    <row r="218" ht="15.75" spans="2:3">
      <c r="B218" s="14"/>
      <c r="C218" s="15"/>
    </row>
    <row r="219" ht="15.75" spans="2:3">
      <c r="B219" s="14"/>
      <c r="C219" s="15"/>
    </row>
    <row r="220" ht="15.75" spans="2:3">
      <c r="B220" s="14"/>
      <c r="C220" s="15"/>
    </row>
    <row r="221" ht="15.75" spans="2:3">
      <c r="B221" s="14"/>
      <c r="C221" s="15"/>
    </row>
    <row r="222" ht="15.75" spans="2:3">
      <c r="B222" s="14"/>
      <c r="C222" s="15"/>
    </row>
    <row r="223" ht="15.75" spans="2:3">
      <c r="B223" s="14"/>
      <c r="C223" s="15"/>
    </row>
    <row r="224" ht="15.75" spans="2:3">
      <c r="B224" s="14"/>
      <c r="C224" s="15"/>
    </row>
    <row r="225" ht="15.75" spans="2:3">
      <c r="B225" s="14"/>
      <c r="C225" s="15"/>
    </row>
    <row r="226" ht="15.75" spans="2:3">
      <c r="B226" s="14"/>
      <c r="C226" s="15"/>
    </row>
    <row r="227" ht="15.75" spans="2:3">
      <c r="B227" s="14"/>
      <c r="C227" s="15"/>
    </row>
    <row r="228" ht="15.75" spans="2:3">
      <c r="B228" s="14"/>
      <c r="C228" s="15"/>
    </row>
    <row r="229" ht="15.75" spans="2:3">
      <c r="B229" s="14"/>
      <c r="C229" s="15"/>
    </row>
    <row r="230" ht="15.75" spans="2:3">
      <c r="B230" s="14"/>
      <c r="C230" s="15"/>
    </row>
    <row r="231" ht="15.75" spans="2:3">
      <c r="B231" s="14"/>
      <c r="C231" s="15"/>
    </row>
    <row r="232" ht="15.75" spans="2:3">
      <c r="B232" s="14"/>
      <c r="C232" s="15"/>
    </row>
    <row r="233" ht="15.75" spans="2:3">
      <c r="B233" s="14"/>
      <c r="C233" s="15"/>
    </row>
    <row r="234" ht="15.75" spans="2:3">
      <c r="B234" s="14"/>
      <c r="C234" s="15"/>
    </row>
    <row r="235" ht="15.75" spans="2:3">
      <c r="B235" s="14"/>
      <c r="C235" s="15"/>
    </row>
    <row r="236" ht="15.75" spans="2:3">
      <c r="B236" s="14"/>
      <c r="C236" s="15"/>
    </row>
    <row r="237" ht="15.75" spans="2:3">
      <c r="B237" s="14"/>
      <c r="C237" s="15"/>
    </row>
    <row r="238" ht="15.75" spans="2:3">
      <c r="B238" s="14"/>
      <c r="C238" s="15"/>
    </row>
    <row r="239" ht="15.75" spans="2:3">
      <c r="B239" s="14"/>
      <c r="C239" s="15"/>
    </row>
    <row r="240" ht="15.75" spans="2:3">
      <c r="B240" s="14"/>
      <c r="C240" s="15"/>
    </row>
    <row r="241" ht="15.75" spans="2:3">
      <c r="B241" s="14"/>
      <c r="C241" s="15"/>
    </row>
    <row r="242" ht="15.75" spans="2:3">
      <c r="B242" s="14"/>
      <c r="C242" s="15"/>
    </row>
    <row r="243" ht="15.75" spans="2:3">
      <c r="B243" s="14"/>
      <c r="C243" s="15"/>
    </row>
    <row r="244" ht="15.75" spans="2:3">
      <c r="B244" s="14"/>
      <c r="C244" s="15"/>
    </row>
    <row r="245" ht="15.75" spans="2:3">
      <c r="B245" s="14"/>
      <c r="C245" s="15"/>
    </row>
    <row r="246" ht="15.75" spans="2:3">
      <c r="B246" s="14"/>
      <c r="C246" s="15"/>
    </row>
    <row r="247" ht="15.75" spans="2:3">
      <c r="B247" s="14"/>
      <c r="C247" s="15"/>
    </row>
    <row r="248" ht="15.75" spans="2:3">
      <c r="B248" s="14"/>
      <c r="C248" s="15"/>
    </row>
    <row r="249" ht="15.75" spans="2:3">
      <c r="B249" s="14"/>
      <c r="C249" s="15"/>
    </row>
    <row r="250" ht="15.75" spans="2:3">
      <c r="B250" s="14"/>
      <c r="C250" s="15"/>
    </row>
    <row r="251" ht="15.75" spans="2:3">
      <c r="B251" s="14"/>
      <c r="C251" s="15"/>
    </row>
    <row r="252" ht="15.75" spans="2:3">
      <c r="B252" s="14"/>
      <c r="C252" s="15"/>
    </row>
    <row r="253" ht="15.75" spans="2:3">
      <c r="B253" s="14"/>
      <c r="C253" s="15"/>
    </row>
    <row r="254" ht="15.75" spans="2:3">
      <c r="B254" s="14"/>
      <c r="C254" s="15"/>
    </row>
    <row r="255" ht="15.75" spans="2:3">
      <c r="B255" s="14"/>
      <c r="C255" s="15"/>
    </row>
    <row r="256" ht="15.75" spans="2:3">
      <c r="B256" s="14"/>
      <c r="C256" s="15"/>
    </row>
    <row r="257" ht="15.75" spans="2:3">
      <c r="B257" s="14"/>
      <c r="C257" s="15"/>
    </row>
    <row r="258" ht="15.75" spans="2:3">
      <c r="B258" s="14"/>
      <c r="C258" s="15"/>
    </row>
    <row r="259" ht="15.75" spans="2:3">
      <c r="B259" s="14"/>
      <c r="C259" s="15"/>
    </row>
    <row r="260" ht="15.75" spans="2:3">
      <c r="B260" s="14"/>
      <c r="C260" s="15"/>
    </row>
    <row r="261" ht="15.75" spans="2:3">
      <c r="B261" s="14"/>
      <c r="C261" s="15"/>
    </row>
    <row r="262" ht="15.75" spans="2:3">
      <c r="B262" s="14"/>
      <c r="C262" s="15"/>
    </row>
    <row r="263" ht="15.75" spans="2:3">
      <c r="B263" s="14"/>
      <c r="C263" s="15"/>
    </row>
    <row r="264" ht="15.75" spans="2:3">
      <c r="B264" s="14"/>
      <c r="C264" s="15"/>
    </row>
    <row r="265" ht="15.75" spans="2:3">
      <c r="B265" s="14"/>
      <c r="C265" s="15"/>
    </row>
    <row r="266" ht="15.75" spans="2:3">
      <c r="B266" s="14"/>
      <c r="C266" s="15"/>
    </row>
    <row r="267" ht="15.75" spans="2:3">
      <c r="B267" s="14"/>
      <c r="C267" s="15"/>
    </row>
    <row r="268" ht="15.75" spans="2:3">
      <c r="B268" s="14"/>
      <c r="C268" s="15"/>
    </row>
    <row r="269" ht="15.75" spans="2:3">
      <c r="B269" s="14"/>
      <c r="C269" s="15"/>
    </row>
    <row r="270" ht="15.75" spans="2:3">
      <c r="B270" s="14"/>
      <c r="C270" s="15"/>
    </row>
    <row r="271" ht="15.75" spans="2:3">
      <c r="B271" s="14"/>
      <c r="C271" s="15"/>
    </row>
    <row r="272" ht="15.75" spans="2:3">
      <c r="B272" s="14"/>
      <c r="C272" s="15"/>
    </row>
    <row r="273" ht="15.75" spans="2:3">
      <c r="B273" s="14"/>
      <c r="C273" s="15"/>
    </row>
    <row r="274" ht="15.75" spans="2:3">
      <c r="B274" s="14"/>
      <c r="C274" s="15"/>
    </row>
    <row r="275" ht="15.75" spans="2:3">
      <c r="B275" s="14"/>
      <c r="C275" s="15"/>
    </row>
    <row r="276" ht="15.75" spans="2:3">
      <c r="B276" s="14"/>
      <c r="C276" s="15"/>
    </row>
    <row r="277" ht="15.75" spans="2:3">
      <c r="B277" s="14"/>
      <c r="C277" s="15"/>
    </row>
    <row r="278" ht="15.75" spans="2:3">
      <c r="B278" s="14"/>
      <c r="C278" s="15"/>
    </row>
    <row r="279" ht="15.75" spans="2:3">
      <c r="B279" s="14"/>
      <c r="C279" s="15"/>
    </row>
    <row r="280" ht="15.75" spans="2:3">
      <c r="B280" s="14"/>
      <c r="C280" s="15"/>
    </row>
    <row r="281" ht="15.75" spans="2:3">
      <c r="B281" s="14"/>
      <c r="C281" s="15"/>
    </row>
    <row r="282" ht="15.75" spans="2:3">
      <c r="B282" s="14"/>
      <c r="C282" s="15"/>
    </row>
    <row r="283" ht="15.75" spans="2:3">
      <c r="B283" s="14"/>
      <c r="C283" s="15"/>
    </row>
    <row r="284" ht="15.75" spans="2:3">
      <c r="B284" s="14"/>
      <c r="C284" s="15"/>
    </row>
    <row r="285" ht="15.75" spans="2:3">
      <c r="B285" s="14"/>
      <c r="C285" s="15"/>
    </row>
    <row r="286" ht="15.75" spans="2:3">
      <c r="B286" s="14"/>
      <c r="C286" s="15"/>
    </row>
    <row r="287" ht="15.75" spans="2:3">
      <c r="B287" s="14"/>
      <c r="C287" s="15"/>
    </row>
    <row r="288" ht="15.75" spans="2:3">
      <c r="B288" s="14"/>
      <c r="C288" s="15"/>
    </row>
    <row r="289" ht="15.75" spans="2:3">
      <c r="B289" s="14"/>
      <c r="C289" s="15"/>
    </row>
    <row r="290" ht="15.75" spans="2:3">
      <c r="B290" s="14"/>
      <c r="C290" s="15"/>
    </row>
    <row r="291" ht="15.75" spans="2:3">
      <c r="B291" s="14"/>
      <c r="C291" s="15"/>
    </row>
    <row r="292" ht="15.75" spans="2:3">
      <c r="B292" s="14"/>
      <c r="C292" s="15"/>
    </row>
    <row r="293" ht="15.75" spans="2:3">
      <c r="B293" s="14"/>
      <c r="C293" s="15"/>
    </row>
    <row r="294" ht="15.75" spans="2:3">
      <c r="B294" s="14"/>
      <c r="C294" s="15"/>
    </row>
    <row r="295" ht="15.75" spans="2:3">
      <c r="B295" s="14"/>
      <c r="C295" s="15"/>
    </row>
    <row r="296" ht="15.75" spans="2:3">
      <c r="B296" s="14"/>
      <c r="C296" s="15"/>
    </row>
    <row r="297" ht="15.75" spans="2:3">
      <c r="B297" s="14"/>
      <c r="C297" s="15"/>
    </row>
    <row r="298" ht="15.75" spans="2:3">
      <c r="B298" s="14"/>
      <c r="C298" s="15"/>
    </row>
    <row r="299" ht="15.75" spans="2:3">
      <c r="B299" s="14"/>
      <c r="C299" s="15"/>
    </row>
    <row r="300" ht="15.75" spans="2:3">
      <c r="B300" s="14"/>
      <c r="C300" s="15"/>
    </row>
    <row r="301" ht="15.75" spans="2:3">
      <c r="B301" s="14"/>
      <c r="C301" s="15"/>
    </row>
    <row r="302" ht="15.75" spans="2:3">
      <c r="B302" s="14"/>
      <c r="C302" s="15"/>
    </row>
    <row r="303" ht="15.75" spans="2:3">
      <c r="B303" s="14"/>
      <c r="C303" s="15"/>
    </row>
    <row r="304" ht="15.75" spans="2:3">
      <c r="B304" s="14"/>
      <c r="C304" s="15"/>
    </row>
    <row r="305" ht="15.75" spans="2:3">
      <c r="B305" s="14"/>
      <c r="C305" s="15"/>
    </row>
    <row r="306" ht="15.75" spans="2:3">
      <c r="B306" s="14"/>
      <c r="C306" s="15"/>
    </row>
    <row r="307" ht="15.75" spans="2:3">
      <c r="B307" s="14"/>
      <c r="C307" s="15"/>
    </row>
    <row r="308" ht="15.75" spans="2:3">
      <c r="B308" s="14"/>
      <c r="C308" s="15"/>
    </row>
    <row r="309" ht="15.75" spans="2:3">
      <c r="B309" s="14"/>
      <c r="C309" s="15"/>
    </row>
    <row r="310" ht="15.75" spans="2:3">
      <c r="B310" s="14"/>
      <c r="C310" s="15"/>
    </row>
    <row r="311" ht="15.75" spans="2:3">
      <c r="B311" s="14"/>
      <c r="C311" s="15"/>
    </row>
    <row r="312" ht="15.75" spans="2:3">
      <c r="B312" s="14"/>
      <c r="C312" s="15"/>
    </row>
    <row r="313" ht="15.75" spans="2:3">
      <c r="B313" s="14"/>
      <c r="C313" s="15"/>
    </row>
    <row r="314" ht="15.75" spans="2:3">
      <c r="B314" s="14"/>
      <c r="C314" s="15"/>
    </row>
    <row r="315" ht="15.75" spans="2:3">
      <c r="B315" s="14"/>
      <c r="C315" s="15"/>
    </row>
    <row r="316" ht="15.75" spans="2:3">
      <c r="B316" s="14"/>
      <c r="C316" s="15"/>
    </row>
    <row r="317" ht="15.75" spans="2:3">
      <c r="B317" s="14"/>
      <c r="C317" s="15"/>
    </row>
    <row r="318" ht="15.75" spans="2:3">
      <c r="B318" s="14"/>
      <c r="C318" s="15"/>
    </row>
    <row r="319" ht="15.75" spans="2:3">
      <c r="B319" s="14"/>
      <c r="C319" s="15"/>
    </row>
    <row r="320" ht="15.75" spans="2:3">
      <c r="B320" s="14"/>
      <c r="C320" s="15"/>
    </row>
    <row r="321" ht="15.75" spans="2:3">
      <c r="B321" s="14"/>
      <c r="C321" s="15"/>
    </row>
    <row r="322" ht="15.75" spans="2:3">
      <c r="B322" s="14"/>
      <c r="C322" s="15"/>
    </row>
    <row r="323" ht="15.75" spans="2:3">
      <c r="B323" s="14"/>
      <c r="C323" s="15"/>
    </row>
    <row r="324" ht="15.75" spans="2:3">
      <c r="B324" s="14"/>
      <c r="C324" s="15"/>
    </row>
    <row r="325" ht="15.75" spans="2:3">
      <c r="B325" s="14"/>
      <c r="C325" s="15"/>
    </row>
    <row r="326" ht="15.75" spans="2:3">
      <c r="B326" s="14"/>
      <c r="C326" s="15"/>
    </row>
    <row r="327" ht="15.75" spans="2:3">
      <c r="B327" s="14"/>
      <c r="C327" s="15"/>
    </row>
    <row r="328" ht="15.75" spans="2:3">
      <c r="B328" s="14"/>
      <c r="C328" s="15"/>
    </row>
    <row r="329" ht="15.75" spans="2:3">
      <c r="B329" s="14"/>
      <c r="C329" s="15"/>
    </row>
    <row r="330" ht="15.75" spans="2:3">
      <c r="B330" s="14"/>
      <c r="C330" s="15"/>
    </row>
    <row r="331" ht="15.75" spans="2:3">
      <c r="B331" s="14"/>
      <c r="C331" s="15"/>
    </row>
    <row r="332" ht="15.75" spans="2:3">
      <c r="B332" s="14"/>
      <c r="C332" s="15"/>
    </row>
    <row r="333" ht="15.75" spans="2:3">
      <c r="B333" s="14"/>
      <c r="C333" s="15"/>
    </row>
    <row r="334" ht="15.75" spans="2:3">
      <c r="B334" s="14"/>
      <c r="C334" s="15"/>
    </row>
    <row r="335" ht="15.75" spans="2:3">
      <c r="B335" s="14"/>
      <c r="C335" s="15"/>
    </row>
    <row r="336" ht="15.75" spans="2:3">
      <c r="B336" s="14"/>
      <c r="C336" s="15"/>
    </row>
    <row r="337" ht="15.75" spans="2:3">
      <c r="B337" s="14"/>
      <c r="C337" s="15"/>
    </row>
    <row r="338" ht="15.75" spans="2:3">
      <c r="B338" s="14"/>
      <c r="C338" s="15"/>
    </row>
    <row r="339" ht="15.75" spans="2:3">
      <c r="B339" s="14"/>
      <c r="C339" s="15"/>
    </row>
    <row r="340" ht="15.75" spans="2:3">
      <c r="B340" s="14"/>
      <c r="C340" s="15"/>
    </row>
    <row r="341" ht="15.75" spans="2:3">
      <c r="B341" s="14"/>
      <c r="C341" s="15"/>
    </row>
    <row r="342" ht="15.75" spans="2:3">
      <c r="B342" s="14"/>
      <c r="C342" s="15"/>
    </row>
    <row r="343" ht="15.75" spans="2:3">
      <c r="B343" s="14"/>
      <c r="C343" s="15"/>
    </row>
    <row r="344" ht="15.75" spans="2:3">
      <c r="B344" s="14"/>
      <c r="C344" s="15"/>
    </row>
    <row r="345" ht="15.75" spans="2:3">
      <c r="B345" s="14"/>
      <c r="C345" s="15"/>
    </row>
    <row r="346" ht="15.75" spans="2:3">
      <c r="B346" s="14"/>
      <c r="C346" s="15"/>
    </row>
    <row r="347" ht="15.75" spans="2:3">
      <c r="B347" s="14"/>
      <c r="C347" s="15"/>
    </row>
    <row r="348" ht="15.75" spans="2:3">
      <c r="B348" s="14"/>
      <c r="C348" s="15"/>
    </row>
    <row r="349" ht="15.75" spans="2:3">
      <c r="B349" s="14"/>
      <c r="C349" s="15"/>
    </row>
    <row r="350" ht="15.75" spans="2:3">
      <c r="B350" s="14"/>
      <c r="C350" s="15"/>
    </row>
    <row r="351" ht="15.75" spans="2:3">
      <c r="B351" s="14"/>
      <c r="C351" s="15"/>
    </row>
    <row r="352" ht="15.75" spans="2:3">
      <c r="B352" s="14"/>
      <c r="C352" s="15"/>
    </row>
    <row r="353" ht="15.75" spans="2:3">
      <c r="B353" s="14"/>
      <c r="C353" s="15"/>
    </row>
    <row r="354" ht="15.75" spans="2:3">
      <c r="B354" s="14"/>
      <c r="C354" s="15"/>
    </row>
    <row r="355" ht="15.75" spans="2:3">
      <c r="B355" s="14"/>
      <c r="C355" s="15"/>
    </row>
    <row r="356" ht="15.75" spans="2:3">
      <c r="B356" s="14"/>
      <c r="C356" s="15"/>
    </row>
    <row r="357" ht="15.75" spans="2:3">
      <c r="B357" s="14"/>
      <c r="C357" s="15"/>
    </row>
    <row r="358" ht="15.75" spans="2:3">
      <c r="B358" s="14"/>
      <c r="C358" s="15"/>
    </row>
    <row r="359" ht="15.75" spans="2:3">
      <c r="B359" s="14"/>
      <c r="C359" s="15"/>
    </row>
    <row r="360" ht="15.75" spans="2:3">
      <c r="B360" s="14"/>
      <c r="C360" s="15"/>
    </row>
    <row r="361" ht="15.75" spans="2:3">
      <c r="B361" s="14"/>
      <c r="C361" s="15"/>
    </row>
    <row r="362" ht="15.75" spans="2:3">
      <c r="B362" s="14"/>
      <c r="C362" s="15"/>
    </row>
    <row r="363" ht="15.75" spans="2:3">
      <c r="B363" s="14"/>
      <c r="C363" s="15"/>
    </row>
    <row r="364" ht="15.75" spans="2:3">
      <c r="B364" s="14"/>
      <c r="C364" s="15"/>
    </row>
    <row r="365" ht="15.75" spans="2:3">
      <c r="B365" s="14"/>
      <c r="C365" s="15"/>
    </row>
    <row r="366" ht="15.75" spans="2:3">
      <c r="B366" s="14"/>
      <c r="C366" s="15"/>
    </row>
    <row r="367" ht="15.75" spans="2:3">
      <c r="B367" s="14"/>
      <c r="C367" s="15"/>
    </row>
    <row r="368" ht="15.75" spans="2:3">
      <c r="B368" s="14"/>
      <c r="C368" s="15"/>
    </row>
    <row r="369" spans="2:2">
      <c r="B369" s="20"/>
    </row>
    <row r="370" spans="2:2">
      <c r="B370" s="20"/>
    </row>
    <row r="371" spans="2:2">
      <c r="B371" s="20"/>
    </row>
    <row r="372" spans="2:2">
      <c r="B372" s="20"/>
    </row>
    <row r="373" spans="2:2">
      <c r="B373" s="20"/>
    </row>
    <row r="374" spans="2:2">
      <c r="B374" s="20"/>
    </row>
    <row r="375" spans="2:2">
      <c r="B375" s="20"/>
    </row>
    <row r="376" spans="2:2">
      <c r="B376" s="20"/>
    </row>
    <row r="377" spans="2:2">
      <c r="B377" s="20"/>
    </row>
    <row r="378" spans="2:2">
      <c r="B378" s="20"/>
    </row>
    <row r="379" spans="2:2">
      <c r="B379" s="20"/>
    </row>
    <row r="380" spans="2:2">
      <c r="B380" s="20"/>
    </row>
    <row r="381" spans="2:2">
      <c r="B381" s="20"/>
    </row>
    <row r="382" spans="2:2">
      <c r="B382" s="20"/>
    </row>
    <row r="383" spans="2:2">
      <c r="B383" s="20"/>
    </row>
    <row r="384" spans="2:2">
      <c r="B384" s="20"/>
    </row>
    <row r="385" spans="2:2">
      <c r="B385" s="20"/>
    </row>
    <row r="386" spans="2:2">
      <c r="B386" s="20"/>
    </row>
    <row r="387" spans="2:2">
      <c r="B387" s="20"/>
    </row>
    <row r="388" spans="2:2">
      <c r="B388" s="20"/>
    </row>
    <row r="389" spans="2:2">
      <c r="B389" s="20"/>
    </row>
    <row r="390" spans="2:2">
      <c r="B390" s="20"/>
    </row>
    <row r="391" spans="2:2">
      <c r="B391" s="20"/>
    </row>
    <row r="392" spans="2:2">
      <c r="B392" s="20"/>
    </row>
    <row r="393" spans="2:2">
      <c r="B393" s="20"/>
    </row>
    <row r="394" spans="2:2">
      <c r="B394" s="20"/>
    </row>
    <row r="395" spans="2:2">
      <c r="B395" s="20"/>
    </row>
    <row r="396" spans="2:2">
      <c r="B396" s="20"/>
    </row>
    <row r="397" spans="2:2">
      <c r="B397" s="20"/>
    </row>
    <row r="398" spans="2:2">
      <c r="B398" s="20"/>
    </row>
    <row r="399" spans="2:2">
      <c r="B399" s="20"/>
    </row>
    <row r="400" spans="2:2">
      <c r="B400" s="20"/>
    </row>
    <row r="401" spans="2:2">
      <c r="B401" s="20"/>
    </row>
    <row r="402" spans="2:2">
      <c r="B402" s="20"/>
    </row>
    <row r="403" spans="2:2">
      <c r="B403" s="20"/>
    </row>
    <row r="404" spans="2:2">
      <c r="B404" s="20"/>
    </row>
    <row r="405" spans="2:2">
      <c r="B405" s="20"/>
    </row>
    <row r="406" spans="2:2">
      <c r="B406" s="20"/>
    </row>
    <row r="407" spans="2:2">
      <c r="B407" s="20"/>
    </row>
    <row r="408" spans="2:2">
      <c r="B408" s="20"/>
    </row>
    <row r="409" spans="2:2">
      <c r="B409" s="20"/>
    </row>
    <row r="410" spans="2:2">
      <c r="B410" s="20"/>
    </row>
    <row r="411" spans="2:2">
      <c r="B411" s="20"/>
    </row>
    <row r="412" spans="2:2">
      <c r="B412" s="20"/>
    </row>
    <row r="413" spans="2:2">
      <c r="B413" s="20"/>
    </row>
    <row r="414" spans="2:2">
      <c r="B414" s="20"/>
    </row>
    <row r="415" spans="2:2">
      <c r="B415" s="20"/>
    </row>
    <row r="416" spans="2:2">
      <c r="B416" s="20"/>
    </row>
    <row r="417" spans="2:2">
      <c r="B417" s="20"/>
    </row>
    <row r="418" spans="2:2">
      <c r="B418" s="20"/>
    </row>
    <row r="419" spans="2:2">
      <c r="B419" s="20"/>
    </row>
    <row r="420" spans="2:2">
      <c r="B420" s="20"/>
    </row>
    <row r="421" spans="2:2">
      <c r="B421" s="20"/>
    </row>
    <row r="422" spans="2:2">
      <c r="B422" s="20"/>
    </row>
    <row r="423" spans="2:2">
      <c r="B423" s="20"/>
    </row>
    <row r="424" spans="2:2">
      <c r="B424" s="20"/>
    </row>
    <row r="425" spans="2:2">
      <c r="B425" s="20"/>
    </row>
    <row r="426" spans="2:2">
      <c r="B426" s="20"/>
    </row>
    <row r="427" spans="2:2">
      <c r="B427" s="20"/>
    </row>
    <row r="428" spans="2:2">
      <c r="B428" s="20"/>
    </row>
    <row r="429" spans="2:2">
      <c r="B429" s="20"/>
    </row>
    <row r="430" spans="2:2">
      <c r="B430" s="20"/>
    </row>
    <row r="431" spans="2:2">
      <c r="B431" s="20"/>
    </row>
    <row r="432" spans="2:2">
      <c r="B432" s="20"/>
    </row>
    <row r="433" spans="2:2">
      <c r="B433" s="20"/>
    </row>
    <row r="434" spans="2:2">
      <c r="B434" s="20"/>
    </row>
    <row r="435" spans="2:2">
      <c r="B435" s="20"/>
    </row>
    <row r="436" spans="2:2">
      <c r="B436" s="20"/>
    </row>
    <row r="437" spans="2:2">
      <c r="B437" s="20"/>
    </row>
    <row r="438" spans="2:2">
      <c r="B438" s="20"/>
    </row>
    <row r="439" spans="2:2">
      <c r="B439" s="20"/>
    </row>
    <row r="440" spans="2:2">
      <c r="B440" s="20"/>
    </row>
    <row r="441" spans="2:2">
      <c r="B441" s="20"/>
    </row>
    <row r="442" spans="2:2">
      <c r="B442" s="20"/>
    </row>
    <row r="443" spans="2:2">
      <c r="B443" s="20"/>
    </row>
    <row r="444" spans="2:2">
      <c r="B444" s="20"/>
    </row>
    <row r="445" spans="2:2">
      <c r="B445" s="20"/>
    </row>
    <row r="446" spans="2:2">
      <c r="B446" s="20"/>
    </row>
    <row r="447" spans="2:2">
      <c r="B447" s="20"/>
    </row>
    <row r="448" spans="2:2">
      <c r="B448" s="20"/>
    </row>
    <row r="449" spans="2:2">
      <c r="B449" s="20"/>
    </row>
    <row r="450" spans="2:2">
      <c r="B450" s="20"/>
    </row>
    <row r="451" spans="2:2">
      <c r="B451" s="20"/>
    </row>
    <row r="452" spans="2:2">
      <c r="B452" s="20"/>
    </row>
    <row r="453" spans="2:2">
      <c r="B453" s="20"/>
    </row>
    <row r="454" spans="2:2">
      <c r="B454" s="20"/>
    </row>
    <row r="455" spans="2:2">
      <c r="B455" s="20"/>
    </row>
    <row r="456" spans="2:2">
      <c r="B456" s="20"/>
    </row>
    <row r="457" spans="2:2">
      <c r="B457" s="20"/>
    </row>
    <row r="458" spans="2:2">
      <c r="B458" s="20"/>
    </row>
    <row r="459" spans="2:2">
      <c r="B459" s="20"/>
    </row>
    <row r="460" spans="2:2">
      <c r="B460" s="20"/>
    </row>
    <row r="461" spans="2:2">
      <c r="B461" s="20"/>
    </row>
    <row r="462" spans="2:2">
      <c r="B462" s="20"/>
    </row>
    <row r="463" spans="2:2">
      <c r="B463" s="20"/>
    </row>
    <row r="464" spans="2:2">
      <c r="B464" s="20"/>
    </row>
    <row r="465" spans="2:2">
      <c r="B465" s="20"/>
    </row>
    <row r="466" spans="2:2">
      <c r="B466" s="20"/>
    </row>
    <row r="467" spans="2:2">
      <c r="B467" s="20"/>
    </row>
    <row r="468" spans="2:2">
      <c r="B468" s="20"/>
    </row>
    <row r="469" spans="2:2">
      <c r="B469" s="20"/>
    </row>
    <row r="470" spans="2:2">
      <c r="B470" s="20"/>
    </row>
    <row r="471" spans="2:2">
      <c r="B471" s="20"/>
    </row>
    <row r="472" spans="2:2">
      <c r="B472" s="20"/>
    </row>
    <row r="473" spans="2:2">
      <c r="B473" s="20"/>
    </row>
    <row r="474" spans="2:2">
      <c r="B474" s="20"/>
    </row>
    <row r="475" spans="2:2">
      <c r="B475" s="20"/>
    </row>
    <row r="476" spans="2:2">
      <c r="B476" s="20"/>
    </row>
    <row r="477" spans="2:2">
      <c r="B477" s="20"/>
    </row>
    <row r="478" spans="2:2">
      <c r="B478" s="20"/>
    </row>
    <row r="479" spans="2:2">
      <c r="B479" s="20"/>
    </row>
    <row r="480" spans="2:2">
      <c r="B480" s="20"/>
    </row>
    <row r="481" spans="2:2">
      <c r="B481" s="20"/>
    </row>
    <row r="482" spans="2:2">
      <c r="B482" s="20"/>
    </row>
    <row r="483" spans="2:2">
      <c r="B483" s="20"/>
    </row>
    <row r="484" spans="2:2">
      <c r="B484" s="20"/>
    </row>
    <row r="485" spans="2:2">
      <c r="B485" s="20"/>
    </row>
    <row r="486" spans="2:2">
      <c r="B486" s="20"/>
    </row>
    <row r="487" spans="2:2">
      <c r="B487" s="20"/>
    </row>
    <row r="488" spans="2:2">
      <c r="B488" s="20"/>
    </row>
    <row r="489" spans="2:2">
      <c r="B489" s="20"/>
    </row>
    <row r="490" spans="2:2">
      <c r="B490" s="20"/>
    </row>
    <row r="491" spans="2:2">
      <c r="B491" s="20"/>
    </row>
    <row r="492" spans="2:2">
      <c r="B492" s="20"/>
    </row>
    <row r="493" spans="2:2">
      <c r="B493" s="20"/>
    </row>
    <row r="494" spans="2:2">
      <c r="B494" s="20"/>
    </row>
    <row r="495" spans="2:2">
      <c r="B495" s="20"/>
    </row>
    <row r="496" spans="2:2">
      <c r="B496" s="20"/>
    </row>
    <row r="497" spans="2:2">
      <c r="B497" s="20"/>
    </row>
    <row r="498" spans="2:2">
      <c r="B498" s="20"/>
    </row>
    <row r="499" spans="2:2">
      <c r="B499" s="20"/>
    </row>
    <row r="500" spans="2:2">
      <c r="B500" s="20"/>
    </row>
    <row r="501" spans="2:2">
      <c r="B501" s="20"/>
    </row>
    <row r="502" spans="2:2">
      <c r="B502" s="20"/>
    </row>
    <row r="503" spans="2:2">
      <c r="B503" s="20"/>
    </row>
    <row r="504" spans="2:2">
      <c r="B504" s="20"/>
    </row>
    <row r="505" spans="2:2">
      <c r="B505" s="20"/>
    </row>
    <row r="506" spans="2:2">
      <c r="B506" s="20"/>
    </row>
    <row r="507" spans="2:2">
      <c r="B507" s="20"/>
    </row>
    <row r="508" spans="2:2">
      <c r="B508" s="20"/>
    </row>
    <row r="509" spans="2:2">
      <c r="B509" s="20"/>
    </row>
    <row r="510" spans="2:2">
      <c r="B510" s="20"/>
    </row>
    <row r="511" spans="2:2">
      <c r="B511" s="20"/>
    </row>
    <row r="512" spans="2:2">
      <c r="B512" s="20"/>
    </row>
    <row r="513" spans="2:2">
      <c r="B513" s="20"/>
    </row>
    <row r="514" spans="2:2">
      <c r="B514" s="20"/>
    </row>
    <row r="515" spans="2:2">
      <c r="B515" s="20"/>
    </row>
    <row r="516" spans="2:2">
      <c r="B516" s="20"/>
    </row>
    <row r="517" spans="2:2">
      <c r="B517" s="20"/>
    </row>
    <row r="518" spans="2:2">
      <c r="B518" s="20"/>
    </row>
    <row r="519" spans="2:2">
      <c r="B519" s="20"/>
    </row>
    <row r="520" spans="2:2">
      <c r="B520" s="20"/>
    </row>
    <row r="521" spans="2:2">
      <c r="B521" s="20"/>
    </row>
    <row r="522" spans="2:2">
      <c r="B522" s="20"/>
    </row>
    <row r="523" spans="2:2">
      <c r="B523" s="20"/>
    </row>
    <row r="524" spans="2:2">
      <c r="B524" s="20"/>
    </row>
    <row r="525" spans="2:2">
      <c r="B525" s="20"/>
    </row>
    <row r="526" spans="2:2">
      <c r="B526" s="20"/>
    </row>
    <row r="527" spans="2:2">
      <c r="B527" s="20"/>
    </row>
    <row r="528" spans="2:2">
      <c r="B528" s="20"/>
    </row>
    <row r="529" spans="2:2">
      <c r="B529" s="20"/>
    </row>
    <row r="530" spans="2:2">
      <c r="B530" s="20"/>
    </row>
    <row r="531" spans="2:2">
      <c r="B531" s="20"/>
    </row>
    <row r="532" spans="2:2">
      <c r="B532" s="20"/>
    </row>
    <row r="533" spans="2:2">
      <c r="B533" s="20"/>
    </row>
    <row r="534" spans="2:2">
      <c r="B534" s="20"/>
    </row>
    <row r="535" spans="2:2">
      <c r="B535" s="20"/>
    </row>
    <row r="536" spans="2:2">
      <c r="B536" s="20"/>
    </row>
    <row r="537" spans="2:2">
      <c r="B537" s="20"/>
    </row>
    <row r="538" spans="2:2">
      <c r="B538" s="20"/>
    </row>
    <row r="539" spans="2:2">
      <c r="B539" s="20"/>
    </row>
    <row r="540" spans="2:2">
      <c r="B540" s="20"/>
    </row>
    <row r="541" spans="2:2">
      <c r="B541" s="20"/>
    </row>
    <row r="542" spans="2:2">
      <c r="B542" s="20"/>
    </row>
    <row r="543" spans="2:2">
      <c r="B543" s="20"/>
    </row>
    <row r="544" spans="2:2">
      <c r="B544" s="20"/>
    </row>
    <row r="545" spans="2:2">
      <c r="B545" s="20"/>
    </row>
    <row r="546" spans="2:2">
      <c r="B546" s="20"/>
    </row>
    <row r="547" spans="2:2">
      <c r="B547" s="20"/>
    </row>
    <row r="548" spans="2:2">
      <c r="B548" s="20"/>
    </row>
    <row r="549" spans="2:2">
      <c r="B549" s="20"/>
    </row>
    <row r="550" spans="2:2">
      <c r="B550" s="20"/>
    </row>
    <row r="551" spans="2:2">
      <c r="B551" s="20"/>
    </row>
    <row r="552" spans="2:2">
      <c r="B552" s="20"/>
    </row>
    <row r="553" spans="2:2">
      <c r="B553" s="20"/>
    </row>
    <row r="554" spans="2:2">
      <c r="B554" s="20"/>
    </row>
    <row r="555" spans="2:2">
      <c r="B555" s="20"/>
    </row>
    <row r="556" spans="2:2">
      <c r="B556" s="20"/>
    </row>
    <row r="557" spans="2:2">
      <c r="B557" s="20"/>
    </row>
    <row r="558" spans="2:2">
      <c r="B558" s="20"/>
    </row>
    <row r="559" spans="2:2">
      <c r="B559" s="20"/>
    </row>
    <row r="560" spans="2:2">
      <c r="B560" s="20"/>
    </row>
    <row r="561" spans="2:2">
      <c r="B561" s="20"/>
    </row>
    <row r="562" spans="2:2">
      <c r="B562" s="20"/>
    </row>
    <row r="563" spans="2:2">
      <c r="B563" s="20"/>
    </row>
    <row r="564" spans="2:2">
      <c r="B564" s="20"/>
    </row>
    <row r="565" spans="2:2">
      <c r="B565" s="20"/>
    </row>
    <row r="566" spans="2:2">
      <c r="B566" s="20"/>
    </row>
    <row r="567" spans="2:2">
      <c r="B567" s="20"/>
    </row>
    <row r="568" spans="2:2">
      <c r="B568" s="20"/>
    </row>
    <row r="569" spans="2:2">
      <c r="B569" s="20"/>
    </row>
    <row r="570" spans="2:2">
      <c r="B570" s="20"/>
    </row>
    <row r="571" spans="2:2">
      <c r="B571" s="20"/>
    </row>
    <row r="572" spans="2:2">
      <c r="B572" s="20"/>
    </row>
    <row r="573" spans="2:2">
      <c r="B573" s="20"/>
    </row>
    <row r="574" spans="2:2">
      <c r="B574" s="20"/>
    </row>
    <row r="575" spans="2:2">
      <c r="B575" s="20"/>
    </row>
    <row r="576" spans="2:2">
      <c r="B576" s="20"/>
    </row>
    <row r="577" spans="2:2">
      <c r="B577" s="20"/>
    </row>
    <row r="578" spans="2:2">
      <c r="B578" s="20"/>
    </row>
    <row r="579" spans="2:2">
      <c r="B579" s="20"/>
    </row>
    <row r="580" spans="2:2">
      <c r="B580" s="20"/>
    </row>
    <row r="581" spans="2:2">
      <c r="B581" s="20"/>
    </row>
    <row r="582" spans="2:2">
      <c r="B582" s="20"/>
    </row>
    <row r="583" spans="2:2">
      <c r="B583" s="20"/>
    </row>
    <row r="584" spans="2:2">
      <c r="B584" s="20"/>
    </row>
    <row r="585" spans="2:2">
      <c r="B585" s="20"/>
    </row>
    <row r="586" spans="2:2">
      <c r="B586" s="20"/>
    </row>
    <row r="587" spans="2:2">
      <c r="B587" s="20"/>
    </row>
    <row r="588" spans="2:2">
      <c r="B588" s="20"/>
    </row>
    <row r="589" spans="2:2">
      <c r="B589" s="20"/>
    </row>
    <row r="590" spans="2:2">
      <c r="B590" s="20"/>
    </row>
    <row r="591" spans="2:2">
      <c r="B591" s="20"/>
    </row>
    <row r="592" spans="2:2">
      <c r="B592" s="20"/>
    </row>
    <row r="593" spans="2:2">
      <c r="B593" s="20"/>
    </row>
    <row r="594" spans="2:2">
      <c r="B594" s="20"/>
    </row>
    <row r="595" spans="2:2">
      <c r="B595" s="20"/>
    </row>
    <row r="596" spans="2:2">
      <c r="B596" s="20"/>
    </row>
    <row r="597" spans="2:2">
      <c r="B597" s="20"/>
    </row>
    <row r="598" spans="2:2">
      <c r="B598" s="20"/>
    </row>
    <row r="599" spans="2:2">
      <c r="B599" s="20"/>
    </row>
    <row r="600" spans="2:2">
      <c r="B600" s="20"/>
    </row>
    <row r="601" spans="2:2">
      <c r="B601" s="20"/>
    </row>
    <row r="602" spans="2:2">
      <c r="B602" s="20"/>
    </row>
    <row r="603" spans="2:2">
      <c r="B603" s="20"/>
    </row>
    <row r="604" spans="2:2">
      <c r="B604" s="20"/>
    </row>
    <row r="605" spans="2:2">
      <c r="B605" s="20"/>
    </row>
    <row r="606" spans="2:2">
      <c r="B606" s="20"/>
    </row>
    <row r="607" spans="2:2">
      <c r="B607" s="20"/>
    </row>
    <row r="608" spans="2:2">
      <c r="B608" s="20"/>
    </row>
    <row r="609" spans="2:2">
      <c r="B609" s="20"/>
    </row>
    <row r="610" spans="2:2">
      <c r="B610" s="20"/>
    </row>
    <row r="611" spans="2:2">
      <c r="B611" s="20"/>
    </row>
    <row r="612" spans="2:2">
      <c r="B612" s="20"/>
    </row>
    <row r="613" spans="2:2">
      <c r="B613" s="20"/>
    </row>
    <row r="614" spans="2:2">
      <c r="B614" s="20"/>
    </row>
    <row r="615" spans="2:2">
      <c r="B615" s="20"/>
    </row>
    <row r="616" spans="2:2">
      <c r="B616" s="20"/>
    </row>
    <row r="617" spans="2:2">
      <c r="B617" s="20"/>
    </row>
    <row r="618" spans="2:2">
      <c r="B618" s="20"/>
    </row>
    <row r="619" spans="2:2">
      <c r="B619" s="20"/>
    </row>
    <row r="620" spans="2:2">
      <c r="B620" s="20"/>
    </row>
    <row r="621" spans="2:2">
      <c r="B621" s="20"/>
    </row>
    <row r="622" spans="2:2">
      <c r="B622" s="20"/>
    </row>
    <row r="623" spans="2:2">
      <c r="B623" s="20"/>
    </row>
    <row r="624" spans="2:2">
      <c r="B624" s="20"/>
    </row>
    <row r="625" spans="2:2">
      <c r="B625" s="20"/>
    </row>
    <row r="626" spans="2:2">
      <c r="B626" s="20"/>
    </row>
    <row r="627" spans="2:2">
      <c r="B627" s="20"/>
    </row>
    <row r="628" spans="2:2">
      <c r="B628" s="20"/>
    </row>
    <row r="629" spans="2:2">
      <c r="B629" s="20"/>
    </row>
    <row r="630" spans="2:2">
      <c r="B630" s="20"/>
    </row>
    <row r="631" spans="2:2">
      <c r="B631" s="20"/>
    </row>
    <row r="632" spans="2:2">
      <c r="B632" s="20"/>
    </row>
    <row r="633" spans="2:2">
      <c r="B633" s="20"/>
    </row>
    <row r="634" spans="2:2">
      <c r="B634" s="20"/>
    </row>
    <row r="635" spans="2:2">
      <c r="B635" s="20"/>
    </row>
    <row r="636" spans="2:2">
      <c r="B636" s="20"/>
    </row>
    <row r="637" spans="2:2">
      <c r="B637" s="20"/>
    </row>
    <row r="638" spans="2:2">
      <c r="B638" s="20"/>
    </row>
    <row r="639" spans="2:2">
      <c r="B639" s="20"/>
    </row>
    <row r="640" spans="2:2">
      <c r="B640" s="20"/>
    </row>
    <row r="641" spans="2:2">
      <c r="B641" s="20"/>
    </row>
    <row r="642" spans="2:2">
      <c r="B642" s="20"/>
    </row>
    <row r="643" spans="2:2">
      <c r="B643" s="20"/>
    </row>
    <row r="644" spans="2:2">
      <c r="B644" s="20"/>
    </row>
    <row r="645" spans="2:2">
      <c r="B645" s="20"/>
    </row>
    <row r="646" spans="2:2">
      <c r="B646" s="20"/>
    </row>
    <row r="647" spans="2:2">
      <c r="B647" s="20"/>
    </row>
    <row r="648" spans="2:2">
      <c r="B648" s="20"/>
    </row>
    <row r="649" spans="2:2">
      <c r="B649" s="20"/>
    </row>
    <row r="650" spans="2:2">
      <c r="B650" s="20"/>
    </row>
    <row r="651" spans="2:2">
      <c r="B651" s="20"/>
    </row>
    <row r="652" spans="2:2">
      <c r="B652" s="20"/>
    </row>
    <row r="653" spans="2:2">
      <c r="B653" s="20"/>
    </row>
    <row r="654" spans="2:2">
      <c r="B654" s="20"/>
    </row>
    <row r="655" spans="2:2">
      <c r="B655" s="20"/>
    </row>
    <row r="656" spans="2:2">
      <c r="B656" s="20"/>
    </row>
    <row r="657" spans="2:2">
      <c r="B657" s="20"/>
    </row>
    <row r="658" spans="2:2">
      <c r="B658" s="20"/>
    </row>
    <row r="659" spans="2:2">
      <c r="B659" s="20"/>
    </row>
    <row r="660" spans="2:2">
      <c r="B660" s="20"/>
    </row>
    <row r="661" spans="2:2">
      <c r="B661" s="20"/>
    </row>
    <row r="662" spans="2:2">
      <c r="B662" s="20"/>
    </row>
    <row r="663" spans="2:2">
      <c r="B663" s="20"/>
    </row>
    <row r="664" spans="2:2">
      <c r="B664" s="20"/>
    </row>
    <row r="665" spans="2:2">
      <c r="B665" s="20"/>
    </row>
    <row r="666" spans="2:2">
      <c r="B666" s="20"/>
    </row>
    <row r="667" spans="2:2">
      <c r="B667" s="20"/>
    </row>
    <row r="668" spans="2:2">
      <c r="B668" s="20"/>
    </row>
    <row r="669" spans="2:2">
      <c r="B669" s="20"/>
    </row>
    <row r="670" spans="2:2">
      <c r="B670" s="20"/>
    </row>
    <row r="671" spans="2:2">
      <c r="B671" s="20"/>
    </row>
    <row r="672" spans="2:2">
      <c r="B672" s="20"/>
    </row>
    <row r="673" spans="2:2">
      <c r="B673" s="20"/>
    </row>
    <row r="674" spans="2:2">
      <c r="B674" s="20"/>
    </row>
    <row r="675" spans="2:2">
      <c r="B675" s="20"/>
    </row>
    <row r="676" spans="2:2">
      <c r="B676" s="20"/>
    </row>
    <row r="677" spans="2:2">
      <c r="B677" s="20"/>
    </row>
    <row r="678" spans="2:2">
      <c r="B678" s="20"/>
    </row>
    <row r="679" spans="2:2">
      <c r="B679" s="20"/>
    </row>
    <row r="680" spans="2:2">
      <c r="B680" s="20"/>
    </row>
    <row r="681" spans="2:2">
      <c r="B681" s="20"/>
    </row>
    <row r="682" spans="2:2">
      <c r="B682" s="20"/>
    </row>
    <row r="683" spans="2:2">
      <c r="B683" s="20"/>
    </row>
    <row r="684" spans="2:2">
      <c r="B684" s="20"/>
    </row>
    <row r="685" spans="2:2">
      <c r="B685" s="20"/>
    </row>
    <row r="686" spans="2:2">
      <c r="B686" s="20"/>
    </row>
    <row r="687" spans="2:2">
      <c r="B687" s="20"/>
    </row>
    <row r="688" spans="2:2">
      <c r="B688" s="20"/>
    </row>
    <row r="689" spans="2:2">
      <c r="B689" s="20"/>
    </row>
    <row r="690" spans="2:2">
      <c r="B690" s="20"/>
    </row>
    <row r="691" spans="2:2">
      <c r="B691" s="20"/>
    </row>
    <row r="692" spans="2:2">
      <c r="B692" s="20"/>
    </row>
    <row r="693" spans="2:2">
      <c r="B693" s="20"/>
    </row>
    <row r="694" spans="2:2">
      <c r="B694" s="20"/>
    </row>
    <row r="695" spans="2:2">
      <c r="B695" s="20"/>
    </row>
    <row r="696" spans="2:2">
      <c r="B696" s="20"/>
    </row>
    <row r="697" spans="2:2">
      <c r="B697" s="20"/>
    </row>
    <row r="698" spans="2:2">
      <c r="B698" s="20"/>
    </row>
    <row r="699" spans="2:2">
      <c r="B699" s="20"/>
    </row>
    <row r="700" spans="2:2">
      <c r="B700" s="20"/>
    </row>
    <row r="701" spans="2:2">
      <c r="B701" s="20"/>
    </row>
    <row r="702" spans="2:2">
      <c r="B702" s="20"/>
    </row>
    <row r="703" spans="2:2">
      <c r="B703" s="20"/>
    </row>
    <row r="704" spans="2:2">
      <c r="B704" s="20"/>
    </row>
    <row r="705" spans="2:2">
      <c r="B705" s="20"/>
    </row>
    <row r="706" spans="2:2">
      <c r="B706" s="20"/>
    </row>
    <row r="707" spans="2:2">
      <c r="B707" s="20"/>
    </row>
    <row r="708" spans="2:2">
      <c r="B708" s="20"/>
    </row>
    <row r="709" spans="2:2">
      <c r="B709" s="20"/>
    </row>
    <row r="710" spans="2:2">
      <c r="B710" s="20"/>
    </row>
    <row r="711" spans="2:2">
      <c r="B711" s="20"/>
    </row>
    <row r="712" spans="2:2">
      <c r="B712" s="20"/>
    </row>
    <row r="713" spans="2:2">
      <c r="B713" s="20"/>
    </row>
    <row r="714" spans="2:2">
      <c r="B714" s="20"/>
    </row>
    <row r="715" spans="2:2">
      <c r="B715" s="20"/>
    </row>
    <row r="716" spans="2:2">
      <c r="B716" s="20"/>
    </row>
    <row r="717" spans="2:2">
      <c r="B717" s="20"/>
    </row>
    <row r="718" spans="2:2">
      <c r="B718" s="20"/>
    </row>
    <row r="719" spans="2:2">
      <c r="B719" s="20"/>
    </row>
    <row r="720" spans="2:2">
      <c r="B720" s="20"/>
    </row>
    <row r="721" spans="2:2">
      <c r="B721" s="20"/>
    </row>
    <row r="722" spans="2:2">
      <c r="B722" s="20"/>
    </row>
    <row r="723" spans="2:2">
      <c r="B723" s="20"/>
    </row>
    <row r="724" spans="2:2">
      <c r="B724" s="20"/>
    </row>
    <row r="725" spans="2:2">
      <c r="B725" s="20"/>
    </row>
    <row r="726" spans="2:2">
      <c r="B726" s="20"/>
    </row>
    <row r="727" spans="2:2">
      <c r="B727" s="20"/>
    </row>
    <row r="728" spans="2:2">
      <c r="B728" s="20"/>
    </row>
    <row r="729" spans="2:2">
      <c r="B729" s="20"/>
    </row>
    <row r="730" spans="2:2">
      <c r="B730" s="20"/>
    </row>
    <row r="731" spans="2:2">
      <c r="B731" s="20"/>
    </row>
    <row r="732" spans="2:2">
      <c r="B732" s="20"/>
    </row>
    <row r="733" spans="2:2">
      <c r="B733" s="20"/>
    </row>
    <row r="734" spans="2:2">
      <c r="B734" s="20"/>
    </row>
    <row r="735" spans="2:2">
      <c r="B735" s="20"/>
    </row>
    <row r="736" spans="2:2">
      <c r="B736" s="20"/>
    </row>
    <row r="737" spans="2:2">
      <c r="B737" s="20"/>
    </row>
    <row r="738" spans="2:2">
      <c r="B738" s="20"/>
    </row>
    <row r="739" spans="2:2">
      <c r="B739" s="20"/>
    </row>
    <row r="740" spans="2:2">
      <c r="B740" s="20"/>
    </row>
    <row r="741" spans="2:2">
      <c r="B741" s="20"/>
    </row>
    <row r="742" spans="2:2">
      <c r="B742" s="20"/>
    </row>
    <row r="743" spans="2:2">
      <c r="B743" s="20"/>
    </row>
    <row r="744" spans="2:2">
      <c r="B744" s="20"/>
    </row>
    <row r="745" spans="2:2">
      <c r="B745" s="20"/>
    </row>
    <row r="746" spans="2:2">
      <c r="B746" s="20"/>
    </row>
    <row r="747" spans="2:2">
      <c r="B747" s="20"/>
    </row>
    <row r="748" spans="2:2">
      <c r="B748" s="20"/>
    </row>
    <row r="749" spans="2:2">
      <c r="B749" s="20"/>
    </row>
    <row r="750" spans="2:2">
      <c r="B750" s="20"/>
    </row>
    <row r="751" spans="2:2">
      <c r="B751" s="20"/>
    </row>
    <row r="752" spans="2:2">
      <c r="B752" s="20"/>
    </row>
    <row r="753" spans="2:2">
      <c r="B753" s="20"/>
    </row>
    <row r="754" spans="2:2">
      <c r="B754" s="20"/>
    </row>
    <row r="755" spans="2:2">
      <c r="B755" s="20"/>
    </row>
    <row r="756" spans="2:2">
      <c r="B756" s="20"/>
    </row>
    <row r="757" spans="2:2">
      <c r="B757" s="20"/>
    </row>
    <row r="758" spans="2:2">
      <c r="B758" s="20"/>
    </row>
    <row r="759" spans="2:2">
      <c r="B759" s="20"/>
    </row>
    <row r="760" spans="2:2">
      <c r="B760" s="20"/>
    </row>
    <row r="761" spans="2:2">
      <c r="B761" s="20"/>
    </row>
    <row r="762" spans="2:2">
      <c r="B762" s="20"/>
    </row>
    <row r="763" spans="2:2">
      <c r="B763" s="20"/>
    </row>
    <row r="764" spans="2:2">
      <c r="B764" s="20"/>
    </row>
    <row r="765" spans="2:2">
      <c r="B765" s="20"/>
    </row>
    <row r="766" spans="2:2">
      <c r="B766" s="20"/>
    </row>
    <row r="767" spans="2:2">
      <c r="B767" s="20"/>
    </row>
    <row r="768" spans="2:2">
      <c r="B768" s="20"/>
    </row>
    <row r="769" spans="2:2">
      <c r="B769" s="20"/>
    </row>
    <row r="770" spans="2:2">
      <c r="B770" s="20"/>
    </row>
    <row r="771" spans="2:2">
      <c r="B771" s="20"/>
    </row>
    <row r="772" spans="2:2">
      <c r="B772" s="20"/>
    </row>
    <row r="773" spans="2:2">
      <c r="B773" s="20"/>
    </row>
    <row r="774" spans="2:2">
      <c r="B774" s="20"/>
    </row>
    <row r="775" spans="2:2">
      <c r="B775" s="20"/>
    </row>
    <row r="776" spans="2:2">
      <c r="B776" s="20"/>
    </row>
    <row r="777" spans="2:2">
      <c r="B777" s="20"/>
    </row>
    <row r="778" spans="2:2">
      <c r="B778" s="20"/>
    </row>
    <row r="779" spans="2:2">
      <c r="B779" s="20"/>
    </row>
    <row r="780" spans="2:2">
      <c r="B780" s="20"/>
    </row>
    <row r="781" spans="2:2">
      <c r="B781" s="20"/>
    </row>
    <row r="782" spans="2:2">
      <c r="B782" s="20"/>
    </row>
    <row r="783" spans="2:2">
      <c r="B783" s="20"/>
    </row>
    <row r="784" spans="2:2">
      <c r="B784" s="20"/>
    </row>
    <row r="785" spans="2:2">
      <c r="B785" s="20"/>
    </row>
    <row r="786" spans="2:2">
      <c r="B786" s="20"/>
    </row>
    <row r="787" spans="2:2">
      <c r="B787" s="20"/>
    </row>
    <row r="788" spans="2:2">
      <c r="B788" s="20"/>
    </row>
    <row r="789" spans="2:2">
      <c r="B789" s="20"/>
    </row>
    <row r="790" spans="2:2">
      <c r="B790" s="20"/>
    </row>
    <row r="791" spans="2:2">
      <c r="B791" s="20"/>
    </row>
    <row r="792" spans="2:2">
      <c r="B792" s="20"/>
    </row>
    <row r="793" spans="2:2">
      <c r="B793" s="20"/>
    </row>
    <row r="794" spans="2:2">
      <c r="B794" s="20"/>
    </row>
    <row r="795" spans="2:2">
      <c r="B795" s="20"/>
    </row>
    <row r="796" spans="2:2">
      <c r="B796" s="20"/>
    </row>
    <row r="797" spans="2:2">
      <c r="B797" s="20"/>
    </row>
    <row r="798" spans="2:2">
      <c r="B798" s="20"/>
    </row>
    <row r="799" spans="2:2">
      <c r="B799" s="20"/>
    </row>
    <row r="800" spans="2:2">
      <c r="B800" s="20"/>
    </row>
    <row r="801" spans="2:2">
      <c r="B801" s="20"/>
    </row>
    <row r="802" spans="2:2">
      <c r="B802" s="20"/>
    </row>
    <row r="803" spans="2:2">
      <c r="B803" s="20"/>
    </row>
    <row r="804" spans="2:2">
      <c r="B804" s="20"/>
    </row>
    <row r="805" spans="2:2">
      <c r="B805" s="20"/>
    </row>
    <row r="806" spans="2:2">
      <c r="B806" s="20"/>
    </row>
    <row r="807" spans="2:2">
      <c r="B807" s="20"/>
    </row>
    <row r="808" spans="2:2">
      <c r="B808" s="20"/>
    </row>
    <row r="809" spans="2:2">
      <c r="B809" s="20"/>
    </row>
    <row r="810" spans="2:2">
      <c r="B810" s="20"/>
    </row>
    <row r="811" spans="2:2">
      <c r="B811" s="20"/>
    </row>
    <row r="812" spans="2:2">
      <c r="B812" s="20"/>
    </row>
    <row r="813" spans="2:2">
      <c r="B813" s="20"/>
    </row>
    <row r="814" spans="2:2">
      <c r="B814" s="20"/>
    </row>
    <row r="815" spans="2:2">
      <c r="B815" s="20"/>
    </row>
    <row r="816" spans="2:2">
      <c r="B816" s="20"/>
    </row>
    <row r="817" spans="2:2">
      <c r="B817" s="20"/>
    </row>
    <row r="818" spans="2:2">
      <c r="B818" s="20"/>
    </row>
    <row r="819" spans="2:2">
      <c r="B819" s="20"/>
    </row>
    <row r="820" spans="2:2">
      <c r="B820" s="20"/>
    </row>
    <row r="821" spans="2:2">
      <c r="B821" s="20"/>
    </row>
    <row r="822" spans="2:2">
      <c r="B822" s="20"/>
    </row>
    <row r="823" spans="2:2">
      <c r="B823" s="20"/>
    </row>
    <row r="824" spans="2:2">
      <c r="B824" s="20"/>
    </row>
    <row r="825" spans="2:2">
      <c r="B825" s="20"/>
    </row>
    <row r="826" spans="2:2">
      <c r="B826" s="20"/>
    </row>
    <row r="827" spans="2:2">
      <c r="B827" s="20"/>
    </row>
    <row r="828" spans="2:2">
      <c r="B828" s="20"/>
    </row>
    <row r="829" spans="2:2">
      <c r="B829" s="20"/>
    </row>
    <row r="830" spans="2:2">
      <c r="B830" s="20"/>
    </row>
    <row r="831" spans="2:2">
      <c r="B831" s="20"/>
    </row>
    <row r="832" spans="2:2">
      <c r="B832" s="20"/>
    </row>
    <row r="833" spans="2:2">
      <c r="B833" s="20"/>
    </row>
    <row r="834" spans="2:2">
      <c r="B834" s="20"/>
    </row>
    <row r="835" spans="2:2">
      <c r="B835" s="20"/>
    </row>
    <row r="836" spans="2:2">
      <c r="B836" s="20"/>
    </row>
    <row r="837" spans="2:2">
      <c r="B837" s="20"/>
    </row>
    <row r="838" spans="2:2">
      <c r="B838" s="20"/>
    </row>
    <row r="839" spans="2:2">
      <c r="B839" s="20"/>
    </row>
    <row r="840" spans="2:2">
      <c r="B840" s="20"/>
    </row>
    <row r="841" spans="2:2">
      <c r="B841" s="20"/>
    </row>
    <row r="842" spans="2:2">
      <c r="B842" s="20"/>
    </row>
    <row r="843" spans="2:2">
      <c r="B843" s="20"/>
    </row>
    <row r="844" spans="2:2">
      <c r="B844" s="20"/>
    </row>
    <row r="845" spans="2:2">
      <c r="B845" s="20"/>
    </row>
    <row r="846" spans="2:2">
      <c r="B846" s="20"/>
    </row>
    <row r="847" spans="2:2">
      <c r="B847" s="20"/>
    </row>
    <row r="848" spans="2:2">
      <c r="B848" s="20"/>
    </row>
    <row r="849" spans="2:2">
      <c r="B849" s="20"/>
    </row>
    <row r="850" spans="2:2">
      <c r="B850" s="20"/>
    </row>
    <row r="851" spans="2:2">
      <c r="B851" s="20"/>
    </row>
    <row r="852" spans="2:2">
      <c r="B852" s="20"/>
    </row>
    <row r="853" spans="2:2">
      <c r="B853" s="20"/>
    </row>
    <row r="854" spans="2:2">
      <c r="B854" s="20"/>
    </row>
    <row r="855" spans="2:2">
      <c r="B855" s="20"/>
    </row>
    <row r="856" spans="2:2">
      <c r="B856" s="20"/>
    </row>
    <row r="857" spans="2:2">
      <c r="B857" s="20"/>
    </row>
    <row r="858" spans="2:2">
      <c r="B858" s="20"/>
    </row>
    <row r="859" spans="2:2">
      <c r="B859" s="20"/>
    </row>
    <row r="860" spans="2:2">
      <c r="B860" s="20"/>
    </row>
    <row r="861" spans="2:2">
      <c r="B861" s="20"/>
    </row>
    <row r="862" spans="2:2">
      <c r="B862" s="20"/>
    </row>
    <row r="863" spans="2:2">
      <c r="B863" s="20"/>
    </row>
    <row r="864" spans="2:2">
      <c r="B864" s="20"/>
    </row>
    <row r="865" spans="2:2">
      <c r="B865" s="20"/>
    </row>
    <row r="866" spans="2:2">
      <c r="B866" s="20"/>
    </row>
    <row r="867" spans="2:2">
      <c r="B867" s="20"/>
    </row>
    <row r="868" spans="2:2">
      <c r="B868" s="20"/>
    </row>
    <row r="869" spans="2:2">
      <c r="B869" s="20"/>
    </row>
    <row r="870" spans="2:2">
      <c r="B870" s="20"/>
    </row>
    <row r="871" spans="2:2">
      <c r="B871" s="20"/>
    </row>
    <row r="872" spans="2:2">
      <c r="B872" s="20"/>
    </row>
    <row r="873" spans="2:2">
      <c r="B873" s="20"/>
    </row>
    <row r="874" spans="2:2">
      <c r="B874" s="20"/>
    </row>
    <row r="875" spans="2:2">
      <c r="B875" s="20"/>
    </row>
    <row r="876" spans="2:2">
      <c r="B876" s="20"/>
    </row>
    <row r="877" spans="2:2">
      <c r="B877" s="20"/>
    </row>
    <row r="878" spans="2:2">
      <c r="B878" s="20"/>
    </row>
    <row r="879" spans="2:2">
      <c r="B879" s="20"/>
    </row>
    <row r="880" spans="2:2">
      <c r="B880" s="20"/>
    </row>
    <row r="881" spans="2:2">
      <c r="B881" s="20"/>
    </row>
    <row r="882" spans="2:2">
      <c r="B882" s="20"/>
    </row>
    <row r="883" spans="2:2">
      <c r="B883" s="20"/>
    </row>
    <row r="884" spans="2:2">
      <c r="B884" s="20"/>
    </row>
    <row r="885" spans="2:2">
      <c r="B885" s="20"/>
    </row>
    <row r="886" spans="2:2">
      <c r="B886" s="20"/>
    </row>
    <row r="887" spans="2:2">
      <c r="B887" s="20"/>
    </row>
    <row r="888" spans="2:2">
      <c r="B888" s="20"/>
    </row>
    <row r="889" spans="2:2">
      <c r="B889" s="20"/>
    </row>
    <row r="890" spans="2:2">
      <c r="B890" s="20"/>
    </row>
    <row r="891" spans="2:2">
      <c r="B891" s="20"/>
    </row>
    <row r="892" spans="2:2">
      <c r="B892" s="20"/>
    </row>
    <row r="893" spans="2:2">
      <c r="B893" s="20"/>
    </row>
    <row r="894" spans="2:2">
      <c r="B894" s="20"/>
    </row>
    <row r="895" spans="2:2">
      <c r="B895" s="20"/>
    </row>
    <row r="896" spans="2:2">
      <c r="B896" s="20"/>
    </row>
    <row r="897" spans="2:2">
      <c r="B897" s="20"/>
    </row>
    <row r="898" spans="2:2">
      <c r="B898" s="20"/>
    </row>
    <row r="899" spans="2:2">
      <c r="B899" s="20"/>
    </row>
    <row r="900" spans="2:2">
      <c r="B900" s="20"/>
    </row>
    <row r="901" spans="2:2">
      <c r="B901" s="20"/>
    </row>
    <row r="902" spans="2:2">
      <c r="B902" s="20"/>
    </row>
    <row r="903" spans="2:2">
      <c r="B903" s="20"/>
    </row>
    <row r="904" spans="2:2">
      <c r="B904" s="20"/>
    </row>
    <row r="905" spans="2:2">
      <c r="B905" s="20"/>
    </row>
    <row r="906" spans="2:2">
      <c r="B906" s="20"/>
    </row>
    <row r="907" spans="2:2">
      <c r="B907" s="20"/>
    </row>
    <row r="908" spans="2:2">
      <c r="B908" s="20"/>
    </row>
    <row r="909" spans="2:2">
      <c r="B909" s="20"/>
    </row>
    <row r="910" spans="2:2">
      <c r="B910" s="20"/>
    </row>
    <row r="911" spans="2:2">
      <c r="B911" s="20"/>
    </row>
    <row r="912" spans="2:2">
      <c r="B912" s="20"/>
    </row>
    <row r="913" spans="2:2">
      <c r="B913" s="20"/>
    </row>
    <row r="914" spans="2:2">
      <c r="B914" s="20"/>
    </row>
    <row r="915" spans="2:2">
      <c r="B915" s="20"/>
    </row>
    <row r="916" spans="2:2">
      <c r="B916" s="20"/>
    </row>
    <row r="917" spans="2:2">
      <c r="B917" s="20"/>
    </row>
    <row r="918" spans="2:2">
      <c r="B918" s="20"/>
    </row>
    <row r="919" spans="2:2">
      <c r="B919" s="20"/>
    </row>
    <row r="920" spans="2:2">
      <c r="B920" s="20"/>
    </row>
    <row r="921" spans="2:2">
      <c r="B921" s="20"/>
    </row>
    <row r="922" spans="2:2">
      <c r="B922" s="20"/>
    </row>
    <row r="923" spans="2:2">
      <c r="B923" s="20"/>
    </row>
    <row r="924" spans="2:2">
      <c r="B924" s="20"/>
    </row>
    <row r="925" spans="2:2">
      <c r="B925" s="20"/>
    </row>
    <row r="926" spans="2:2">
      <c r="B926" s="20"/>
    </row>
    <row r="927" spans="2:2">
      <c r="B927" s="20"/>
    </row>
    <row r="928" spans="2:2">
      <c r="B928" s="20"/>
    </row>
    <row r="929" spans="2:2">
      <c r="B929" s="20"/>
    </row>
    <row r="930" spans="2:2">
      <c r="B930" s="20"/>
    </row>
    <row r="931" spans="2:2">
      <c r="B931" s="20"/>
    </row>
    <row r="932" spans="2:2">
      <c r="B932" s="20"/>
    </row>
    <row r="933" spans="2:2">
      <c r="B933" s="20"/>
    </row>
    <row r="934" spans="2:2">
      <c r="B934" s="20"/>
    </row>
    <row r="935" spans="2:2">
      <c r="B935" s="20"/>
    </row>
    <row r="936" spans="2:2">
      <c r="B936" s="20"/>
    </row>
    <row r="937" spans="2:2">
      <c r="B937" s="20"/>
    </row>
    <row r="938" spans="2:2">
      <c r="B938" s="20"/>
    </row>
    <row r="939" spans="2:2">
      <c r="B939" s="20"/>
    </row>
    <row r="940" spans="2:2">
      <c r="B940" s="20"/>
    </row>
    <row r="941" spans="2:2">
      <c r="B941" s="20"/>
    </row>
    <row r="942" spans="2:2">
      <c r="B942" s="20"/>
    </row>
    <row r="943" spans="2:2">
      <c r="B943" s="20"/>
    </row>
    <row r="944" spans="2:2">
      <c r="B944" s="20"/>
    </row>
    <row r="945" spans="2:2">
      <c r="B945" s="20"/>
    </row>
    <row r="946" spans="2:2">
      <c r="B946" s="20"/>
    </row>
    <row r="947" spans="2:2">
      <c r="B947" s="20"/>
    </row>
    <row r="948" spans="2:2">
      <c r="B948" s="20"/>
    </row>
    <row r="949" spans="2:2">
      <c r="B949" s="20"/>
    </row>
    <row r="950" spans="2:2">
      <c r="B950" s="20"/>
    </row>
    <row r="951" spans="2:2">
      <c r="B951" s="20"/>
    </row>
    <row r="952" spans="2:2">
      <c r="B952" s="20"/>
    </row>
    <row r="953" spans="2:2">
      <c r="B953" s="20"/>
    </row>
    <row r="954" spans="2:2">
      <c r="B954" s="20"/>
    </row>
    <row r="955" spans="2:2">
      <c r="B955" s="20"/>
    </row>
    <row r="956" spans="2:2">
      <c r="B956" s="20"/>
    </row>
    <row r="957" spans="2:2">
      <c r="B957" s="20"/>
    </row>
    <row r="958" spans="2:2">
      <c r="B958" s="20"/>
    </row>
    <row r="959" spans="2:2">
      <c r="B959" s="20"/>
    </row>
    <row r="960" spans="2:2">
      <c r="B960" s="20"/>
    </row>
    <row r="961" spans="2:2">
      <c r="B961" s="20"/>
    </row>
    <row r="962" spans="2:2">
      <c r="B962" s="20"/>
    </row>
    <row r="963" spans="2:2">
      <c r="B963" s="20"/>
    </row>
    <row r="964" spans="2:2">
      <c r="B964" s="20"/>
    </row>
    <row r="965" spans="2:2">
      <c r="B965" s="20"/>
    </row>
    <row r="966" spans="2:2">
      <c r="B966" s="20"/>
    </row>
    <row r="967" spans="2:2">
      <c r="B967" s="20"/>
    </row>
    <row r="968" spans="2:2">
      <c r="B968" s="20"/>
    </row>
    <row r="969" spans="2:2">
      <c r="B969" s="20"/>
    </row>
    <row r="970" spans="2:2">
      <c r="B970" s="20"/>
    </row>
    <row r="971" spans="2:2">
      <c r="B971" s="20"/>
    </row>
    <row r="972" spans="2:2">
      <c r="B972" s="20"/>
    </row>
    <row r="973" spans="2:2">
      <c r="B973" s="20"/>
    </row>
    <row r="974" spans="2:2">
      <c r="B974" s="20"/>
    </row>
    <row r="975" spans="2:2">
      <c r="B975" s="20"/>
    </row>
    <row r="976" spans="2:2">
      <c r="B976" s="20"/>
    </row>
    <row r="977" spans="2:2">
      <c r="B977" s="20"/>
    </row>
    <row r="978" spans="2:2">
      <c r="B978" s="20"/>
    </row>
    <row r="979" spans="2:2">
      <c r="B979" s="20"/>
    </row>
    <row r="980" spans="2:2">
      <c r="B980" s="20"/>
    </row>
    <row r="981" spans="2:2">
      <c r="B981" s="20"/>
    </row>
    <row r="982" spans="2:2">
      <c r="B982" s="20"/>
    </row>
    <row r="983" spans="2:2">
      <c r="B983" s="20"/>
    </row>
    <row r="984" spans="2:2">
      <c r="B984" s="20"/>
    </row>
    <row r="985" spans="2:2">
      <c r="B985" s="20"/>
    </row>
    <row r="986" spans="2:2">
      <c r="B986" s="20"/>
    </row>
    <row r="987" spans="2:2">
      <c r="B987" s="20"/>
    </row>
    <row r="988" spans="2:2">
      <c r="B988" s="20"/>
    </row>
    <row r="989" spans="2:2">
      <c r="B989" s="20"/>
    </row>
    <row r="990" spans="2:2">
      <c r="B990" s="20"/>
    </row>
    <row r="991" spans="2:2">
      <c r="B991" s="20"/>
    </row>
    <row r="992" spans="2:2">
      <c r="B992" s="20"/>
    </row>
    <row r="993" spans="2:2">
      <c r="B993" s="20"/>
    </row>
    <row r="994" spans="2:2">
      <c r="B994" s="20"/>
    </row>
    <row r="995" spans="2:2">
      <c r="B995" s="20"/>
    </row>
    <row r="996" spans="2:2">
      <c r="B996" s="20"/>
    </row>
    <row r="997" spans="2:2">
      <c r="B997" s="20"/>
    </row>
    <row r="998" spans="2:2">
      <c r="B998" s="20"/>
    </row>
    <row r="999" spans="2:2">
      <c r="B999" s="20"/>
    </row>
    <row r="1000" spans="2:2">
      <c r="B1000" s="20"/>
    </row>
  </sheetData>
  <conditionalFormatting sqref="D10:D368">
    <cfRule type="dataBar" priority="3">
      <dataBar>
        <cfvo type="min"/>
        <cfvo type="max"/>
        <color rgb="FFFF555A"/>
      </dataBar>
      <extLst>
        <ext xmlns:x14="http://schemas.microsoft.com/office/spreadsheetml/2009/9/main" uri="{B025F937-C7B1-47D3-B67F-A62EFF666E3E}">
          <x14:id>{c95d385d-56da-4a66-abba-e4396f2e5bdc}</x14:id>
        </ext>
      </extLst>
    </cfRule>
  </conditionalFormatting>
  <conditionalFormatting sqref="C3 C4 C5 C6 C7 C8">
    <cfRule type="iconSet" priority="2">
      <iconSet iconSet="3Flags">
        <cfvo type="percent" val="0"/>
        <cfvo type="percent" val="33"/>
        <cfvo type="percent" val="67"/>
      </iconSet>
    </cfRule>
  </conditionalFormatting>
  <conditionalFormatting sqref="D3 D4 D5 D6 D7 D8">
    <cfRule type="dataBar" priority="1">
      <dataBar>
        <cfvo type="min"/>
        <cfvo type="max"/>
        <color rgb="FFFF555A"/>
      </dataBar>
      <extLst>
        <ext xmlns:x14="http://schemas.microsoft.com/office/spreadsheetml/2009/9/main" uri="{B025F937-C7B1-47D3-B67F-A62EFF666E3E}">
          <x14:id>{1cdadccb-c971-4d28-a28f-02743c653dd6}</x14:id>
        </ext>
      </extLst>
    </cfRule>
  </conditionalFormatting>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c95d385d-56da-4a66-abba-e4396f2e5bdc}">
            <x14:dataBar minLength="0" maxLength="100" border="1" negativeBarBorderColorSameAsPositive="0">
              <x14:cfvo type="autoMin"/>
              <x14:cfvo type="autoMax"/>
              <x14:borderColor rgb="FFFF555A"/>
              <x14:negativeFillColor rgb="FFFF0000"/>
              <x14:negativeBorderColor rgb="FFFF0000"/>
              <x14:axisColor rgb="FF000000"/>
            </x14:dataBar>
          </x14:cfRule>
          <xm:sqref>D10:D368</xm:sqref>
        </x14:conditionalFormatting>
        <x14:conditionalFormatting xmlns:xm="http://schemas.microsoft.com/office/excel/2006/main">
          <x14:cfRule type="dataBar" id="{1cdadccb-c971-4d28-a28f-02743c653dd6}">
            <x14:dataBar minLength="0" maxLength="100" border="1" negativeBarBorderColorSameAsPositive="0">
              <x14:cfvo type="autoMin"/>
              <x14:cfvo type="autoMax"/>
              <x14:borderColor rgb="FFFF555A"/>
              <x14:negativeFillColor rgb="FFFF0000"/>
              <x14:negativeBorderColor rgb="FFFF0000"/>
              <x14:axisColor rgb="FF000000"/>
            </x14:dataBar>
          </x14:cfRule>
          <xm:sqref>D3 D4 D5 D6 D7 D8</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1000"/>
  <sheetViews>
    <sheetView tabSelected="1" zoomScale="85" zoomScaleNormal="85" workbookViewId="0">
      <selection activeCell="G10" sqref="G10"/>
    </sheetView>
  </sheetViews>
  <sheetFormatPr defaultColWidth="8.88888888888889" defaultRowHeight="15"/>
  <cols>
    <col min="2" max="2" width="12.1555555555556" style="1" customWidth="1"/>
    <col min="3" max="3" width="12.5481481481481" style="1" customWidth="1"/>
    <col min="4" max="4" width="13.4592592592593" style="1" customWidth="1"/>
    <col min="5" max="5" width="16.7259259259259" style="1" customWidth="1"/>
    <col min="6" max="6" width="12.0222222222222" style="1" customWidth="1"/>
    <col min="7" max="7" width="9.8962962962963" style="1" customWidth="1"/>
    <col min="8" max="8" width="11.3333333333333" style="1" customWidth="1"/>
    <col min="9" max="9" width="11.4444444444444" style="2" customWidth="1"/>
    <col min="10" max="13" width="8.88888888888889" style="3"/>
    <col min="14" max="14" width="13.9851851851852" customWidth="1"/>
    <col min="15" max="15" width="13.0666666666667" customWidth="1"/>
  </cols>
  <sheetData>
    <row r="1" ht="15.75" spans="2:16">
      <c r="B1" s="4"/>
      <c r="C1" s="4"/>
      <c r="D1" s="4"/>
      <c r="E1" s="4"/>
      <c r="F1" s="4"/>
      <c r="G1" s="4"/>
      <c r="H1" s="4"/>
      <c r="I1" s="4"/>
      <c r="J1" s="4"/>
      <c r="K1" s="4"/>
      <c r="L1" s="4"/>
      <c r="M1" s="4"/>
      <c r="N1" s="4"/>
      <c r="O1" s="4"/>
      <c r="P1" s="4"/>
    </row>
    <row r="2" ht="63" spans="2:16">
      <c r="B2" s="5" t="s">
        <v>12</v>
      </c>
      <c r="C2" s="6" t="s">
        <v>18</v>
      </c>
      <c r="D2" s="7" t="s">
        <v>21</v>
      </c>
      <c r="E2" s="7" t="s">
        <v>32</v>
      </c>
      <c r="F2" s="7" t="s">
        <v>34</v>
      </c>
      <c r="G2" s="4"/>
      <c r="H2" s="4"/>
      <c r="I2" s="4"/>
      <c r="J2" s="4"/>
      <c r="K2" s="4"/>
      <c r="L2" s="4"/>
      <c r="M2" s="4"/>
      <c r="N2" s="4"/>
      <c r="O2" s="4"/>
      <c r="P2" s="4"/>
    </row>
    <row r="3" ht="15.75" spans="2:16">
      <c r="B3" s="8">
        <v>43494</v>
      </c>
      <c r="C3" s="9">
        <v>0.0280979450897364</v>
      </c>
      <c r="D3" s="10">
        <v>-0.524816421151155</v>
      </c>
      <c r="E3" s="11" t="s">
        <v>149</v>
      </c>
      <c r="F3" s="11" t="s">
        <v>45</v>
      </c>
      <c r="G3" s="4"/>
      <c r="H3" s="4"/>
      <c r="I3" s="4"/>
      <c r="J3" s="4"/>
      <c r="K3" s="4"/>
      <c r="L3" s="4"/>
      <c r="M3" s="4"/>
      <c r="N3" s="4"/>
      <c r="O3" s="4"/>
      <c r="P3" s="4"/>
    </row>
    <row r="4" ht="15.75" spans="2:15">
      <c r="B4" s="8">
        <v>43501</v>
      </c>
      <c r="C4" s="9">
        <v>0.0603455428662882</v>
      </c>
      <c r="D4" s="10">
        <v>1.1476852728398</v>
      </c>
      <c r="E4" s="11" t="s">
        <v>150</v>
      </c>
      <c r="F4" s="11" t="s">
        <v>40</v>
      </c>
      <c r="G4" s="12"/>
      <c r="H4" s="13"/>
      <c r="I4" s="18"/>
      <c r="J4" s="18"/>
      <c r="K4" s="18"/>
      <c r="L4" s="18"/>
      <c r="M4" s="18"/>
      <c r="N4" s="12"/>
      <c r="O4" s="12"/>
    </row>
    <row r="5" ht="15.75" spans="2:15">
      <c r="B5" s="8">
        <v>43515</v>
      </c>
      <c r="C5" s="9">
        <v>0.0282778104077351</v>
      </c>
      <c r="D5" s="10">
        <v>-0.54090360183579</v>
      </c>
      <c r="E5" s="11" t="s">
        <v>149</v>
      </c>
      <c r="F5" s="11" t="s">
        <v>47</v>
      </c>
      <c r="G5" s="12"/>
      <c r="H5" s="13"/>
      <c r="I5" s="18"/>
      <c r="J5" s="18"/>
      <c r="K5" s="18"/>
      <c r="L5" s="18"/>
      <c r="M5" s="18"/>
      <c r="N5" s="12"/>
      <c r="O5" s="12"/>
    </row>
    <row r="6" ht="15.75" spans="2:15">
      <c r="B6" s="8">
        <v>43522</v>
      </c>
      <c r="C6" s="9">
        <v>0.0610148214973852</v>
      </c>
      <c r="D6" s="10">
        <v>1.15769257299693</v>
      </c>
      <c r="E6" s="11" t="s">
        <v>150</v>
      </c>
      <c r="F6" s="11" t="s">
        <v>42</v>
      </c>
      <c r="G6" s="12"/>
      <c r="H6" s="13"/>
      <c r="I6" s="18"/>
      <c r="J6" s="18"/>
      <c r="K6" s="18"/>
      <c r="L6" s="18"/>
      <c r="M6" s="18"/>
      <c r="N6" s="12"/>
      <c r="O6" s="12"/>
    </row>
    <row r="7" ht="15.75" spans="2:15">
      <c r="B7" s="8">
        <v>43526</v>
      </c>
      <c r="C7" s="9">
        <v>0.0192988205719397</v>
      </c>
      <c r="D7" s="10">
        <v>-0.423946784071794</v>
      </c>
      <c r="E7" s="11" t="s">
        <v>149</v>
      </c>
      <c r="F7" s="11" t="s">
        <v>48</v>
      </c>
      <c r="G7" s="12"/>
      <c r="H7" s="13"/>
      <c r="I7" s="18"/>
      <c r="J7" s="18"/>
      <c r="K7" s="18"/>
      <c r="L7" s="18"/>
      <c r="M7" s="18"/>
      <c r="N7" s="12"/>
      <c r="O7" s="12"/>
    </row>
    <row r="8" ht="15.75" spans="2:15">
      <c r="B8" s="8">
        <v>43533</v>
      </c>
      <c r="C8" s="9">
        <v>0.038987613670587</v>
      </c>
      <c r="D8" s="10">
        <v>1.02020706525841</v>
      </c>
      <c r="E8" s="11" t="s">
        <v>150</v>
      </c>
      <c r="F8" s="11" t="s">
        <v>43</v>
      </c>
      <c r="G8" s="12"/>
      <c r="H8" s="13"/>
      <c r="I8" s="18"/>
      <c r="J8" s="18"/>
      <c r="K8" s="18"/>
      <c r="L8" s="18"/>
      <c r="M8" s="18"/>
      <c r="N8" s="12"/>
      <c r="O8" s="12"/>
    </row>
    <row r="9" ht="15.75" spans="2:15">
      <c r="B9" s="8">
        <v>43543</v>
      </c>
      <c r="C9" s="9">
        <v>0.0322586601307264</v>
      </c>
      <c r="D9" s="10">
        <v>-0.466274577095443</v>
      </c>
      <c r="E9" s="11" t="s">
        <v>149</v>
      </c>
      <c r="F9" s="11" t="s">
        <v>51</v>
      </c>
      <c r="G9" s="12"/>
      <c r="H9" s="13"/>
      <c r="I9" s="18"/>
      <c r="J9" s="18"/>
      <c r="K9" s="18"/>
      <c r="L9" s="18"/>
      <c r="M9" s="18"/>
      <c r="N9" s="12"/>
      <c r="O9" s="12"/>
    </row>
    <row r="10" ht="15.75" spans="2:15">
      <c r="B10" s="8">
        <v>43550</v>
      </c>
      <c r="C10" s="9">
        <v>0.0603991741238256</v>
      </c>
      <c r="D10" s="10">
        <v>0.872339826857698</v>
      </c>
      <c r="E10" s="11" t="s">
        <v>150</v>
      </c>
      <c r="F10" s="11" t="s">
        <v>44</v>
      </c>
      <c r="G10" s="12"/>
      <c r="H10" s="13"/>
      <c r="I10" s="18"/>
      <c r="J10" s="18"/>
      <c r="K10" s="18"/>
      <c r="L10" s="18"/>
      <c r="M10" s="18"/>
      <c r="N10" s="12"/>
      <c r="O10" s="12"/>
    </row>
    <row r="11" ht="15.75" spans="2:15">
      <c r="B11" s="8">
        <v>43559</v>
      </c>
      <c r="C11" s="9">
        <v>0.0283623996673481</v>
      </c>
      <c r="D11" s="10">
        <v>-0.534971292526224</v>
      </c>
      <c r="E11" s="11" t="s">
        <v>149</v>
      </c>
      <c r="F11" s="11" t="s">
        <v>47</v>
      </c>
      <c r="G11" s="12"/>
      <c r="H11" s="13"/>
      <c r="I11" s="18"/>
      <c r="J11" s="18"/>
      <c r="K11" s="18"/>
      <c r="L11" s="18"/>
      <c r="M11" s="18"/>
      <c r="N11" s="12"/>
      <c r="O11" s="12"/>
    </row>
    <row r="12" ht="15.75" spans="2:15">
      <c r="B12" s="8">
        <v>43566</v>
      </c>
      <c r="C12" s="9">
        <v>0.0585872370819088</v>
      </c>
      <c r="D12" s="10">
        <v>1.06566573241532</v>
      </c>
      <c r="E12" s="11" t="s">
        <v>150</v>
      </c>
      <c r="F12" s="11" t="s">
        <v>42</v>
      </c>
      <c r="G12" s="12"/>
      <c r="H12" s="13"/>
      <c r="I12" s="18"/>
      <c r="J12" s="18"/>
      <c r="K12" s="18"/>
      <c r="L12" s="18"/>
      <c r="M12" s="18"/>
      <c r="N12" s="12"/>
      <c r="O12" s="12"/>
    </row>
    <row r="13" ht="15.75" spans="2:15">
      <c r="B13" s="8">
        <v>43567</v>
      </c>
      <c r="C13" s="9">
        <v>0.0551723573009062</v>
      </c>
      <c r="D13" s="10">
        <v>-0.204264143901119</v>
      </c>
      <c r="E13" s="11" t="s">
        <v>149</v>
      </c>
      <c r="F13" s="11" t="s">
        <v>47</v>
      </c>
      <c r="G13" s="12"/>
      <c r="H13" s="13"/>
      <c r="I13" s="18"/>
      <c r="J13" s="18"/>
      <c r="K13" s="18"/>
      <c r="L13" s="18"/>
      <c r="M13" s="18"/>
      <c r="N13" s="12"/>
      <c r="O13" s="12"/>
    </row>
    <row r="14" ht="15.75" spans="2:15">
      <c r="B14" s="8">
        <v>43573</v>
      </c>
      <c r="C14" s="9">
        <v>0.0917150820057898</v>
      </c>
      <c r="D14" s="10">
        <v>0.565444738033407</v>
      </c>
      <c r="E14" s="11" t="s">
        <v>150</v>
      </c>
      <c r="F14" s="11" t="s">
        <v>42</v>
      </c>
      <c r="G14" s="12"/>
      <c r="H14" s="13"/>
      <c r="I14" s="18"/>
      <c r="J14" s="18"/>
      <c r="K14" s="18"/>
      <c r="L14" s="18"/>
      <c r="M14" s="18"/>
      <c r="N14" s="12"/>
      <c r="O14" s="12"/>
    </row>
    <row r="15" ht="15.75" spans="2:15">
      <c r="B15" s="8">
        <v>43580</v>
      </c>
      <c r="C15" s="9">
        <v>0.0562300732524158</v>
      </c>
      <c r="D15" s="10">
        <v>-0.386904835904022</v>
      </c>
      <c r="E15" s="11" t="s">
        <v>149</v>
      </c>
      <c r="F15" s="11" t="s">
        <v>47</v>
      </c>
      <c r="G15" s="12"/>
      <c r="H15" s="13"/>
      <c r="I15" s="18"/>
      <c r="J15" s="18"/>
      <c r="K15" s="18"/>
      <c r="L15" s="18"/>
      <c r="M15" s="18"/>
      <c r="N15" s="12"/>
      <c r="O15" s="12"/>
    </row>
    <row r="16" ht="15.75" spans="2:15">
      <c r="B16" s="8">
        <v>43662</v>
      </c>
      <c r="C16" s="9">
        <v>0.024178642019404</v>
      </c>
      <c r="D16" s="10">
        <v>-0.591959098301699</v>
      </c>
      <c r="E16" s="11" t="s">
        <v>149</v>
      </c>
      <c r="F16" s="11" t="s">
        <v>45</v>
      </c>
      <c r="G16" s="12"/>
      <c r="H16" s="13"/>
      <c r="I16" s="18"/>
      <c r="J16" s="18"/>
      <c r="K16" s="18"/>
      <c r="L16" s="18"/>
      <c r="M16" s="18"/>
      <c r="N16" s="12"/>
      <c r="O16" s="12"/>
    </row>
    <row r="17" ht="15.75" spans="2:15">
      <c r="B17" s="8">
        <v>43669</v>
      </c>
      <c r="C17" s="9">
        <v>0.0550878816715299</v>
      </c>
      <c r="D17" s="10">
        <v>1.27836954727732</v>
      </c>
      <c r="E17" s="11" t="s">
        <v>150</v>
      </c>
      <c r="F17" s="11" t="s">
        <v>40</v>
      </c>
      <c r="G17" s="12"/>
      <c r="H17" s="13"/>
      <c r="I17" s="18"/>
      <c r="J17" s="18"/>
      <c r="K17" s="18"/>
      <c r="L17" s="18"/>
      <c r="M17" s="18"/>
      <c r="N17" s="12"/>
      <c r="O17" s="12"/>
    </row>
    <row r="18" ht="15.75" spans="2:15">
      <c r="B18" s="8">
        <v>43688</v>
      </c>
      <c r="C18" s="9">
        <v>0.0174071145508309</v>
      </c>
      <c r="D18" s="10">
        <v>-0.543533632051769</v>
      </c>
      <c r="E18" s="11" t="s">
        <v>149</v>
      </c>
      <c r="F18" s="11" t="s">
        <v>48</v>
      </c>
      <c r="G18" s="12"/>
      <c r="H18" s="13"/>
      <c r="I18" s="18"/>
      <c r="J18" s="18"/>
      <c r="K18" s="18"/>
      <c r="L18" s="18"/>
      <c r="M18" s="18"/>
      <c r="N18" s="12"/>
      <c r="O18" s="12"/>
    </row>
    <row r="19" ht="15.75" spans="2:15">
      <c r="B19" s="8">
        <v>43695</v>
      </c>
      <c r="C19" s="9">
        <v>0.0348977102272657</v>
      </c>
      <c r="D19" s="10">
        <v>1.00479580491988</v>
      </c>
      <c r="E19" s="11" t="s">
        <v>150</v>
      </c>
      <c r="F19" s="11" t="s">
        <v>43</v>
      </c>
      <c r="G19" s="12"/>
      <c r="H19" s="13"/>
      <c r="I19" s="18"/>
      <c r="J19" s="18"/>
      <c r="K19" s="18"/>
      <c r="L19" s="18"/>
      <c r="M19" s="18"/>
      <c r="N19" s="12"/>
      <c r="O19" s="12"/>
    </row>
    <row r="20" ht="15.75" spans="2:15">
      <c r="B20" s="8">
        <v>43722</v>
      </c>
      <c r="C20" s="9">
        <v>0.0156715938823226</v>
      </c>
      <c r="D20" s="10">
        <v>-0.512465223273348</v>
      </c>
      <c r="E20" s="11" t="s">
        <v>149</v>
      </c>
      <c r="F20" s="11" t="s">
        <v>47</v>
      </c>
      <c r="G20" s="12"/>
      <c r="H20" s="13"/>
      <c r="I20" s="18"/>
      <c r="J20" s="18"/>
      <c r="K20" s="18"/>
      <c r="L20" s="18"/>
      <c r="M20" s="18"/>
      <c r="N20" s="12"/>
      <c r="O20" s="12"/>
    </row>
    <row r="21" ht="15.75" spans="2:15">
      <c r="B21" s="8">
        <v>43729</v>
      </c>
      <c r="C21" s="9">
        <v>0.0334879866102791</v>
      </c>
      <c r="D21" s="10">
        <v>1.13685901138959</v>
      </c>
      <c r="E21" s="11" t="s">
        <v>150</v>
      </c>
      <c r="F21" s="11" t="s">
        <v>42</v>
      </c>
      <c r="G21" s="12"/>
      <c r="H21" s="13"/>
      <c r="I21" s="18"/>
      <c r="J21" s="18"/>
      <c r="K21" s="18"/>
      <c r="L21" s="18"/>
      <c r="M21" s="18"/>
      <c r="N21" s="12"/>
      <c r="O21" s="12"/>
    </row>
    <row r="22" ht="15.75" spans="2:15">
      <c r="B22" s="8">
        <v>43747</v>
      </c>
      <c r="C22" s="9">
        <v>0.067975514884468</v>
      </c>
      <c r="D22" s="10">
        <v>0.270024863656274</v>
      </c>
      <c r="E22" s="11" t="s">
        <v>150</v>
      </c>
      <c r="F22" s="11" t="s">
        <v>43</v>
      </c>
      <c r="G22" s="12"/>
      <c r="H22" s="13"/>
      <c r="I22" s="18"/>
      <c r="J22" s="18"/>
      <c r="K22" s="18"/>
      <c r="L22" s="18"/>
      <c r="M22" s="18"/>
      <c r="N22" s="12"/>
      <c r="O22" s="12"/>
    </row>
    <row r="23" ht="15.75" spans="2:15">
      <c r="B23" s="8">
        <v>43759</v>
      </c>
      <c r="C23" s="9">
        <v>0.0641344438964221</v>
      </c>
      <c r="D23" s="10">
        <v>0.210357949833231</v>
      </c>
      <c r="E23" s="11" t="s">
        <v>150</v>
      </c>
      <c r="F23" s="11" t="s">
        <v>42</v>
      </c>
      <c r="G23" s="12"/>
      <c r="H23" s="13"/>
      <c r="I23" s="18"/>
      <c r="J23" s="18"/>
      <c r="K23" s="18"/>
      <c r="L23" s="18"/>
      <c r="M23" s="18"/>
      <c r="N23" s="12"/>
      <c r="O23" s="12"/>
    </row>
    <row r="24" ht="15.75" spans="2:15">
      <c r="B24" s="8">
        <v>43760</v>
      </c>
      <c r="C24" s="9">
        <v>0.0621867595202727</v>
      </c>
      <c r="D24" s="10">
        <v>0.210662318627636</v>
      </c>
      <c r="E24" s="11" t="s">
        <v>150</v>
      </c>
      <c r="F24" s="11" t="s">
        <v>44</v>
      </c>
      <c r="G24" s="12"/>
      <c r="H24" s="13"/>
      <c r="I24" s="18"/>
      <c r="J24" s="18"/>
      <c r="K24" s="18"/>
      <c r="L24" s="18"/>
      <c r="M24" s="18"/>
      <c r="N24" s="12"/>
      <c r="O24" s="12"/>
    </row>
    <row r="25" ht="15.75" spans="2:15">
      <c r="B25" s="8">
        <v>43786</v>
      </c>
      <c r="C25" s="9">
        <v>0.0159040442735496</v>
      </c>
      <c r="D25" s="10">
        <v>-0.539335249048084</v>
      </c>
      <c r="E25" s="11" t="s">
        <v>149</v>
      </c>
      <c r="F25" s="11" t="s">
        <v>47</v>
      </c>
      <c r="G25" s="12"/>
      <c r="H25" s="13"/>
      <c r="I25" s="18"/>
      <c r="J25" s="18"/>
      <c r="K25" s="18"/>
      <c r="L25" s="18"/>
      <c r="M25" s="18"/>
      <c r="N25" s="12"/>
      <c r="O25" s="12"/>
    </row>
    <row r="26" ht="15.75" spans="2:15">
      <c r="B26" s="8">
        <v>43793</v>
      </c>
      <c r="C26" s="9">
        <v>0.0356323906663841</v>
      </c>
      <c r="D26" s="10">
        <v>1.24046098297433</v>
      </c>
      <c r="E26" s="11" t="s">
        <v>150</v>
      </c>
      <c r="F26" s="11" t="s">
        <v>42</v>
      </c>
      <c r="G26" s="12"/>
      <c r="H26" s="13"/>
      <c r="I26" s="18"/>
      <c r="J26" s="18"/>
      <c r="K26" s="18"/>
      <c r="L26" s="18"/>
      <c r="M26" s="18"/>
      <c r="N26" s="12"/>
      <c r="O26" s="12"/>
    </row>
    <row r="27" ht="15.75" spans="2:15">
      <c r="B27" s="8">
        <v>43821</v>
      </c>
      <c r="C27" s="9">
        <v>0.0389167116843674</v>
      </c>
      <c r="D27" s="10">
        <v>0.210291660803141</v>
      </c>
      <c r="E27" s="11" t="s">
        <v>150</v>
      </c>
      <c r="F27" s="11" t="s">
        <v>42</v>
      </c>
      <c r="G27" s="12"/>
      <c r="H27" s="13"/>
      <c r="I27" s="18"/>
      <c r="J27" s="18"/>
      <c r="K27" s="18"/>
      <c r="L27" s="18"/>
      <c r="M27" s="18"/>
      <c r="N27" s="12"/>
      <c r="O27" s="12"/>
    </row>
    <row r="28" ht="15.75" spans="2:15">
      <c r="B28" s="8">
        <v>43827</v>
      </c>
      <c r="C28" s="9">
        <v>0.0390027730866611</v>
      </c>
      <c r="D28" s="10">
        <v>0.200333268988507</v>
      </c>
      <c r="E28" s="11" t="s">
        <v>150</v>
      </c>
      <c r="F28" s="11" t="s">
        <v>42</v>
      </c>
      <c r="G28" s="12"/>
      <c r="H28" s="13"/>
      <c r="I28" s="18"/>
      <c r="J28" s="18"/>
      <c r="K28" s="18"/>
      <c r="L28" s="18"/>
      <c r="M28" s="18"/>
      <c r="N28" s="12"/>
      <c r="O28" s="12"/>
    </row>
    <row r="29" ht="15.75" spans="2:8">
      <c r="B29" s="14"/>
      <c r="C29" s="15"/>
      <c r="D29" s="15"/>
      <c r="E29" s="15"/>
      <c r="F29" s="15"/>
      <c r="G29" s="15"/>
      <c r="H29" s="16"/>
    </row>
    <row r="30" ht="15.75" spans="2:8">
      <c r="B30" s="14"/>
      <c r="C30" s="15"/>
      <c r="D30" s="15"/>
      <c r="E30" s="15"/>
      <c r="F30" s="15"/>
      <c r="G30" s="15"/>
      <c r="H30" s="16"/>
    </row>
    <row r="31" ht="15.75" spans="2:8">
      <c r="B31" s="14"/>
      <c r="C31" s="15"/>
      <c r="D31" s="15"/>
      <c r="E31" s="15"/>
      <c r="F31" s="15"/>
      <c r="G31" s="15"/>
      <c r="H31" s="16"/>
    </row>
    <row r="32" ht="15.75" spans="2:8">
      <c r="B32" s="14"/>
      <c r="C32" s="15"/>
      <c r="D32" s="15"/>
      <c r="E32" s="15"/>
      <c r="F32" s="15"/>
      <c r="G32" s="15"/>
      <c r="H32" s="16"/>
    </row>
    <row r="33" ht="15.75" spans="2:8">
      <c r="B33" s="14"/>
      <c r="C33" s="15"/>
      <c r="D33" s="15"/>
      <c r="E33" s="15"/>
      <c r="F33" s="15"/>
      <c r="G33" s="15"/>
      <c r="H33" s="16"/>
    </row>
    <row r="34" ht="15.75" spans="2:8">
      <c r="B34" s="14"/>
      <c r="C34" s="15"/>
      <c r="D34" s="15"/>
      <c r="E34" s="15"/>
      <c r="F34" s="15"/>
      <c r="G34" s="15"/>
      <c r="H34" s="16"/>
    </row>
    <row r="35" ht="15.75" spans="2:8">
      <c r="B35" s="14"/>
      <c r="C35" s="15"/>
      <c r="D35" s="15"/>
      <c r="E35" s="15"/>
      <c r="F35" s="15"/>
      <c r="G35" s="15"/>
      <c r="H35" s="16"/>
    </row>
    <row r="36" ht="15.75" spans="2:8">
      <c r="B36" s="14"/>
      <c r="C36" s="15"/>
      <c r="D36" s="15"/>
      <c r="E36" s="15"/>
      <c r="F36" s="15"/>
      <c r="G36" s="15"/>
      <c r="H36" s="16"/>
    </row>
    <row r="37" ht="15.75" spans="2:8">
      <c r="B37" s="14"/>
      <c r="C37" s="15"/>
      <c r="D37" s="15"/>
      <c r="E37" s="15"/>
      <c r="F37" s="15"/>
      <c r="G37" s="15"/>
      <c r="H37" s="16"/>
    </row>
    <row r="38" ht="15.75" spans="2:8">
      <c r="B38" s="14"/>
      <c r="C38" s="15"/>
      <c r="D38" s="15"/>
      <c r="E38" s="15"/>
      <c r="F38" s="15"/>
      <c r="G38" s="15"/>
      <c r="H38" s="16"/>
    </row>
    <row r="39" ht="15.75" spans="2:8">
      <c r="B39" s="14"/>
      <c r="C39" s="15"/>
      <c r="D39" s="15"/>
      <c r="E39" s="15"/>
      <c r="F39" s="15"/>
      <c r="G39" s="15"/>
      <c r="H39" s="16"/>
    </row>
    <row r="40" ht="15.75" spans="2:8">
      <c r="B40" s="14"/>
      <c r="C40" s="15"/>
      <c r="D40" s="15"/>
      <c r="E40" s="15"/>
      <c r="F40" s="15"/>
      <c r="G40" s="15"/>
      <c r="H40" s="16"/>
    </row>
    <row r="41" ht="15.75" spans="2:8">
      <c r="B41" s="14"/>
      <c r="C41" s="15"/>
      <c r="D41" s="15"/>
      <c r="E41" s="15"/>
      <c r="F41" s="15"/>
      <c r="G41" s="15"/>
      <c r="H41" s="16"/>
    </row>
    <row r="42" ht="15.75" spans="2:8">
      <c r="B42" s="14"/>
      <c r="C42" s="15"/>
      <c r="D42" s="15"/>
      <c r="E42" s="15"/>
      <c r="F42" s="15"/>
      <c r="G42" s="15"/>
      <c r="H42" s="16"/>
    </row>
    <row r="43" ht="15.75" spans="2:8">
      <c r="B43" s="14"/>
      <c r="C43" s="15"/>
      <c r="D43" s="15"/>
      <c r="E43" s="15"/>
      <c r="F43" s="15"/>
      <c r="G43" s="15"/>
      <c r="H43" s="16"/>
    </row>
    <row r="44" ht="15.75" spans="2:8">
      <c r="B44" s="14"/>
      <c r="C44" s="15"/>
      <c r="D44" s="15"/>
      <c r="E44" s="15"/>
      <c r="F44" s="15"/>
      <c r="G44" s="15"/>
      <c r="H44" s="16"/>
    </row>
    <row r="45" ht="15.75" spans="2:8">
      <c r="B45" s="14"/>
      <c r="C45" s="15"/>
      <c r="D45" s="15"/>
      <c r="E45" s="15"/>
      <c r="F45" s="15"/>
      <c r="G45" s="15"/>
      <c r="H45" s="16"/>
    </row>
    <row r="46" ht="15.75" spans="2:8">
      <c r="B46" s="14"/>
      <c r="C46" s="15"/>
      <c r="D46" s="15"/>
      <c r="E46" s="15"/>
      <c r="F46" s="15"/>
      <c r="G46" s="15"/>
      <c r="H46" s="16"/>
    </row>
    <row r="47" ht="15.75" spans="2:8">
      <c r="B47" s="14"/>
      <c r="C47" s="15"/>
      <c r="D47" s="15"/>
      <c r="E47" s="15"/>
      <c r="F47" s="15"/>
      <c r="G47" s="15"/>
      <c r="H47" s="16"/>
    </row>
    <row r="48" ht="15.75" spans="2:8">
      <c r="B48" s="14"/>
      <c r="C48" s="15"/>
      <c r="D48" s="15"/>
      <c r="E48" s="15"/>
      <c r="F48" s="15"/>
      <c r="G48" s="15"/>
      <c r="H48" s="16"/>
    </row>
    <row r="49" ht="15.75" spans="2:8">
      <c r="B49" s="14"/>
      <c r="C49" s="15"/>
      <c r="D49" s="15"/>
      <c r="E49" s="15"/>
      <c r="F49" s="15"/>
      <c r="G49" s="15"/>
      <c r="H49" s="16"/>
    </row>
    <row r="50" ht="15.75" spans="2:8">
      <c r="B50" s="14"/>
      <c r="C50" s="15"/>
      <c r="D50" s="15"/>
      <c r="E50" s="15"/>
      <c r="F50" s="15"/>
      <c r="G50" s="15"/>
      <c r="H50" s="16"/>
    </row>
    <row r="51" ht="15.75" spans="2:8">
      <c r="B51" s="14"/>
      <c r="C51" s="15"/>
      <c r="D51" s="15"/>
      <c r="E51" s="15"/>
      <c r="F51" s="15"/>
      <c r="G51" s="15"/>
      <c r="H51" s="16"/>
    </row>
    <row r="52" ht="15.75" spans="2:8">
      <c r="B52" s="14"/>
      <c r="C52" s="15"/>
      <c r="D52" s="15"/>
      <c r="E52" s="15"/>
      <c r="F52" s="15"/>
      <c r="G52" s="15"/>
      <c r="H52" s="16"/>
    </row>
    <row r="53" ht="15.75" spans="2:8">
      <c r="B53" s="14"/>
      <c r="C53" s="15"/>
      <c r="D53" s="15"/>
      <c r="E53" s="15"/>
      <c r="F53" s="15"/>
      <c r="G53" s="15"/>
      <c r="H53" s="16"/>
    </row>
    <row r="54" ht="15.75" spans="2:8">
      <c r="B54" s="14"/>
      <c r="C54" s="15"/>
      <c r="D54" s="15"/>
      <c r="E54" s="15"/>
      <c r="F54" s="15"/>
      <c r="G54" s="15"/>
      <c r="H54" s="16"/>
    </row>
    <row r="55" ht="15.75" spans="2:8">
      <c r="B55" s="14"/>
      <c r="C55" s="15"/>
      <c r="D55" s="15"/>
      <c r="E55" s="15"/>
      <c r="F55" s="15"/>
      <c r="G55" s="15"/>
      <c r="H55" s="16"/>
    </row>
    <row r="56" ht="15.75" spans="2:8">
      <c r="B56" s="14"/>
      <c r="C56" s="15"/>
      <c r="D56" s="15"/>
      <c r="E56" s="15"/>
      <c r="F56" s="15"/>
      <c r="G56" s="15"/>
      <c r="H56" s="16"/>
    </row>
    <row r="57" ht="15.75" spans="2:8">
      <c r="B57" s="14"/>
      <c r="C57" s="15"/>
      <c r="D57" s="15"/>
      <c r="E57" s="15"/>
      <c r="F57" s="15"/>
      <c r="G57" s="15"/>
      <c r="H57" s="16"/>
    </row>
    <row r="58" ht="15.75" spans="2:8">
      <c r="B58" s="14"/>
      <c r="C58" s="15"/>
      <c r="D58" s="15"/>
      <c r="E58" s="15"/>
      <c r="F58" s="15"/>
      <c r="G58" s="15"/>
      <c r="H58" s="16"/>
    </row>
    <row r="59" ht="63" spans="2:8">
      <c r="B59" s="7" t="s">
        <v>32</v>
      </c>
      <c r="C59" s="7" t="s">
        <v>145</v>
      </c>
      <c r="D59" s="15"/>
      <c r="E59" s="15"/>
      <c r="F59" s="15"/>
      <c r="G59" s="15"/>
      <c r="H59" s="16"/>
    </row>
    <row r="60" ht="15.75" spans="2:8">
      <c r="B60" s="11" t="s">
        <v>149</v>
      </c>
      <c r="C60" s="17">
        <f>COUNTIF(E:E,$E$3)</f>
        <v>11</v>
      </c>
      <c r="D60" s="15"/>
      <c r="E60" s="15"/>
      <c r="F60" s="15"/>
      <c r="G60" s="15"/>
      <c r="H60" s="16"/>
    </row>
    <row r="61" ht="15.75" spans="2:8">
      <c r="B61" s="11" t="s">
        <v>150</v>
      </c>
      <c r="C61" s="17">
        <f>COUNTIF(E:E,$E$4)</f>
        <v>15</v>
      </c>
      <c r="D61" s="15"/>
      <c r="E61" s="15"/>
      <c r="F61" s="15"/>
      <c r="G61" s="15"/>
      <c r="H61" s="16"/>
    </row>
    <row r="62" ht="15.75" spans="2:8">
      <c r="B62" s="14"/>
      <c r="C62" s="15"/>
      <c r="D62" s="15"/>
      <c r="E62" s="15"/>
      <c r="F62" s="15"/>
      <c r="G62" s="15"/>
      <c r="H62" s="16"/>
    </row>
    <row r="63" ht="15.75" spans="2:8">
      <c r="B63" s="14"/>
      <c r="C63" s="15"/>
      <c r="D63" s="15"/>
      <c r="E63" s="15"/>
      <c r="F63" s="15"/>
      <c r="G63" s="15"/>
      <c r="H63" s="16"/>
    </row>
    <row r="64" ht="47.25" spans="2:8">
      <c r="B64" s="7" t="s">
        <v>34</v>
      </c>
      <c r="C64" s="7" t="s">
        <v>151</v>
      </c>
      <c r="D64" s="15"/>
      <c r="E64" s="15"/>
      <c r="F64" s="15"/>
      <c r="G64" s="15"/>
      <c r="H64" s="16"/>
    </row>
    <row r="65" ht="15.75" spans="2:8">
      <c r="B65" s="19" t="s">
        <v>40</v>
      </c>
      <c r="C65" s="17">
        <v>2</v>
      </c>
      <c r="D65" s="15"/>
      <c r="E65" s="15"/>
      <c r="F65" s="15"/>
      <c r="G65" s="15"/>
      <c r="H65" s="16"/>
    </row>
    <row r="66" ht="15.75" spans="2:8">
      <c r="B66" s="19" t="s">
        <v>42</v>
      </c>
      <c r="C66" s="17">
        <v>8</v>
      </c>
      <c r="D66" s="15"/>
      <c r="E66" s="15"/>
      <c r="F66" s="15"/>
      <c r="G66" s="15"/>
      <c r="H66" s="16"/>
    </row>
    <row r="67" ht="15.75" spans="2:8">
      <c r="B67" s="19" t="s">
        <v>43</v>
      </c>
      <c r="C67" s="17">
        <v>3</v>
      </c>
      <c r="D67" s="15"/>
      <c r="E67" s="15"/>
      <c r="F67" s="15"/>
      <c r="G67" s="15"/>
      <c r="H67" s="16"/>
    </row>
    <row r="68" ht="15.75" spans="2:8">
      <c r="B68" s="19" t="s">
        <v>44</v>
      </c>
      <c r="C68" s="17">
        <v>2</v>
      </c>
      <c r="D68" s="15"/>
      <c r="E68" s="15"/>
      <c r="F68" s="15"/>
      <c r="G68" s="15"/>
      <c r="H68" s="16"/>
    </row>
    <row r="69" ht="15.75" spans="2:8">
      <c r="B69" s="19" t="s">
        <v>45</v>
      </c>
      <c r="C69" s="17">
        <v>2</v>
      </c>
      <c r="D69" s="15"/>
      <c r="E69" s="15"/>
      <c r="F69" s="15"/>
      <c r="G69" s="15"/>
      <c r="H69" s="16"/>
    </row>
    <row r="70" ht="15.75" spans="2:8">
      <c r="B70" s="19" t="s">
        <v>47</v>
      </c>
      <c r="C70" s="17">
        <v>6</v>
      </c>
      <c r="D70" s="15"/>
      <c r="E70" s="15"/>
      <c r="F70" s="15"/>
      <c r="G70" s="15"/>
      <c r="H70" s="16"/>
    </row>
    <row r="71" ht="15.75" spans="2:8">
      <c r="B71" s="19" t="s">
        <v>48</v>
      </c>
      <c r="C71" s="17">
        <v>2</v>
      </c>
      <c r="D71" s="15"/>
      <c r="E71" s="15"/>
      <c r="F71" s="15"/>
      <c r="G71" s="15"/>
      <c r="H71" s="16"/>
    </row>
    <row r="72" ht="15.75" spans="2:8">
      <c r="B72" s="19" t="s">
        <v>51</v>
      </c>
      <c r="C72" s="17">
        <v>1</v>
      </c>
      <c r="D72" s="15"/>
      <c r="E72" s="15"/>
      <c r="F72" s="15"/>
      <c r="G72" s="15"/>
      <c r="H72" s="16"/>
    </row>
    <row r="73" ht="15.75" spans="2:8">
      <c r="B73" s="14"/>
      <c r="C73" s="15"/>
      <c r="D73" s="15"/>
      <c r="E73" s="15"/>
      <c r="F73" s="15"/>
      <c r="G73" s="15"/>
      <c r="H73" s="16"/>
    </row>
    <row r="74" ht="15.75" spans="2:8">
      <c r="B74" s="14"/>
      <c r="C74" s="15"/>
      <c r="D74" s="15"/>
      <c r="E74" s="15"/>
      <c r="F74" s="15"/>
      <c r="G74" s="15"/>
      <c r="H74" s="16"/>
    </row>
    <row r="75" ht="15.75" spans="2:8">
      <c r="B75" s="14"/>
      <c r="C75" s="15"/>
      <c r="D75" s="15"/>
      <c r="E75" s="15"/>
      <c r="F75" s="15"/>
      <c r="G75" s="15"/>
      <c r="H75" s="16"/>
    </row>
    <row r="76" ht="15.75" spans="2:8">
      <c r="B76" s="14"/>
      <c r="C76" s="15"/>
      <c r="D76" s="15"/>
      <c r="E76" s="15"/>
      <c r="F76" s="15"/>
      <c r="G76" s="15"/>
      <c r="H76" s="16"/>
    </row>
    <row r="77" ht="15.75" spans="2:8">
      <c r="B77" s="14"/>
      <c r="C77" s="15"/>
      <c r="D77" s="15"/>
      <c r="E77" s="15"/>
      <c r="F77" s="15"/>
      <c r="G77" s="15"/>
      <c r="H77" s="16"/>
    </row>
    <row r="78" ht="15.75" spans="2:8">
      <c r="B78" s="14"/>
      <c r="C78" s="15"/>
      <c r="D78" s="15"/>
      <c r="E78" s="15"/>
      <c r="F78" s="15"/>
      <c r="G78" s="15"/>
      <c r="H78" s="16"/>
    </row>
    <row r="79" ht="15.75" spans="2:8">
      <c r="B79" s="14"/>
      <c r="C79" s="15"/>
      <c r="D79" s="15"/>
      <c r="E79" s="15"/>
      <c r="F79" s="15"/>
      <c r="G79" s="15"/>
      <c r="H79" s="16"/>
    </row>
    <row r="80" ht="15.75" spans="2:8">
      <c r="B80" s="14"/>
      <c r="C80" s="15"/>
      <c r="D80" s="15"/>
      <c r="E80" s="15"/>
      <c r="F80" s="15"/>
      <c r="G80" s="15"/>
      <c r="H80" s="16"/>
    </row>
    <row r="81" ht="15.75" spans="2:8">
      <c r="B81" s="14"/>
      <c r="C81" s="15"/>
      <c r="D81" s="15"/>
      <c r="E81" s="15"/>
      <c r="F81" s="15"/>
      <c r="G81" s="15"/>
      <c r="H81" s="16"/>
    </row>
    <row r="82" ht="15.75" spans="2:8">
      <c r="B82" s="14"/>
      <c r="C82" s="15"/>
      <c r="D82" s="15"/>
      <c r="E82" s="15"/>
      <c r="F82" s="15"/>
      <c r="G82" s="15"/>
      <c r="H82" s="16"/>
    </row>
    <row r="83" ht="15.75" spans="2:8">
      <c r="B83" s="14"/>
      <c r="C83" s="15"/>
      <c r="D83" s="15"/>
      <c r="E83" s="15"/>
      <c r="F83" s="15"/>
      <c r="G83" s="15"/>
      <c r="H83" s="16"/>
    </row>
    <row r="84" ht="15.75" spans="2:8">
      <c r="B84" s="14"/>
      <c r="C84" s="15"/>
      <c r="D84" s="15"/>
      <c r="E84" s="15"/>
      <c r="F84" s="15"/>
      <c r="G84" s="15"/>
      <c r="H84" s="16"/>
    </row>
    <row r="85" ht="15.75" spans="2:8">
      <c r="B85" s="14"/>
      <c r="C85" s="15"/>
      <c r="D85" s="15"/>
      <c r="E85" s="15"/>
      <c r="F85" s="15"/>
      <c r="G85" s="15"/>
      <c r="H85" s="16"/>
    </row>
    <row r="86" ht="15.75" spans="2:8">
      <c r="B86" s="14"/>
      <c r="C86" s="15"/>
      <c r="D86" s="15"/>
      <c r="E86" s="15"/>
      <c r="F86" s="15"/>
      <c r="G86" s="15"/>
      <c r="H86" s="16"/>
    </row>
    <row r="87" ht="15.75" spans="2:8">
      <c r="B87" s="14"/>
      <c r="C87" s="15"/>
      <c r="D87" s="15"/>
      <c r="E87" s="15"/>
      <c r="F87" s="15"/>
      <c r="G87" s="15"/>
      <c r="H87" s="16"/>
    </row>
    <row r="88" ht="15.75" spans="2:8">
      <c r="B88" s="14"/>
      <c r="C88" s="15"/>
      <c r="D88" s="15"/>
      <c r="E88" s="15"/>
      <c r="F88" s="15"/>
      <c r="G88" s="15"/>
      <c r="H88" s="16"/>
    </row>
    <row r="89" ht="15.75" spans="2:8">
      <c r="B89" s="14"/>
      <c r="C89" s="15"/>
      <c r="D89" s="15"/>
      <c r="E89" s="15"/>
      <c r="F89" s="15"/>
      <c r="G89" s="15"/>
      <c r="H89" s="16"/>
    </row>
    <row r="90" ht="15.75" spans="2:8">
      <c r="B90" s="14"/>
      <c r="C90" s="15"/>
      <c r="D90" s="15"/>
      <c r="E90" s="15"/>
      <c r="F90" s="15"/>
      <c r="G90" s="15"/>
      <c r="H90" s="16"/>
    </row>
    <row r="91" ht="15.75" spans="2:8">
      <c r="B91" s="14"/>
      <c r="C91" s="15"/>
      <c r="D91" s="15"/>
      <c r="E91" s="15"/>
      <c r="F91" s="15"/>
      <c r="G91" s="15"/>
      <c r="H91" s="16"/>
    </row>
    <row r="92" ht="15.75" spans="2:8">
      <c r="B92" s="14"/>
      <c r="C92" s="15"/>
      <c r="D92" s="15"/>
      <c r="E92" s="15"/>
      <c r="F92" s="15"/>
      <c r="G92" s="15"/>
      <c r="H92" s="16"/>
    </row>
    <row r="93" ht="15.75" spans="2:8">
      <c r="B93" s="14"/>
      <c r="C93" s="15"/>
      <c r="D93" s="15"/>
      <c r="E93" s="15"/>
      <c r="F93" s="15"/>
      <c r="G93" s="15"/>
      <c r="H93" s="16"/>
    </row>
    <row r="94" ht="15.75" spans="2:8">
      <c r="B94" s="14"/>
      <c r="C94" s="15"/>
      <c r="D94" s="15"/>
      <c r="E94" s="15"/>
      <c r="F94" s="15"/>
      <c r="G94" s="15"/>
      <c r="H94" s="16"/>
    </row>
    <row r="95" ht="15.75" spans="2:8">
      <c r="B95" s="14"/>
      <c r="C95" s="15"/>
      <c r="D95" s="15"/>
      <c r="E95" s="15"/>
      <c r="F95" s="15"/>
      <c r="G95" s="15"/>
      <c r="H95" s="16"/>
    </row>
    <row r="96" ht="15.75" spans="2:8">
      <c r="B96" s="14"/>
      <c r="C96" s="15"/>
      <c r="D96" s="15"/>
      <c r="E96" s="15"/>
      <c r="F96" s="15"/>
      <c r="G96" s="15"/>
      <c r="H96" s="16"/>
    </row>
    <row r="97" ht="15.75" spans="2:8">
      <c r="B97" s="14"/>
      <c r="C97" s="15"/>
      <c r="D97" s="15"/>
      <c r="E97" s="15"/>
      <c r="F97" s="15"/>
      <c r="G97" s="15"/>
      <c r="H97" s="16"/>
    </row>
    <row r="98" ht="15.75" spans="2:8">
      <c r="B98" s="14"/>
      <c r="C98" s="15"/>
      <c r="D98" s="15"/>
      <c r="E98" s="15"/>
      <c r="F98" s="15"/>
      <c r="G98" s="15"/>
      <c r="H98" s="16"/>
    </row>
    <row r="99" ht="15.75" spans="2:8">
      <c r="B99" s="14"/>
      <c r="C99" s="15"/>
      <c r="D99" s="15"/>
      <c r="E99" s="15"/>
      <c r="F99" s="15"/>
      <c r="G99" s="15"/>
      <c r="H99" s="16"/>
    </row>
    <row r="100" ht="15.75" spans="2:8">
      <c r="B100" s="14"/>
      <c r="C100" s="15"/>
      <c r="D100" s="15"/>
      <c r="E100" s="15"/>
      <c r="F100" s="15"/>
      <c r="G100" s="15"/>
      <c r="H100" s="16"/>
    </row>
    <row r="101" ht="15.75" spans="2:8">
      <c r="B101" s="14"/>
      <c r="C101" s="15"/>
      <c r="D101" s="15"/>
      <c r="E101" s="15"/>
      <c r="F101" s="15"/>
      <c r="G101" s="15"/>
      <c r="H101" s="16"/>
    </row>
    <row r="102" ht="15.75" spans="2:8">
      <c r="B102" s="14"/>
      <c r="C102" s="15"/>
      <c r="D102" s="15"/>
      <c r="E102" s="15"/>
      <c r="F102" s="15"/>
      <c r="G102" s="15"/>
      <c r="H102" s="16"/>
    </row>
    <row r="103" ht="15.75" spans="2:8">
      <c r="B103" s="14"/>
      <c r="C103" s="15"/>
      <c r="D103" s="15"/>
      <c r="E103" s="15"/>
      <c r="F103" s="15"/>
      <c r="G103" s="15"/>
      <c r="H103" s="16"/>
    </row>
    <row r="104" ht="15.75" spans="2:8">
      <c r="B104" s="14"/>
      <c r="C104" s="15"/>
      <c r="D104" s="15"/>
      <c r="E104" s="15"/>
      <c r="F104" s="15"/>
      <c r="G104" s="15"/>
      <c r="H104" s="16"/>
    </row>
    <row r="105" ht="15.75" spans="2:8">
      <c r="B105" s="14"/>
      <c r="C105" s="15"/>
      <c r="D105" s="15"/>
      <c r="E105" s="15"/>
      <c r="F105" s="15"/>
      <c r="G105" s="15"/>
      <c r="H105" s="16"/>
    </row>
    <row r="106" ht="15.75" spans="2:8">
      <c r="B106" s="14"/>
      <c r="C106" s="15"/>
      <c r="D106" s="15"/>
      <c r="E106" s="15"/>
      <c r="F106" s="15"/>
      <c r="G106" s="15"/>
      <c r="H106" s="16"/>
    </row>
    <row r="107" ht="15.75" spans="2:8">
      <c r="B107" s="14"/>
      <c r="C107" s="15"/>
      <c r="D107" s="15"/>
      <c r="E107" s="15"/>
      <c r="F107" s="15"/>
      <c r="G107" s="15"/>
      <c r="H107" s="16"/>
    </row>
    <row r="108" ht="15.75" spans="2:8">
      <c r="B108" s="14"/>
      <c r="C108" s="15"/>
      <c r="D108" s="15"/>
      <c r="E108" s="15"/>
      <c r="F108" s="15"/>
      <c r="G108" s="15"/>
      <c r="H108" s="16"/>
    </row>
    <row r="109" ht="15.75" spans="2:8">
      <c r="B109" s="14"/>
      <c r="C109" s="15"/>
      <c r="D109" s="15"/>
      <c r="E109" s="15"/>
      <c r="F109" s="15"/>
      <c r="G109" s="15"/>
      <c r="H109" s="16"/>
    </row>
    <row r="110" ht="15.75" spans="2:8">
      <c r="B110" s="14"/>
      <c r="C110" s="15"/>
      <c r="D110" s="15"/>
      <c r="E110" s="15"/>
      <c r="F110" s="15"/>
      <c r="G110" s="15"/>
      <c r="H110" s="16"/>
    </row>
    <row r="111" ht="15.75" spans="2:8">
      <c r="B111" s="14"/>
      <c r="C111" s="15"/>
      <c r="D111" s="15"/>
      <c r="E111" s="15"/>
      <c r="F111" s="15"/>
      <c r="G111" s="15"/>
      <c r="H111" s="16"/>
    </row>
    <row r="112" ht="15.75" spans="2:8">
      <c r="B112" s="14"/>
      <c r="C112" s="15"/>
      <c r="D112" s="15"/>
      <c r="E112" s="15"/>
      <c r="F112" s="15"/>
      <c r="G112" s="15"/>
      <c r="H112" s="16"/>
    </row>
    <row r="113" ht="15.75" spans="2:8">
      <c r="B113" s="14"/>
      <c r="C113" s="15"/>
      <c r="D113" s="15"/>
      <c r="E113" s="15"/>
      <c r="F113" s="15"/>
      <c r="G113" s="15"/>
      <c r="H113" s="16"/>
    </row>
    <row r="114" ht="15.75" spans="2:8">
      <c r="B114" s="14"/>
      <c r="C114" s="15"/>
      <c r="D114" s="15"/>
      <c r="E114" s="15"/>
      <c r="F114" s="15"/>
      <c r="G114" s="15"/>
      <c r="H114" s="16"/>
    </row>
    <row r="115" ht="15.75" spans="2:8">
      <c r="B115" s="14"/>
      <c r="C115" s="15"/>
      <c r="D115" s="15"/>
      <c r="E115" s="15"/>
      <c r="F115" s="15"/>
      <c r="G115" s="15"/>
      <c r="H115" s="16"/>
    </row>
    <row r="116" ht="15.75" spans="2:8">
      <c r="B116" s="14"/>
      <c r="C116" s="15"/>
      <c r="D116" s="15"/>
      <c r="E116" s="15"/>
      <c r="F116" s="15"/>
      <c r="G116" s="15"/>
      <c r="H116" s="16"/>
    </row>
    <row r="117" ht="15.75" spans="2:8">
      <c r="B117" s="14"/>
      <c r="C117" s="15"/>
      <c r="D117" s="15"/>
      <c r="E117" s="15"/>
      <c r="F117" s="15"/>
      <c r="G117" s="15"/>
      <c r="H117" s="16"/>
    </row>
    <row r="118" ht="15.75" spans="2:8">
      <c r="B118" s="14"/>
      <c r="C118" s="15"/>
      <c r="D118" s="15"/>
      <c r="E118" s="15"/>
      <c r="F118" s="15"/>
      <c r="G118" s="15"/>
      <c r="H118" s="16"/>
    </row>
    <row r="119" ht="15.75" spans="2:8">
      <c r="B119" s="14"/>
      <c r="C119" s="15"/>
      <c r="D119" s="15"/>
      <c r="E119" s="15"/>
      <c r="F119" s="15"/>
      <c r="G119" s="15"/>
      <c r="H119" s="16"/>
    </row>
    <row r="120" ht="15.75" spans="2:8">
      <c r="B120" s="14"/>
      <c r="C120" s="15"/>
      <c r="D120" s="15"/>
      <c r="E120" s="15"/>
      <c r="F120" s="15"/>
      <c r="G120" s="15"/>
      <c r="H120" s="16"/>
    </row>
    <row r="121" ht="15.75" spans="2:8">
      <c r="B121" s="14"/>
      <c r="C121" s="15"/>
      <c r="D121" s="15"/>
      <c r="E121" s="15"/>
      <c r="F121" s="15"/>
      <c r="G121" s="15"/>
      <c r="H121" s="16"/>
    </row>
    <row r="122" ht="15.75" spans="2:8">
      <c r="B122" s="14"/>
      <c r="C122" s="15"/>
      <c r="D122" s="15"/>
      <c r="E122" s="15"/>
      <c r="F122" s="15"/>
      <c r="G122" s="15"/>
      <c r="H122" s="16"/>
    </row>
    <row r="123" ht="15.75" spans="2:8">
      <c r="B123" s="14"/>
      <c r="C123" s="15"/>
      <c r="D123" s="15"/>
      <c r="E123" s="15"/>
      <c r="F123" s="15"/>
      <c r="G123" s="15"/>
      <c r="H123" s="16"/>
    </row>
    <row r="124" ht="15.75" spans="2:8">
      <c r="B124" s="14"/>
      <c r="C124" s="15"/>
      <c r="D124" s="15"/>
      <c r="E124" s="15"/>
      <c r="F124" s="15"/>
      <c r="G124" s="15"/>
      <c r="H124" s="16"/>
    </row>
    <row r="125" ht="15.75" spans="2:8">
      <c r="B125" s="14"/>
      <c r="C125" s="15"/>
      <c r="D125" s="15"/>
      <c r="E125" s="15"/>
      <c r="F125" s="15"/>
      <c r="G125" s="15"/>
      <c r="H125" s="16"/>
    </row>
    <row r="126" ht="15.75" spans="2:8">
      <c r="B126" s="14"/>
      <c r="C126" s="15"/>
      <c r="D126" s="15"/>
      <c r="E126" s="15"/>
      <c r="F126" s="15"/>
      <c r="G126" s="15"/>
      <c r="H126" s="16"/>
    </row>
    <row r="127" ht="15.75" spans="2:8">
      <c r="B127" s="14"/>
      <c r="C127" s="15"/>
      <c r="D127" s="15"/>
      <c r="E127" s="15"/>
      <c r="F127" s="15"/>
      <c r="G127" s="15"/>
      <c r="H127" s="16"/>
    </row>
    <row r="128" ht="15.75" spans="2:8">
      <c r="B128" s="14"/>
      <c r="C128" s="15"/>
      <c r="D128" s="15"/>
      <c r="E128" s="15"/>
      <c r="F128" s="15"/>
      <c r="G128" s="15"/>
      <c r="H128" s="16"/>
    </row>
    <row r="129" ht="15.75" spans="2:8">
      <c r="B129" s="14"/>
      <c r="C129" s="15"/>
      <c r="D129" s="15"/>
      <c r="E129" s="15"/>
      <c r="F129" s="15"/>
      <c r="G129" s="15"/>
      <c r="H129" s="16"/>
    </row>
    <row r="130" ht="15.75" spans="2:8">
      <c r="B130" s="14"/>
      <c r="C130" s="15"/>
      <c r="D130" s="15"/>
      <c r="E130" s="15"/>
      <c r="F130" s="15"/>
      <c r="G130" s="15"/>
      <c r="H130" s="16"/>
    </row>
    <row r="131" ht="15.75" spans="2:8">
      <c r="B131" s="14"/>
      <c r="C131" s="15"/>
      <c r="D131" s="15"/>
      <c r="E131" s="15"/>
      <c r="F131" s="15"/>
      <c r="G131" s="15"/>
      <c r="H131" s="16"/>
    </row>
    <row r="132" ht="15.75" spans="2:8">
      <c r="B132" s="14"/>
      <c r="C132" s="15"/>
      <c r="D132" s="15"/>
      <c r="E132" s="15"/>
      <c r="F132" s="15"/>
      <c r="G132" s="15"/>
      <c r="H132" s="16"/>
    </row>
    <row r="133" ht="15.75" spans="2:8">
      <c r="B133" s="14"/>
      <c r="C133" s="15"/>
      <c r="D133" s="15"/>
      <c r="E133" s="15"/>
      <c r="F133" s="15"/>
      <c r="G133" s="15"/>
      <c r="H133" s="16"/>
    </row>
    <row r="134" ht="15.75" spans="2:8">
      <c r="B134" s="14"/>
      <c r="C134" s="15"/>
      <c r="D134" s="15"/>
      <c r="E134" s="15"/>
      <c r="F134" s="15"/>
      <c r="G134" s="15"/>
      <c r="H134" s="16"/>
    </row>
    <row r="135" ht="15.75" spans="2:8">
      <c r="B135" s="14"/>
      <c r="C135" s="15"/>
      <c r="D135" s="15"/>
      <c r="E135" s="15"/>
      <c r="F135" s="15"/>
      <c r="G135" s="15"/>
      <c r="H135" s="16"/>
    </row>
    <row r="136" ht="15.75" spans="2:8">
      <c r="B136" s="14"/>
      <c r="C136" s="15"/>
      <c r="D136" s="15"/>
      <c r="E136" s="15"/>
      <c r="F136" s="15"/>
      <c r="G136" s="15"/>
      <c r="H136" s="16"/>
    </row>
    <row r="137" ht="15.75" spans="2:8">
      <c r="B137" s="14"/>
      <c r="C137" s="15"/>
      <c r="D137" s="15"/>
      <c r="E137" s="15"/>
      <c r="F137" s="15"/>
      <c r="G137" s="15"/>
      <c r="H137" s="16"/>
    </row>
    <row r="138" ht="15.75" spans="2:8">
      <c r="B138" s="14"/>
      <c r="C138" s="15"/>
      <c r="D138" s="15"/>
      <c r="E138" s="15"/>
      <c r="F138" s="15"/>
      <c r="G138" s="15"/>
      <c r="H138" s="16"/>
    </row>
    <row r="139" ht="15.75" spans="2:8">
      <c r="B139" s="14"/>
      <c r="C139" s="15"/>
      <c r="D139" s="15"/>
      <c r="E139" s="15"/>
      <c r="F139" s="15"/>
      <c r="G139" s="15"/>
      <c r="H139" s="16"/>
    </row>
    <row r="140" ht="15.75" spans="2:8">
      <c r="B140" s="14"/>
      <c r="C140" s="15"/>
      <c r="D140" s="15"/>
      <c r="E140" s="15"/>
      <c r="F140" s="15"/>
      <c r="G140" s="15"/>
      <c r="H140" s="16"/>
    </row>
    <row r="141" ht="15.75" spans="2:8">
      <c r="B141" s="14"/>
      <c r="C141" s="15"/>
      <c r="D141" s="15"/>
      <c r="E141" s="15"/>
      <c r="F141" s="15"/>
      <c r="G141" s="15"/>
      <c r="H141" s="16"/>
    </row>
    <row r="142" ht="15.75" spans="2:8">
      <c r="B142" s="14"/>
      <c r="C142" s="15"/>
      <c r="D142" s="15"/>
      <c r="E142" s="15"/>
      <c r="F142" s="15"/>
      <c r="G142" s="15"/>
      <c r="H142" s="16"/>
    </row>
    <row r="143" ht="15.75" spans="2:8">
      <c r="B143" s="14"/>
      <c r="C143" s="15"/>
      <c r="D143" s="15"/>
      <c r="E143" s="15"/>
      <c r="F143" s="15"/>
      <c r="G143" s="15"/>
      <c r="H143" s="16"/>
    </row>
    <row r="144" ht="15.75" spans="2:8">
      <c r="B144" s="14"/>
      <c r="C144" s="15"/>
      <c r="D144" s="15"/>
      <c r="E144" s="15"/>
      <c r="F144" s="15"/>
      <c r="G144" s="15"/>
      <c r="H144" s="16"/>
    </row>
    <row r="145" ht="15.75" spans="2:8">
      <c r="B145" s="14"/>
      <c r="C145" s="15"/>
      <c r="D145" s="15"/>
      <c r="E145" s="15"/>
      <c r="F145" s="15"/>
      <c r="G145" s="15"/>
      <c r="H145" s="16"/>
    </row>
    <row r="146" ht="15.75" spans="2:8">
      <c r="B146" s="14"/>
      <c r="C146" s="15"/>
      <c r="D146" s="15"/>
      <c r="E146" s="15"/>
      <c r="F146" s="15"/>
      <c r="G146" s="15"/>
      <c r="H146" s="16"/>
    </row>
    <row r="147" ht="15.75" spans="2:8">
      <c r="B147" s="14"/>
      <c r="C147" s="15"/>
      <c r="D147" s="15"/>
      <c r="E147" s="15"/>
      <c r="F147" s="15"/>
      <c r="G147" s="15"/>
      <c r="H147" s="16"/>
    </row>
    <row r="148" ht="15.75" spans="2:8">
      <c r="B148" s="14"/>
      <c r="C148" s="15"/>
      <c r="D148" s="15"/>
      <c r="E148" s="15"/>
      <c r="F148" s="15"/>
      <c r="G148" s="15"/>
      <c r="H148" s="16"/>
    </row>
    <row r="149" ht="15.75" spans="2:8">
      <c r="B149" s="14"/>
      <c r="C149" s="15"/>
      <c r="D149" s="15"/>
      <c r="E149" s="15"/>
      <c r="F149" s="15"/>
      <c r="G149" s="15"/>
      <c r="H149" s="16"/>
    </row>
    <row r="150" ht="15.75" spans="2:8">
      <c r="B150" s="14"/>
      <c r="C150" s="15"/>
      <c r="D150" s="15"/>
      <c r="E150" s="15"/>
      <c r="F150" s="15"/>
      <c r="G150" s="15"/>
      <c r="H150" s="16"/>
    </row>
    <row r="151" ht="15.75" spans="2:8">
      <c r="B151" s="14"/>
      <c r="C151" s="15"/>
      <c r="D151" s="15"/>
      <c r="E151" s="15"/>
      <c r="F151" s="15"/>
      <c r="G151" s="15"/>
      <c r="H151" s="16"/>
    </row>
    <row r="152" ht="15.75" spans="2:8">
      <c r="B152" s="14"/>
      <c r="C152" s="15"/>
      <c r="D152" s="15"/>
      <c r="E152" s="15"/>
      <c r="F152" s="15"/>
      <c r="G152" s="15"/>
      <c r="H152" s="16"/>
    </row>
    <row r="153" ht="15.75" spans="2:8">
      <c r="B153" s="14"/>
      <c r="C153" s="15"/>
      <c r="D153" s="15"/>
      <c r="E153" s="15"/>
      <c r="F153" s="15"/>
      <c r="G153" s="15"/>
      <c r="H153" s="16"/>
    </row>
    <row r="154" ht="15.75" spans="2:8">
      <c r="B154" s="14"/>
      <c r="C154" s="15"/>
      <c r="D154" s="15"/>
      <c r="E154" s="15"/>
      <c r="F154" s="15"/>
      <c r="G154" s="15"/>
      <c r="H154" s="16"/>
    </row>
    <row r="155" ht="15.75" spans="2:8">
      <c r="B155" s="14"/>
      <c r="C155" s="15"/>
      <c r="D155" s="15"/>
      <c r="E155" s="15"/>
      <c r="F155" s="15"/>
      <c r="G155" s="15"/>
      <c r="H155" s="16"/>
    </row>
    <row r="156" ht="15.75" spans="2:8">
      <c r="B156" s="14"/>
      <c r="C156" s="15"/>
      <c r="D156" s="15"/>
      <c r="E156" s="15"/>
      <c r="F156" s="15"/>
      <c r="G156" s="15"/>
      <c r="H156" s="16"/>
    </row>
    <row r="157" ht="15.75" spans="2:8">
      <c r="B157" s="14"/>
      <c r="C157" s="15"/>
      <c r="D157" s="15"/>
      <c r="E157" s="15"/>
      <c r="F157" s="15"/>
      <c r="G157" s="15"/>
      <c r="H157" s="16"/>
    </row>
    <row r="158" ht="15.75" spans="2:8">
      <c r="B158" s="14"/>
      <c r="C158" s="15"/>
      <c r="D158" s="15"/>
      <c r="E158" s="15"/>
      <c r="F158" s="15"/>
      <c r="G158" s="15"/>
      <c r="H158" s="16"/>
    </row>
    <row r="159" ht="15.75" spans="2:8">
      <c r="B159" s="14"/>
      <c r="C159" s="15"/>
      <c r="D159" s="15"/>
      <c r="E159" s="15"/>
      <c r="F159" s="15"/>
      <c r="G159" s="15"/>
      <c r="H159" s="16"/>
    </row>
    <row r="160" ht="15.75" spans="2:8">
      <c r="B160" s="14"/>
      <c r="C160" s="15"/>
      <c r="D160" s="15"/>
      <c r="E160" s="15"/>
      <c r="F160" s="15"/>
      <c r="G160" s="15"/>
      <c r="H160" s="16"/>
    </row>
    <row r="161" ht="15.75" spans="2:8">
      <c r="B161" s="14"/>
      <c r="C161" s="15"/>
      <c r="D161" s="15"/>
      <c r="E161" s="15"/>
      <c r="F161" s="15"/>
      <c r="G161" s="15"/>
      <c r="H161" s="16"/>
    </row>
    <row r="162" ht="15.75" spans="2:8">
      <c r="B162" s="14"/>
      <c r="C162" s="15"/>
      <c r="D162" s="15"/>
      <c r="E162" s="15"/>
      <c r="F162" s="15"/>
      <c r="G162" s="15"/>
      <c r="H162" s="16"/>
    </row>
    <row r="163" ht="15.75" spans="2:8">
      <c r="B163" s="14"/>
      <c r="C163" s="15"/>
      <c r="D163" s="15"/>
      <c r="E163" s="15"/>
      <c r="F163" s="15"/>
      <c r="G163" s="15"/>
      <c r="H163" s="16"/>
    </row>
    <row r="164" ht="15.75" spans="2:8">
      <c r="B164" s="14"/>
      <c r="C164" s="15"/>
      <c r="D164" s="15"/>
      <c r="E164" s="15"/>
      <c r="F164" s="15"/>
      <c r="G164" s="15"/>
      <c r="H164" s="16"/>
    </row>
    <row r="165" ht="15.75" spans="2:8">
      <c r="B165" s="14"/>
      <c r="C165" s="15"/>
      <c r="D165" s="15"/>
      <c r="E165" s="15"/>
      <c r="F165" s="15"/>
      <c r="G165" s="15"/>
      <c r="H165" s="16"/>
    </row>
    <row r="166" ht="15.75" spans="2:8">
      <c r="B166" s="14"/>
      <c r="C166" s="15"/>
      <c r="D166" s="15"/>
      <c r="E166" s="15"/>
      <c r="F166" s="15"/>
      <c r="G166" s="15"/>
      <c r="H166" s="16"/>
    </row>
    <row r="167" ht="15.75" spans="2:8">
      <c r="B167" s="14"/>
      <c r="C167" s="15"/>
      <c r="D167" s="15"/>
      <c r="E167" s="15"/>
      <c r="F167" s="15"/>
      <c r="G167" s="15"/>
      <c r="H167" s="16"/>
    </row>
    <row r="168" ht="15.75" spans="2:8">
      <c r="B168" s="14"/>
      <c r="C168" s="15"/>
      <c r="D168" s="15"/>
      <c r="E168" s="15"/>
      <c r="F168" s="15"/>
      <c r="G168" s="15"/>
      <c r="H168" s="16"/>
    </row>
    <row r="169" ht="15.75" spans="2:8">
      <c r="B169" s="14"/>
      <c r="C169" s="15"/>
      <c r="D169" s="15"/>
      <c r="E169" s="15"/>
      <c r="F169" s="15"/>
      <c r="G169" s="15"/>
      <c r="H169" s="16"/>
    </row>
    <row r="170" ht="15.75" spans="2:8">
      <c r="B170" s="14"/>
      <c r="C170" s="15"/>
      <c r="D170" s="15"/>
      <c r="E170" s="15"/>
      <c r="F170" s="15"/>
      <c r="G170" s="15"/>
      <c r="H170" s="16"/>
    </row>
    <row r="171" ht="15.75" spans="2:8">
      <c r="B171" s="14"/>
      <c r="C171" s="15"/>
      <c r="D171" s="15"/>
      <c r="E171" s="15"/>
      <c r="F171" s="15"/>
      <c r="G171" s="15"/>
      <c r="H171" s="16"/>
    </row>
    <row r="172" ht="15.75" spans="2:8">
      <c r="B172" s="14"/>
      <c r="C172" s="15"/>
      <c r="D172" s="15"/>
      <c r="E172" s="15"/>
      <c r="F172" s="15"/>
      <c r="G172" s="15"/>
      <c r="H172" s="16"/>
    </row>
    <row r="173" ht="15.75" spans="2:8">
      <c r="B173" s="14"/>
      <c r="C173" s="15"/>
      <c r="D173" s="15"/>
      <c r="E173" s="15"/>
      <c r="F173" s="15"/>
      <c r="G173" s="15"/>
      <c r="H173" s="16"/>
    </row>
    <row r="174" ht="15.75" spans="2:8">
      <c r="B174" s="14"/>
      <c r="C174" s="15"/>
      <c r="D174" s="15"/>
      <c r="E174" s="15"/>
      <c r="F174" s="15"/>
      <c r="G174" s="15"/>
      <c r="H174" s="16"/>
    </row>
    <row r="175" ht="15.75" spans="2:8">
      <c r="B175" s="14"/>
      <c r="C175" s="15"/>
      <c r="D175" s="15"/>
      <c r="E175" s="15"/>
      <c r="F175" s="15"/>
      <c r="G175" s="15"/>
      <c r="H175" s="16"/>
    </row>
    <row r="176" ht="15.75" spans="2:8">
      <c r="B176" s="14"/>
      <c r="C176" s="15"/>
      <c r="D176" s="15"/>
      <c r="E176" s="15"/>
      <c r="F176" s="15"/>
      <c r="G176" s="15"/>
      <c r="H176" s="16"/>
    </row>
    <row r="177" ht="15.75" spans="2:8">
      <c r="B177" s="14"/>
      <c r="C177" s="15"/>
      <c r="D177" s="15"/>
      <c r="E177" s="15"/>
      <c r="F177" s="15"/>
      <c r="G177" s="15"/>
      <c r="H177" s="16"/>
    </row>
    <row r="178" ht="15.75" spans="2:8">
      <c r="B178" s="14"/>
      <c r="C178" s="15"/>
      <c r="D178" s="15"/>
      <c r="E178" s="15"/>
      <c r="F178" s="15"/>
      <c r="G178" s="15"/>
      <c r="H178" s="16"/>
    </row>
    <row r="179" ht="15.75" spans="2:8">
      <c r="B179" s="14"/>
      <c r="C179" s="15"/>
      <c r="D179" s="15"/>
      <c r="E179" s="15"/>
      <c r="F179" s="15"/>
      <c r="G179" s="15"/>
      <c r="H179" s="16"/>
    </row>
    <row r="180" ht="15.75" spans="2:8">
      <c r="B180" s="14"/>
      <c r="C180" s="15"/>
      <c r="D180" s="15"/>
      <c r="E180" s="15"/>
      <c r="F180" s="15"/>
      <c r="G180" s="15"/>
      <c r="H180" s="16"/>
    </row>
    <row r="181" ht="15.75" spans="2:8">
      <c r="B181" s="14"/>
      <c r="C181" s="15"/>
      <c r="D181" s="15"/>
      <c r="E181" s="15"/>
      <c r="F181" s="15"/>
      <c r="G181" s="15"/>
      <c r="H181" s="16"/>
    </row>
    <row r="182" ht="15.75" spans="2:8">
      <c r="B182" s="14"/>
      <c r="C182" s="15"/>
      <c r="D182" s="15"/>
      <c r="E182" s="15"/>
      <c r="F182" s="15"/>
      <c r="G182" s="15"/>
      <c r="H182" s="16"/>
    </row>
    <row r="183" ht="15.75" spans="2:8">
      <c r="B183" s="14"/>
      <c r="C183" s="15"/>
      <c r="D183" s="15"/>
      <c r="E183" s="15"/>
      <c r="F183" s="15"/>
      <c r="G183" s="15"/>
      <c r="H183" s="16"/>
    </row>
    <row r="184" ht="15.75" spans="2:8">
      <c r="B184" s="14"/>
      <c r="C184" s="15"/>
      <c r="D184" s="15"/>
      <c r="E184" s="15"/>
      <c r="F184" s="15"/>
      <c r="G184" s="15"/>
      <c r="H184" s="16"/>
    </row>
    <row r="185" ht="15.75" spans="2:8">
      <c r="B185" s="14"/>
      <c r="C185" s="15"/>
      <c r="D185" s="15"/>
      <c r="E185" s="15"/>
      <c r="F185" s="15"/>
      <c r="G185" s="15"/>
      <c r="H185" s="16"/>
    </row>
    <row r="186" ht="15.75" spans="2:8">
      <c r="B186" s="14"/>
      <c r="C186" s="15"/>
      <c r="D186" s="15"/>
      <c r="E186" s="15"/>
      <c r="F186" s="15"/>
      <c r="G186" s="15"/>
      <c r="H186" s="16"/>
    </row>
    <row r="187" ht="15.75" spans="2:8">
      <c r="B187" s="14"/>
      <c r="C187" s="15"/>
      <c r="D187" s="15"/>
      <c r="E187" s="15"/>
      <c r="F187" s="15"/>
      <c r="G187" s="15"/>
      <c r="H187" s="16"/>
    </row>
    <row r="188" ht="15.75" spans="2:8">
      <c r="B188" s="14"/>
      <c r="C188" s="15"/>
      <c r="D188" s="15"/>
      <c r="E188" s="15"/>
      <c r="F188" s="15"/>
      <c r="G188" s="15"/>
      <c r="H188" s="16"/>
    </row>
    <row r="189" ht="15.75" spans="2:8">
      <c r="B189" s="14"/>
      <c r="C189" s="15"/>
      <c r="D189" s="15"/>
      <c r="E189" s="15"/>
      <c r="F189" s="15"/>
      <c r="G189" s="15"/>
      <c r="H189" s="16"/>
    </row>
    <row r="190" ht="15.75" spans="2:8">
      <c r="B190" s="14"/>
      <c r="C190" s="15"/>
      <c r="D190" s="15"/>
      <c r="E190" s="15"/>
      <c r="F190" s="15"/>
      <c r="G190" s="15"/>
      <c r="H190" s="16"/>
    </row>
    <row r="191" ht="15.75" spans="2:8">
      <c r="B191" s="14"/>
      <c r="C191" s="15"/>
      <c r="D191" s="15"/>
      <c r="E191" s="15"/>
      <c r="F191" s="15"/>
      <c r="G191" s="15"/>
      <c r="H191" s="16"/>
    </row>
    <row r="192" ht="15.75" spans="2:8">
      <c r="B192" s="14"/>
      <c r="C192" s="15"/>
      <c r="D192" s="15"/>
      <c r="E192" s="15"/>
      <c r="F192" s="15"/>
      <c r="G192" s="15"/>
      <c r="H192" s="16"/>
    </row>
    <row r="193" ht="15.75" spans="2:8">
      <c r="B193" s="14"/>
      <c r="C193" s="15"/>
      <c r="D193" s="15"/>
      <c r="E193" s="15"/>
      <c r="F193" s="15"/>
      <c r="G193" s="15"/>
      <c r="H193" s="16"/>
    </row>
    <row r="194" ht="15.75" spans="2:8">
      <c r="B194" s="14"/>
      <c r="C194" s="15"/>
      <c r="D194" s="15"/>
      <c r="E194" s="15"/>
      <c r="F194" s="15"/>
      <c r="G194" s="15"/>
      <c r="H194" s="16"/>
    </row>
    <row r="195" ht="15.75" spans="2:8">
      <c r="B195" s="14"/>
      <c r="C195" s="15"/>
      <c r="D195" s="15"/>
      <c r="E195" s="15"/>
      <c r="F195" s="15"/>
      <c r="G195" s="15"/>
      <c r="H195" s="16"/>
    </row>
    <row r="196" ht="15.75" spans="2:8">
      <c r="B196" s="14"/>
      <c r="C196" s="15"/>
      <c r="D196" s="15"/>
      <c r="E196" s="15"/>
      <c r="F196" s="15"/>
      <c r="G196" s="15"/>
      <c r="H196" s="16"/>
    </row>
    <row r="197" ht="15.75" spans="2:8">
      <c r="B197" s="14"/>
      <c r="C197" s="15"/>
      <c r="D197" s="15"/>
      <c r="E197" s="15"/>
      <c r="F197" s="15"/>
      <c r="G197" s="15"/>
      <c r="H197" s="16"/>
    </row>
    <row r="198" ht="15.75" spans="2:8">
      <c r="B198" s="14"/>
      <c r="C198" s="15"/>
      <c r="D198" s="15"/>
      <c r="E198" s="15"/>
      <c r="F198" s="15"/>
      <c r="G198" s="15"/>
      <c r="H198" s="16"/>
    </row>
    <row r="199" ht="15.75" spans="2:8">
      <c r="B199" s="14"/>
      <c r="C199" s="15"/>
      <c r="D199" s="15"/>
      <c r="E199" s="15"/>
      <c r="F199" s="15"/>
      <c r="G199" s="15"/>
      <c r="H199" s="16"/>
    </row>
    <row r="200" ht="15.75" spans="2:8">
      <c r="B200" s="14"/>
      <c r="C200" s="15"/>
      <c r="D200" s="15"/>
      <c r="E200" s="15"/>
      <c r="F200" s="15"/>
      <c r="G200" s="15"/>
      <c r="H200" s="16"/>
    </row>
    <row r="201" ht="15.75" spans="2:8">
      <c r="B201" s="14"/>
      <c r="C201" s="15"/>
      <c r="D201" s="15"/>
      <c r="E201" s="15"/>
      <c r="F201" s="15"/>
      <c r="G201" s="15"/>
      <c r="H201" s="16"/>
    </row>
    <row r="202" ht="15.75" spans="2:8">
      <c r="B202" s="14"/>
      <c r="C202" s="15"/>
      <c r="D202" s="15"/>
      <c r="E202" s="15"/>
      <c r="F202" s="15"/>
      <c r="G202" s="15"/>
      <c r="H202" s="16"/>
    </row>
    <row r="203" ht="15.75" spans="2:8">
      <c r="B203" s="14"/>
      <c r="C203" s="15"/>
      <c r="D203" s="15"/>
      <c r="E203" s="15"/>
      <c r="F203" s="15"/>
      <c r="G203" s="15"/>
      <c r="H203" s="16"/>
    </row>
    <row r="204" ht="15.75" spans="2:8">
      <c r="B204" s="14"/>
      <c r="C204" s="15"/>
      <c r="D204" s="15"/>
      <c r="E204" s="15"/>
      <c r="F204" s="15"/>
      <c r="G204" s="15"/>
      <c r="H204" s="16"/>
    </row>
    <row r="205" ht="15.75" spans="2:8">
      <c r="B205" s="14"/>
      <c r="C205" s="15"/>
      <c r="D205" s="15"/>
      <c r="E205" s="15"/>
      <c r="F205" s="15"/>
      <c r="G205" s="15"/>
      <c r="H205" s="16"/>
    </row>
    <row r="206" ht="15.75" spans="2:8">
      <c r="B206" s="14"/>
      <c r="C206" s="15"/>
      <c r="D206" s="15"/>
      <c r="E206" s="15"/>
      <c r="F206" s="15"/>
      <c r="G206" s="15"/>
      <c r="H206" s="16"/>
    </row>
    <row r="207" ht="15.75" spans="2:8">
      <c r="B207" s="14"/>
      <c r="C207" s="15"/>
      <c r="D207" s="15"/>
      <c r="E207" s="15"/>
      <c r="F207" s="15"/>
      <c r="G207" s="15"/>
      <c r="H207" s="16"/>
    </row>
    <row r="208" ht="15.75" spans="2:8">
      <c r="B208" s="14"/>
      <c r="C208" s="15"/>
      <c r="D208" s="15"/>
      <c r="E208" s="15"/>
      <c r="F208" s="15"/>
      <c r="G208" s="15"/>
      <c r="H208" s="16"/>
    </row>
    <row r="209" ht="15.75" spans="2:8">
      <c r="B209" s="14"/>
      <c r="C209" s="15"/>
      <c r="D209" s="15"/>
      <c r="E209" s="15"/>
      <c r="F209" s="15"/>
      <c r="G209" s="15"/>
      <c r="H209" s="16"/>
    </row>
    <row r="210" ht="15.75" spans="2:8">
      <c r="B210" s="14"/>
      <c r="C210" s="15"/>
      <c r="D210" s="15"/>
      <c r="E210" s="15"/>
      <c r="F210" s="15"/>
      <c r="G210" s="15"/>
      <c r="H210" s="16"/>
    </row>
    <row r="211" ht="15.75" spans="2:8">
      <c r="B211" s="14"/>
      <c r="C211" s="15"/>
      <c r="D211" s="15"/>
      <c r="E211" s="15"/>
      <c r="F211" s="15"/>
      <c r="G211" s="15"/>
      <c r="H211" s="16"/>
    </row>
    <row r="212" ht="15.75" spans="2:8">
      <c r="B212" s="14"/>
      <c r="C212" s="15"/>
      <c r="D212" s="15"/>
      <c r="E212" s="15"/>
      <c r="F212" s="15"/>
      <c r="G212" s="15"/>
      <c r="H212" s="16"/>
    </row>
    <row r="213" ht="15.75" spans="2:8">
      <c r="B213" s="14"/>
      <c r="C213" s="15"/>
      <c r="D213" s="15"/>
      <c r="E213" s="15"/>
      <c r="F213" s="15"/>
      <c r="G213" s="15"/>
      <c r="H213" s="16"/>
    </row>
    <row r="214" ht="15.75" spans="2:8">
      <c r="B214" s="14"/>
      <c r="C214" s="15"/>
      <c r="D214" s="15"/>
      <c r="E214" s="15"/>
      <c r="F214" s="15"/>
      <c r="G214" s="15"/>
      <c r="H214" s="16"/>
    </row>
    <row r="215" ht="15.75" spans="2:8">
      <c r="B215" s="14"/>
      <c r="C215" s="15"/>
      <c r="D215" s="15"/>
      <c r="E215" s="15"/>
      <c r="F215" s="15"/>
      <c r="G215" s="15"/>
      <c r="H215" s="16"/>
    </row>
    <row r="216" ht="15.75" spans="2:8">
      <c r="B216" s="14"/>
      <c r="C216" s="15"/>
      <c r="D216" s="15"/>
      <c r="E216" s="15"/>
      <c r="F216" s="15"/>
      <c r="G216" s="15"/>
      <c r="H216" s="16"/>
    </row>
    <row r="217" ht="15.75" spans="2:8">
      <c r="B217" s="14"/>
      <c r="C217" s="15"/>
      <c r="D217" s="15"/>
      <c r="E217" s="15"/>
      <c r="F217" s="15"/>
      <c r="G217" s="15"/>
      <c r="H217" s="16"/>
    </row>
    <row r="218" ht="15.75" spans="2:8">
      <c r="B218" s="14"/>
      <c r="C218" s="15"/>
      <c r="D218" s="15"/>
      <c r="E218" s="15"/>
      <c r="F218" s="15"/>
      <c r="G218" s="15"/>
      <c r="H218" s="16"/>
    </row>
    <row r="219" ht="15.75" spans="2:8">
      <c r="B219" s="14"/>
      <c r="C219" s="15"/>
      <c r="D219" s="15"/>
      <c r="E219" s="15"/>
      <c r="F219" s="15"/>
      <c r="G219" s="15"/>
      <c r="H219" s="16"/>
    </row>
    <row r="220" ht="15.75" spans="2:8">
      <c r="B220" s="14"/>
      <c r="C220" s="15"/>
      <c r="D220" s="15"/>
      <c r="E220" s="15"/>
      <c r="F220" s="15"/>
      <c r="G220" s="15"/>
      <c r="H220" s="16"/>
    </row>
    <row r="221" ht="15.75" spans="2:8">
      <c r="B221" s="14"/>
      <c r="C221" s="15"/>
      <c r="D221" s="15"/>
      <c r="E221" s="15"/>
      <c r="F221" s="15"/>
      <c r="G221" s="15"/>
      <c r="H221" s="16"/>
    </row>
    <row r="222" ht="15.75" spans="2:8">
      <c r="B222" s="14"/>
      <c r="C222" s="15"/>
      <c r="D222" s="15"/>
      <c r="E222" s="15"/>
      <c r="F222" s="15"/>
      <c r="G222" s="15"/>
      <c r="H222" s="16"/>
    </row>
    <row r="223" ht="15.75" spans="2:8">
      <c r="B223" s="14"/>
      <c r="C223" s="15"/>
      <c r="D223" s="15"/>
      <c r="E223" s="15"/>
      <c r="F223" s="15"/>
      <c r="G223" s="15"/>
      <c r="H223" s="16"/>
    </row>
    <row r="224" ht="15.75" spans="2:8">
      <c r="B224" s="14"/>
      <c r="C224" s="15"/>
      <c r="D224" s="15"/>
      <c r="E224" s="15"/>
      <c r="F224" s="15"/>
      <c r="G224" s="15"/>
      <c r="H224" s="16"/>
    </row>
    <row r="225" ht="15.75" spans="2:8">
      <c r="B225" s="14"/>
      <c r="C225" s="15"/>
      <c r="D225" s="15"/>
      <c r="E225" s="15"/>
      <c r="F225" s="15"/>
      <c r="G225" s="15"/>
      <c r="H225" s="16"/>
    </row>
    <row r="226" ht="15.75" spans="2:8">
      <c r="B226" s="14"/>
      <c r="C226" s="15"/>
      <c r="D226" s="15"/>
      <c r="E226" s="15"/>
      <c r="F226" s="15"/>
      <c r="G226" s="15"/>
      <c r="H226" s="16"/>
    </row>
    <row r="227" ht="15.75" spans="2:8">
      <c r="B227" s="14"/>
      <c r="C227" s="15"/>
      <c r="D227" s="15"/>
      <c r="E227" s="15"/>
      <c r="F227" s="15"/>
      <c r="G227" s="15"/>
      <c r="H227" s="16"/>
    </row>
    <row r="228" ht="15.75" spans="2:8">
      <c r="B228" s="14"/>
      <c r="C228" s="15"/>
      <c r="D228" s="15"/>
      <c r="E228" s="15"/>
      <c r="F228" s="15"/>
      <c r="G228" s="15"/>
      <c r="H228" s="16"/>
    </row>
    <row r="229" ht="15.75" spans="2:8">
      <c r="B229" s="14"/>
      <c r="C229" s="15"/>
      <c r="D229" s="15"/>
      <c r="E229" s="15"/>
      <c r="F229" s="15"/>
      <c r="G229" s="15"/>
      <c r="H229" s="16"/>
    </row>
    <row r="230" ht="15.75" spans="2:8">
      <c r="B230" s="14"/>
      <c r="C230" s="15"/>
      <c r="D230" s="15"/>
      <c r="E230" s="15"/>
      <c r="F230" s="15"/>
      <c r="G230" s="15"/>
      <c r="H230" s="16"/>
    </row>
    <row r="231" ht="15.75" spans="2:8">
      <c r="B231" s="14"/>
      <c r="C231" s="15"/>
      <c r="D231" s="15"/>
      <c r="E231" s="15"/>
      <c r="F231" s="15"/>
      <c r="G231" s="15"/>
      <c r="H231" s="16"/>
    </row>
    <row r="232" ht="15.75" spans="2:8">
      <c r="B232" s="14"/>
      <c r="C232" s="15"/>
      <c r="D232" s="15"/>
      <c r="E232" s="15"/>
      <c r="F232" s="15"/>
      <c r="G232" s="15"/>
      <c r="H232" s="16"/>
    </row>
    <row r="233" ht="15.75" spans="2:8">
      <c r="B233" s="14"/>
      <c r="C233" s="15"/>
      <c r="D233" s="15"/>
      <c r="E233" s="15"/>
      <c r="F233" s="15"/>
      <c r="G233" s="15"/>
      <c r="H233" s="16"/>
    </row>
    <row r="234" ht="15.75" spans="2:8">
      <c r="B234" s="14"/>
      <c r="C234" s="15"/>
      <c r="D234" s="15"/>
      <c r="E234" s="15"/>
      <c r="F234" s="15"/>
      <c r="G234" s="15"/>
      <c r="H234" s="16"/>
    </row>
    <row r="235" ht="15.75" spans="2:8">
      <c r="B235" s="14"/>
      <c r="C235" s="15"/>
      <c r="D235" s="15"/>
      <c r="E235" s="15"/>
      <c r="F235" s="15"/>
      <c r="G235" s="15"/>
      <c r="H235" s="16"/>
    </row>
    <row r="236" ht="15.75" spans="2:8">
      <c r="B236" s="14"/>
      <c r="C236" s="15"/>
      <c r="D236" s="15"/>
      <c r="E236" s="15"/>
      <c r="F236" s="15"/>
      <c r="G236" s="15"/>
      <c r="H236" s="16"/>
    </row>
    <row r="237" ht="15.75" spans="2:8">
      <c r="B237" s="14"/>
      <c r="C237" s="15"/>
      <c r="D237" s="15"/>
      <c r="E237" s="15"/>
      <c r="F237" s="15"/>
      <c r="G237" s="15"/>
      <c r="H237" s="16"/>
    </row>
    <row r="238" ht="15.75" spans="2:8">
      <c r="B238" s="14"/>
      <c r="C238" s="15"/>
      <c r="D238" s="15"/>
      <c r="E238" s="15"/>
      <c r="F238" s="15"/>
      <c r="G238" s="15"/>
      <c r="H238" s="16"/>
    </row>
    <row r="239" ht="15.75" spans="2:8">
      <c r="B239" s="14"/>
      <c r="C239" s="15"/>
      <c r="D239" s="15"/>
      <c r="E239" s="15"/>
      <c r="F239" s="15"/>
      <c r="G239" s="15"/>
      <c r="H239" s="16"/>
    </row>
    <row r="240" ht="15.75" spans="2:8">
      <c r="B240" s="14"/>
      <c r="C240" s="15"/>
      <c r="D240" s="15"/>
      <c r="E240" s="15"/>
      <c r="F240" s="15"/>
      <c r="G240" s="15"/>
      <c r="H240" s="16"/>
    </row>
    <row r="241" ht="15.75" spans="2:8">
      <c r="B241" s="14"/>
      <c r="C241" s="15"/>
      <c r="D241" s="15"/>
      <c r="E241" s="15"/>
      <c r="F241" s="15"/>
      <c r="G241" s="15"/>
      <c r="H241" s="16"/>
    </row>
    <row r="242" ht="15.75" spans="2:8">
      <c r="B242" s="14"/>
      <c r="C242" s="15"/>
      <c r="D242" s="15"/>
      <c r="E242" s="15"/>
      <c r="F242" s="15"/>
      <c r="G242" s="15"/>
      <c r="H242" s="16"/>
    </row>
    <row r="243" ht="15.75" spans="2:8">
      <c r="B243" s="14"/>
      <c r="C243" s="15"/>
      <c r="D243" s="15"/>
      <c r="E243" s="15"/>
      <c r="F243" s="15"/>
      <c r="G243" s="15"/>
      <c r="H243" s="16"/>
    </row>
    <row r="244" ht="15.75" spans="2:8">
      <c r="B244" s="14"/>
      <c r="C244" s="15"/>
      <c r="D244" s="15"/>
      <c r="E244" s="15"/>
      <c r="F244" s="15"/>
      <c r="G244" s="15"/>
      <c r="H244" s="16"/>
    </row>
    <row r="245" ht="15.75" spans="2:8">
      <c r="B245" s="14"/>
      <c r="C245" s="15"/>
      <c r="D245" s="15"/>
      <c r="E245" s="15"/>
      <c r="F245" s="15"/>
      <c r="G245" s="15"/>
      <c r="H245" s="16"/>
    </row>
    <row r="246" ht="15.75" spans="2:8">
      <c r="B246" s="14"/>
      <c r="C246" s="15"/>
      <c r="D246" s="15"/>
      <c r="E246" s="15"/>
      <c r="F246" s="15"/>
      <c r="G246" s="15"/>
      <c r="H246" s="16"/>
    </row>
    <row r="247" ht="15.75" spans="2:8">
      <c r="B247" s="14"/>
      <c r="C247" s="15"/>
      <c r="D247" s="15"/>
      <c r="E247" s="15"/>
      <c r="F247" s="15"/>
      <c r="G247" s="15"/>
      <c r="H247" s="16"/>
    </row>
    <row r="248" ht="15.75" spans="2:8">
      <c r="B248" s="14"/>
      <c r="C248" s="15"/>
      <c r="D248" s="15"/>
      <c r="E248" s="15"/>
      <c r="F248" s="15"/>
      <c r="G248" s="15"/>
      <c r="H248" s="16"/>
    </row>
    <row r="249" ht="15.75" spans="2:8">
      <c r="B249" s="14"/>
      <c r="C249" s="15"/>
      <c r="D249" s="15"/>
      <c r="E249" s="15"/>
      <c r="F249" s="15"/>
      <c r="G249" s="15"/>
      <c r="H249" s="16"/>
    </row>
    <row r="250" ht="15.75" spans="2:8">
      <c r="B250" s="14"/>
      <c r="C250" s="15"/>
      <c r="D250" s="15"/>
      <c r="E250" s="15"/>
      <c r="F250" s="15"/>
      <c r="G250" s="15"/>
      <c r="H250" s="16"/>
    </row>
    <row r="251" ht="15.75" spans="2:8">
      <c r="B251" s="14"/>
      <c r="C251" s="15"/>
      <c r="D251" s="15"/>
      <c r="E251" s="15"/>
      <c r="F251" s="15"/>
      <c r="G251" s="15"/>
      <c r="H251" s="16"/>
    </row>
    <row r="252" ht="15.75" spans="2:8">
      <c r="B252" s="14"/>
      <c r="C252" s="15"/>
      <c r="D252" s="15"/>
      <c r="E252" s="15"/>
      <c r="F252" s="15"/>
      <c r="G252" s="15"/>
      <c r="H252" s="16"/>
    </row>
    <row r="253" ht="15.75" spans="2:8">
      <c r="B253" s="14"/>
      <c r="C253" s="15"/>
      <c r="D253" s="15"/>
      <c r="E253" s="15"/>
      <c r="F253" s="15"/>
      <c r="G253" s="15"/>
      <c r="H253" s="16"/>
    </row>
    <row r="254" ht="15.75" spans="2:8">
      <c r="B254" s="14"/>
      <c r="C254" s="15"/>
      <c r="D254" s="15"/>
      <c r="E254" s="15"/>
      <c r="F254" s="15"/>
      <c r="G254" s="15"/>
      <c r="H254" s="16"/>
    </row>
    <row r="255" ht="15.75" spans="2:8">
      <c r="B255" s="14"/>
      <c r="C255" s="15"/>
      <c r="D255" s="15"/>
      <c r="E255" s="15"/>
      <c r="F255" s="15"/>
      <c r="G255" s="15"/>
      <c r="H255" s="16"/>
    </row>
    <row r="256" ht="15.75" spans="2:8">
      <c r="B256" s="14"/>
      <c r="C256" s="15"/>
      <c r="D256" s="15"/>
      <c r="E256" s="15"/>
      <c r="F256" s="15"/>
      <c r="G256" s="15"/>
      <c r="H256" s="16"/>
    </row>
    <row r="257" ht="15.75" spans="2:8">
      <c r="B257" s="14"/>
      <c r="C257" s="15"/>
      <c r="D257" s="15"/>
      <c r="E257" s="15"/>
      <c r="F257" s="15"/>
      <c r="G257" s="15"/>
      <c r="H257" s="16"/>
    </row>
    <row r="258" ht="15.75" spans="2:8">
      <c r="B258" s="14"/>
      <c r="C258" s="15"/>
      <c r="D258" s="15"/>
      <c r="E258" s="15"/>
      <c r="F258" s="15"/>
      <c r="G258" s="15"/>
      <c r="H258" s="16"/>
    </row>
    <row r="259" ht="15.75" spans="2:8">
      <c r="B259" s="14"/>
      <c r="C259" s="15"/>
      <c r="D259" s="15"/>
      <c r="E259" s="15"/>
      <c r="F259" s="15"/>
      <c r="G259" s="15"/>
      <c r="H259" s="16"/>
    </row>
    <row r="260" ht="15.75" spans="2:8">
      <c r="B260" s="14"/>
      <c r="C260" s="15"/>
      <c r="D260" s="15"/>
      <c r="E260" s="15"/>
      <c r="F260" s="15"/>
      <c r="G260" s="15"/>
      <c r="H260" s="16"/>
    </row>
    <row r="261" ht="15.75" spans="2:8">
      <c r="B261" s="14"/>
      <c r="C261" s="15"/>
      <c r="D261" s="15"/>
      <c r="E261" s="15"/>
      <c r="F261" s="15"/>
      <c r="G261" s="15"/>
      <c r="H261" s="16"/>
    </row>
    <row r="262" ht="15.75" spans="2:8">
      <c r="B262" s="14"/>
      <c r="C262" s="15"/>
      <c r="D262" s="15"/>
      <c r="E262" s="15"/>
      <c r="F262" s="15"/>
      <c r="G262" s="15"/>
      <c r="H262" s="16"/>
    </row>
    <row r="263" ht="15.75" spans="2:8">
      <c r="B263" s="14"/>
      <c r="C263" s="15"/>
      <c r="D263" s="15"/>
      <c r="E263" s="15"/>
      <c r="F263" s="15"/>
      <c r="G263" s="15"/>
      <c r="H263" s="16"/>
    </row>
    <row r="264" ht="15.75" spans="2:8">
      <c r="B264" s="14"/>
      <c r="C264" s="15"/>
      <c r="D264" s="15"/>
      <c r="E264" s="15"/>
      <c r="F264" s="15"/>
      <c r="G264" s="15"/>
      <c r="H264" s="16"/>
    </row>
    <row r="265" ht="15.75" spans="2:8">
      <c r="B265" s="14"/>
      <c r="C265" s="15"/>
      <c r="D265" s="15"/>
      <c r="E265" s="15"/>
      <c r="F265" s="15"/>
      <c r="G265" s="15"/>
      <c r="H265" s="16"/>
    </row>
    <row r="266" ht="15.75" spans="2:8">
      <c r="B266" s="14"/>
      <c r="C266" s="15"/>
      <c r="D266" s="15"/>
      <c r="E266" s="15"/>
      <c r="F266" s="15"/>
      <c r="G266" s="15"/>
      <c r="H266" s="16"/>
    </row>
    <row r="267" ht="15.75" spans="2:8">
      <c r="B267" s="14"/>
      <c r="C267" s="15"/>
      <c r="D267" s="15"/>
      <c r="E267" s="15"/>
      <c r="F267" s="15"/>
      <c r="G267" s="15"/>
      <c r="H267" s="16"/>
    </row>
    <row r="268" ht="15.75" spans="2:8">
      <c r="B268" s="14"/>
      <c r="C268" s="15"/>
      <c r="D268" s="15"/>
      <c r="E268" s="15"/>
      <c r="F268" s="15"/>
      <c r="G268" s="15"/>
      <c r="H268" s="16"/>
    </row>
    <row r="269" ht="15.75" spans="2:8">
      <c r="B269" s="14"/>
      <c r="C269" s="15"/>
      <c r="D269" s="15"/>
      <c r="E269" s="15"/>
      <c r="F269" s="15"/>
      <c r="G269" s="15"/>
      <c r="H269" s="16"/>
    </row>
    <row r="270" ht="15.75" spans="2:8">
      <c r="B270" s="14"/>
      <c r="C270" s="15"/>
      <c r="D270" s="15"/>
      <c r="E270" s="15"/>
      <c r="F270" s="15"/>
      <c r="G270" s="15"/>
      <c r="H270" s="16"/>
    </row>
    <row r="271" ht="15.75" spans="2:8">
      <c r="B271" s="14"/>
      <c r="C271" s="15"/>
      <c r="D271" s="15"/>
      <c r="E271" s="15"/>
      <c r="F271" s="15"/>
      <c r="G271" s="15"/>
      <c r="H271" s="16"/>
    </row>
    <row r="272" ht="15.75" spans="2:8">
      <c r="B272" s="14"/>
      <c r="C272" s="15"/>
      <c r="D272" s="15"/>
      <c r="E272" s="15"/>
      <c r="F272" s="15"/>
      <c r="G272" s="15"/>
      <c r="H272" s="16"/>
    </row>
    <row r="273" ht="15.75" spans="2:8">
      <c r="B273" s="14"/>
      <c r="C273" s="15"/>
      <c r="D273" s="15"/>
      <c r="E273" s="15"/>
      <c r="F273" s="15"/>
      <c r="G273" s="15"/>
      <c r="H273" s="16"/>
    </row>
    <row r="274" ht="15.75" spans="2:8">
      <c r="B274" s="14"/>
      <c r="C274" s="15"/>
      <c r="D274" s="15"/>
      <c r="E274" s="15"/>
      <c r="F274" s="15"/>
      <c r="G274" s="15"/>
      <c r="H274" s="16"/>
    </row>
    <row r="275" ht="15.75" spans="2:8">
      <c r="B275" s="14"/>
      <c r="C275" s="15"/>
      <c r="D275" s="15"/>
      <c r="E275" s="15"/>
      <c r="F275" s="15"/>
      <c r="G275" s="15"/>
      <c r="H275" s="16"/>
    </row>
    <row r="276" ht="15.75" spans="2:8">
      <c r="B276" s="14"/>
      <c r="C276" s="15"/>
      <c r="D276" s="15"/>
      <c r="E276" s="15"/>
      <c r="F276" s="15"/>
      <c r="G276" s="15"/>
      <c r="H276" s="16"/>
    </row>
    <row r="277" ht="15.75" spans="2:8">
      <c r="B277" s="14"/>
      <c r="C277" s="15"/>
      <c r="D277" s="15"/>
      <c r="E277" s="15"/>
      <c r="F277" s="15"/>
      <c r="G277" s="15"/>
      <c r="H277" s="16"/>
    </row>
    <row r="278" ht="15.75" spans="2:8">
      <c r="B278" s="14"/>
      <c r="C278" s="15"/>
      <c r="D278" s="15"/>
      <c r="E278" s="15"/>
      <c r="F278" s="15"/>
      <c r="G278" s="15"/>
      <c r="H278" s="16"/>
    </row>
    <row r="279" ht="15.75" spans="2:8">
      <c r="B279" s="14"/>
      <c r="C279" s="15"/>
      <c r="D279" s="15"/>
      <c r="E279" s="15"/>
      <c r="F279" s="15"/>
      <c r="G279" s="15"/>
      <c r="H279" s="16"/>
    </row>
    <row r="280" ht="15.75" spans="2:8">
      <c r="B280" s="14"/>
      <c r="C280" s="15"/>
      <c r="D280" s="15"/>
      <c r="E280" s="15"/>
      <c r="F280" s="15"/>
      <c r="G280" s="15"/>
      <c r="H280" s="16"/>
    </row>
    <row r="281" ht="15.75" spans="2:8">
      <c r="B281" s="14"/>
      <c r="C281" s="15"/>
      <c r="D281" s="15"/>
      <c r="E281" s="15"/>
      <c r="F281" s="15"/>
      <c r="G281" s="15"/>
      <c r="H281" s="16"/>
    </row>
    <row r="282" ht="15.75" spans="2:8">
      <c r="B282" s="14"/>
      <c r="C282" s="15"/>
      <c r="D282" s="15"/>
      <c r="E282" s="15"/>
      <c r="F282" s="15"/>
      <c r="G282" s="15"/>
      <c r="H282" s="16"/>
    </row>
    <row r="283" ht="15.75" spans="2:8">
      <c r="B283" s="14"/>
      <c r="C283" s="15"/>
      <c r="D283" s="15"/>
      <c r="E283" s="15"/>
      <c r="F283" s="15"/>
      <c r="G283" s="15"/>
      <c r="H283" s="16"/>
    </row>
    <row r="284" ht="15.75" spans="2:8">
      <c r="B284" s="14"/>
      <c r="C284" s="15"/>
      <c r="D284" s="15"/>
      <c r="E284" s="15"/>
      <c r="F284" s="15"/>
      <c r="G284" s="15"/>
      <c r="H284" s="16"/>
    </row>
    <row r="285" ht="15.75" spans="2:8">
      <c r="B285" s="14"/>
      <c r="C285" s="15"/>
      <c r="D285" s="15"/>
      <c r="E285" s="15"/>
      <c r="F285" s="15"/>
      <c r="G285" s="15"/>
      <c r="H285" s="16"/>
    </row>
    <row r="286" ht="15.75" spans="2:8">
      <c r="B286" s="14"/>
      <c r="C286" s="15"/>
      <c r="D286" s="15"/>
      <c r="E286" s="15"/>
      <c r="F286" s="15"/>
      <c r="G286" s="15"/>
      <c r="H286" s="16"/>
    </row>
    <row r="287" ht="15.75" spans="2:8">
      <c r="B287" s="14"/>
      <c r="C287" s="15"/>
      <c r="D287" s="15"/>
      <c r="E287" s="15"/>
      <c r="F287" s="15"/>
      <c r="G287" s="15"/>
      <c r="H287" s="16"/>
    </row>
    <row r="288" ht="15.75" spans="2:8">
      <c r="B288" s="14"/>
      <c r="C288" s="15"/>
      <c r="D288" s="15"/>
      <c r="E288" s="15"/>
      <c r="F288" s="15"/>
      <c r="G288" s="15"/>
      <c r="H288" s="16"/>
    </row>
    <row r="289" ht="15.75" spans="2:8">
      <c r="B289" s="14"/>
      <c r="C289" s="15"/>
      <c r="D289" s="15"/>
      <c r="E289" s="15"/>
      <c r="F289" s="15"/>
      <c r="G289" s="15"/>
      <c r="H289" s="16"/>
    </row>
    <row r="290" ht="15.75" spans="2:8">
      <c r="B290" s="14"/>
      <c r="C290" s="15"/>
      <c r="D290" s="15"/>
      <c r="E290" s="15"/>
      <c r="F290" s="15"/>
      <c r="G290" s="15"/>
      <c r="H290" s="16"/>
    </row>
    <row r="291" ht="15.75" spans="2:8">
      <c r="B291" s="14"/>
      <c r="C291" s="15"/>
      <c r="D291" s="15"/>
      <c r="E291" s="15"/>
      <c r="F291" s="15"/>
      <c r="G291" s="15"/>
      <c r="H291" s="16"/>
    </row>
    <row r="292" ht="15.75" spans="2:8">
      <c r="B292" s="14"/>
      <c r="C292" s="15"/>
      <c r="D292" s="15"/>
      <c r="E292" s="15"/>
      <c r="F292" s="15"/>
      <c r="G292" s="15"/>
      <c r="H292" s="16"/>
    </row>
    <row r="293" ht="15.75" spans="2:8">
      <c r="B293" s="14"/>
      <c r="C293" s="15"/>
      <c r="D293" s="15"/>
      <c r="E293" s="15"/>
      <c r="F293" s="15"/>
      <c r="G293" s="15"/>
      <c r="H293" s="16"/>
    </row>
    <row r="294" ht="15.75" spans="2:8">
      <c r="B294" s="14"/>
      <c r="C294" s="15"/>
      <c r="D294" s="15"/>
      <c r="E294" s="15"/>
      <c r="F294" s="15"/>
      <c r="G294" s="15"/>
      <c r="H294" s="16"/>
    </row>
    <row r="295" ht="15.75" spans="2:8">
      <c r="B295" s="14"/>
      <c r="C295" s="15"/>
      <c r="D295" s="15"/>
      <c r="E295" s="15"/>
      <c r="F295" s="15"/>
      <c r="G295" s="15"/>
      <c r="H295" s="16"/>
    </row>
    <row r="296" ht="15.75" spans="2:8">
      <c r="B296" s="14"/>
      <c r="C296" s="15"/>
      <c r="D296" s="15"/>
      <c r="E296" s="15"/>
      <c r="F296" s="15"/>
      <c r="G296" s="15"/>
      <c r="H296" s="16"/>
    </row>
    <row r="297" ht="15.75" spans="2:8">
      <c r="B297" s="14"/>
      <c r="C297" s="15"/>
      <c r="D297" s="15"/>
      <c r="E297" s="15"/>
      <c r="F297" s="15"/>
      <c r="G297" s="15"/>
      <c r="H297" s="16"/>
    </row>
    <row r="298" ht="15.75" spans="2:8">
      <c r="B298" s="14"/>
      <c r="C298" s="15"/>
      <c r="D298" s="15"/>
      <c r="E298" s="15"/>
      <c r="F298" s="15"/>
      <c r="G298" s="15"/>
      <c r="H298" s="16"/>
    </row>
    <row r="299" ht="15.75" spans="2:8">
      <c r="B299" s="14"/>
      <c r="C299" s="15"/>
      <c r="D299" s="15"/>
      <c r="E299" s="15"/>
      <c r="F299" s="15"/>
      <c r="G299" s="15"/>
      <c r="H299" s="16"/>
    </row>
    <row r="300" ht="15.75" spans="2:8">
      <c r="B300" s="14"/>
      <c r="C300" s="15"/>
      <c r="D300" s="15"/>
      <c r="E300" s="15"/>
      <c r="F300" s="15"/>
      <c r="G300" s="15"/>
      <c r="H300" s="16"/>
    </row>
    <row r="301" ht="15.75" spans="2:8">
      <c r="B301" s="14"/>
      <c r="C301" s="15"/>
      <c r="D301" s="15"/>
      <c r="E301" s="15"/>
      <c r="F301" s="15"/>
      <c r="G301" s="15"/>
      <c r="H301" s="16"/>
    </row>
    <row r="302" ht="15.75" spans="2:8">
      <c r="B302" s="14"/>
      <c r="C302" s="15"/>
      <c r="D302" s="15"/>
      <c r="E302" s="15"/>
      <c r="F302" s="15"/>
      <c r="G302" s="15"/>
      <c r="H302" s="16"/>
    </row>
    <row r="303" ht="15.75" spans="2:8">
      <c r="B303" s="14"/>
      <c r="C303" s="15"/>
      <c r="D303" s="15"/>
      <c r="E303" s="15"/>
      <c r="F303" s="15"/>
      <c r="G303" s="15"/>
      <c r="H303" s="16"/>
    </row>
    <row r="304" ht="15.75" spans="2:8">
      <c r="B304" s="14"/>
      <c r="C304" s="15"/>
      <c r="D304" s="15"/>
      <c r="E304" s="15"/>
      <c r="F304" s="15"/>
      <c r="G304" s="15"/>
      <c r="H304" s="16"/>
    </row>
    <row r="305" ht="15.75" spans="2:8">
      <c r="B305" s="14"/>
      <c r="C305" s="15"/>
      <c r="D305" s="15"/>
      <c r="E305" s="15"/>
      <c r="F305" s="15"/>
      <c r="G305" s="15"/>
      <c r="H305" s="16"/>
    </row>
    <row r="306" ht="15.75" spans="2:8">
      <c r="B306" s="14"/>
      <c r="C306" s="15"/>
      <c r="D306" s="15"/>
      <c r="E306" s="15"/>
      <c r="F306" s="15"/>
      <c r="G306" s="15"/>
      <c r="H306" s="16"/>
    </row>
    <row r="307" ht="15.75" spans="2:8">
      <c r="B307" s="14"/>
      <c r="C307" s="15"/>
      <c r="D307" s="15"/>
      <c r="E307" s="15"/>
      <c r="F307" s="15"/>
      <c r="G307" s="15"/>
      <c r="H307" s="16"/>
    </row>
    <row r="308" ht="15.75" spans="2:8">
      <c r="B308" s="14"/>
      <c r="C308" s="15"/>
      <c r="D308" s="15"/>
      <c r="E308" s="15"/>
      <c r="F308" s="15"/>
      <c r="G308" s="15"/>
      <c r="H308" s="16"/>
    </row>
    <row r="309" ht="15.75" spans="2:8">
      <c r="B309" s="14"/>
      <c r="C309" s="15"/>
      <c r="D309" s="15"/>
      <c r="E309" s="15"/>
      <c r="F309" s="15"/>
      <c r="G309" s="15"/>
      <c r="H309" s="16"/>
    </row>
    <row r="310" ht="15.75" spans="2:8">
      <c r="B310" s="14"/>
      <c r="C310" s="15"/>
      <c r="D310" s="15"/>
      <c r="E310" s="15"/>
      <c r="F310" s="15"/>
      <c r="G310" s="15"/>
      <c r="H310" s="16"/>
    </row>
    <row r="311" ht="15.75" spans="2:8">
      <c r="B311" s="14"/>
      <c r="C311" s="15"/>
      <c r="D311" s="15"/>
      <c r="E311" s="15"/>
      <c r="F311" s="15"/>
      <c r="G311" s="15"/>
      <c r="H311" s="16"/>
    </row>
    <row r="312" ht="15.75" spans="2:8">
      <c r="B312" s="14"/>
      <c r="C312" s="15"/>
      <c r="D312" s="15"/>
      <c r="E312" s="15"/>
      <c r="F312" s="15"/>
      <c r="G312" s="15"/>
      <c r="H312" s="16"/>
    </row>
    <row r="313" ht="15.75" spans="2:8">
      <c r="B313" s="14"/>
      <c r="C313" s="15"/>
      <c r="D313" s="15"/>
      <c r="E313" s="15"/>
      <c r="F313" s="15"/>
      <c r="G313" s="15"/>
      <c r="H313" s="16"/>
    </row>
    <row r="314" ht="15.75" spans="2:8">
      <c r="B314" s="14"/>
      <c r="C314" s="15"/>
      <c r="D314" s="15"/>
      <c r="E314" s="15"/>
      <c r="F314" s="15"/>
      <c r="G314" s="15"/>
      <c r="H314" s="16"/>
    </row>
    <row r="315" ht="15.75" spans="2:8">
      <c r="B315" s="14"/>
      <c r="C315" s="15"/>
      <c r="D315" s="15"/>
      <c r="E315" s="15"/>
      <c r="F315" s="15"/>
      <c r="G315" s="15"/>
      <c r="H315" s="16"/>
    </row>
    <row r="316" ht="15.75" spans="2:8">
      <c r="B316" s="14"/>
      <c r="C316" s="15"/>
      <c r="D316" s="15"/>
      <c r="E316" s="15"/>
      <c r="F316" s="15"/>
      <c r="G316" s="15"/>
      <c r="H316" s="16"/>
    </row>
    <row r="317" ht="15.75" spans="2:8">
      <c r="B317" s="14"/>
      <c r="C317" s="15"/>
      <c r="D317" s="15"/>
      <c r="E317" s="15"/>
      <c r="F317" s="15"/>
      <c r="G317" s="15"/>
      <c r="H317" s="16"/>
    </row>
    <row r="318" ht="15.75" spans="2:8">
      <c r="B318" s="14"/>
      <c r="C318" s="15"/>
      <c r="D318" s="15"/>
      <c r="E318" s="15"/>
      <c r="F318" s="15"/>
      <c r="G318" s="15"/>
      <c r="H318" s="16"/>
    </row>
    <row r="319" ht="15.75" spans="2:8">
      <c r="B319" s="14"/>
      <c r="C319" s="15"/>
      <c r="D319" s="15"/>
      <c r="E319" s="15"/>
      <c r="F319" s="15"/>
      <c r="G319" s="15"/>
      <c r="H319" s="16"/>
    </row>
    <row r="320" ht="15.75" spans="2:8">
      <c r="B320" s="14"/>
      <c r="C320" s="15"/>
      <c r="D320" s="15"/>
      <c r="E320" s="15"/>
      <c r="F320" s="15"/>
      <c r="G320" s="15"/>
      <c r="H320" s="16"/>
    </row>
    <row r="321" ht="15.75" spans="2:8">
      <c r="B321" s="14"/>
      <c r="C321" s="15"/>
      <c r="D321" s="15"/>
      <c r="E321" s="15"/>
      <c r="F321" s="15"/>
      <c r="G321" s="15"/>
      <c r="H321" s="16"/>
    </row>
    <row r="322" ht="15.75" spans="2:8">
      <c r="B322" s="14"/>
      <c r="C322" s="15"/>
      <c r="D322" s="15"/>
      <c r="E322" s="15"/>
      <c r="F322" s="15"/>
      <c r="G322" s="15"/>
      <c r="H322" s="16"/>
    </row>
    <row r="323" ht="15.75" spans="2:8">
      <c r="B323" s="14"/>
      <c r="C323" s="15"/>
      <c r="D323" s="15"/>
      <c r="E323" s="15"/>
      <c r="F323" s="15"/>
      <c r="G323" s="15"/>
      <c r="H323" s="16"/>
    </row>
    <row r="324" ht="15.75" spans="2:8">
      <c r="B324" s="14"/>
      <c r="C324" s="15"/>
      <c r="D324" s="15"/>
      <c r="E324" s="15"/>
      <c r="F324" s="15"/>
      <c r="G324" s="15"/>
      <c r="H324" s="16"/>
    </row>
    <row r="325" ht="15.75" spans="2:8">
      <c r="B325" s="14"/>
      <c r="C325" s="15"/>
      <c r="D325" s="15"/>
      <c r="E325" s="15"/>
      <c r="F325" s="15"/>
      <c r="G325" s="15"/>
      <c r="H325" s="16"/>
    </row>
    <row r="326" ht="15.75" spans="2:8">
      <c r="B326" s="14"/>
      <c r="C326" s="15"/>
      <c r="D326" s="15"/>
      <c r="E326" s="15"/>
      <c r="F326" s="15"/>
      <c r="G326" s="15"/>
      <c r="H326" s="16"/>
    </row>
    <row r="327" ht="15.75" spans="2:8">
      <c r="B327" s="14"/>
      <c r="C327" s="15"/>
      <c r="D327" s="15"/>
      <c r="E327" s="15"/>
      <c r="F327" s="15"/>
      <c r="G327" s="15"/>
      <c r="H327" s="16"/>
    </row>
    <row r="328" ht="15.75" spans="2:8">
      <c r="B328" s="14"/>
      <c r="C328" s="15"/>
      <c r="D328" s="15"/>
      <c r="E328" s="15"/>
      <c r="F328" s="15"/>
      <c r="G328" s="15"/>
      <c r="H328" s="16"/>
    </row>
    <row r="329" ht="15.75" spans="2:8">
      <c r="B329" s="14"/>
      <c r="C329" s="15"/>
      <c r="D329" s="15"/>
      <c r="E329" s="15"/>
      <c r="F329" s="15"/>
      <c r="G329" s="15"/>
      <c r="H329" s="16"/>
    </row>
    <row r="330" ht="15.75" spans="2:8">
      <c r="B330" s="14"/>
      <c r="C330" s="15"/>
      <c r="D330" s="15"/>
      <c r="E330" s="15"/>
      <c r="F330" s="15"/>
      <c r="G330" s="15"/>
      <c r="H330" s="16"/>
    </row>
    <row r="331" ht="15.75" spans="2:8">
      <c r="B331" s="14"/>
      <c r="C331" s="15"/>
      <c r="D331" s="15"/>
      <c r="E331" s="15"/>
      <c r="F331" s="15"/>
      <c r="G331" s="15"/>
      <c r="H331" s="16"/>
    </row>
    <row r="332" ht="15.75" spans="2:8">
      <c r="B332" s="14"/>
      <c r="C332" s="15"/>
      <c r="D332" s="15"/>
      <c r="E332" s="15"/>
      <c r="F332" s="15"/>
      <c r="G332" s="15"/>
      <c r="H332" s="16"/>
    </row>
    <row r="333" ht="15.75" spans="2:8">
      <c r="B333" s="14"/>
      <c r="C333" s="15"/>
      <c r="D333" s="15"/>
      <c r="E333" s="15"/>
      <c r="F333" s="15"/>
      <c r="G333" s="15"/>
      <c r="H333" s="16"/>
    </row>
    <row r="334" ht="15.75" spans="2:8">
      <c r="B334" s="14"/>
      <c r="C334" s="15"/>
      <c r="D334" s="15"/>
      <c r="E334" s="15"/>
      <c r="F334" s="15"/>
      <c r="G334" s="15"/>
      <c r="H334" s="16"/>
    </row>
    <row r="335" ht="15.75" spans="2:8">
      <c r="B335" s="14"/>
      <c r="C335" s="15"/>
      <c r="D335" s="15"/>
      <c r="E335" s="15"/>
      <c r="F335" s="15"/>
      <c r="G335" s="15"/>
      <c r="H335" s="16"/>
    </row>
    <row r="336" ht="15.75" spans="2:8">
      <c r="B336" s="14"/>
      <c r="C336" s="15"/>
      <c r="D336" s="15"/>
      <c r="E336" s="15"/>
      <c r="F336" s="15"/>
      <c r="G336" s="15"/>
      <c r="H336" s="16"/>
    </row>
    <row r="337" ht="15.75" spans="2:8">
      <c r="B337" s="14"/>
      <c r="C337" s="15"/>
      <c r="D337" s="15"/>
      <c r="E337" s="15"/>
      <c r="F337" s="15"/>
      <c r="G337" s="15"/>
      <c r="H337" s="16"/>
    </row>
    <row r="338" ht="15.75" spans="2:8">
      <c r="B338" s="14"/>
      <c r="C338" s="15"/>
      <c r="D338" s="15"/>
      <c r="E338" s="15"/>
      <c r="F338" s="15"/>
      <c r="G338" s="15"/>
      <c r="H338" s="16"/>
    </row>
    <row r="339" ht="15.75" spans="2:8">
      <c r="B339" s="14"/>
      <c r="C339" s="15"/>
      <c r="D339" s="15"/>
      <c r="E339" s="15"/>
      <c r="F339" s="15"/>
      <c r="G339" s="15"/>
      <c r="H339" s="16"/>
    </row>
    <row r="340" ht="15.75" spans="2:8">
      <c r="B340" s="14"/>
      <c r="C340" s="15"/>
      <c r="D340" s="15"/>
      <c r="E340" s="15"/>
      <c r="F340" s="15"/>
      <c r="G340" s="15"/>
      <c r="H340" s="16"/>
    </row>
    <row r="341" ht="15.75" spans="2:8">
      <c r="B341" s="14"/>
      <c r="C341" s="15"/>
      <c r="D341" s="15"/>
      <c r="E341" s="15"/>
      <c r="F341" s="15"/>
      <c r="G341" s="15"/>
      <c r="H341" s="16"/>
    </row>
    <row r="342" ht="15.75" spans="2:8">
      <c r="B342" s="14"/>
      <c r="C342" s="15"/>
      <c r="D342" s="15"/>
      <c r="E342" s="15"/>
      <c r="F342" s="15"/>
      <c r="G342" s="15"/>
      <c r="H342" s="16"/>
    </row>
    <row r="343" ht="15.75" spans="2:8">
      <c r="B343" s="14"/>
      <c r="C343" s="15"/>
      <c r="D343" s="15"/>
      <c r="E343" s="15"/>
      <c r="F343" s="15"/>
      <c r="G343" s="15"/>
      <c r="H343" s="16"/>
    </row>
    <row r="344" ht="15.75" spans="2:8">
      <c r="B344" s="14"/>
      <c r="C344" s="15"/>
      <c r="D344" s="15"/>
      <c r="E344" s="15"/>
      <c r="F344" s="15"/>
      <c r="G344" s="15"/>
      <c r="H344" s="16"/>
    </row>
    <row r="345" ht="15.75" spans="2:8">
      <c r="B345" s="14"/>
      <c r="C345" s="15"/>
      <c r="D345" s="15"/>
      <c r="E345" s="15"/>
      <c r="F345" s="15"/>
      <c r="G345" s="15"/>
      <c r="H345" s="16"/>
    </row>
    <row r="346" ht="15.75" spans="2:8">
      <c r="B346" s="14"/>
      <c r="C346" s="15"/>
      <c r="D346" s="15"/>
      <c r="E346" s="15"/>
      <c r="F346" s="15"/>
      <c r="G346" s="15"/>
      <c r="H346" s="16"/>
    </row>
    <row r="347" ht="15.75" spans="2:8">
      <c r="B347" s="14"/>
      <c r="C347" s="15"/>
      <c r="D347" s="15"/>
      <c r="E347" s="15"/>
      <c r="F347" s="15"/>
      <c r="G347" s="15"/>
      <c r="H347" s="16"/>
    </row>
    <row r="348" ht="15.75" spans="2:8">
      <c r="B348" s="14"/>
      <c r="C348" s="15"/>
      <c r="D348" s="15"/>
      <c r="E348" s="15"/>
      <c r="F348" s="15"/>
      <c r="G348" s="15"/>
      <c r="H348" s="16"/>
    </row>
    <row r="349" ht="15.75" spans="2:8">
      <c r="B349" s="14"/>
      <c r="C349" s="15"/>
      <c r="D349" s="15"/>
      <c r="E349" s="15"/>
      <c r="F349" s="15"/>
      <c r="G349" s="15"/>
      <c r="H349" s="16"/>
    </row>
    <row r="350" ht="15.75" spans="2:8">
      <c r="B350" s="14"/>
      <c r="C350" s="15"/>
      <c r="D350" s="15"/>
      <c r="E350" s="15"/>
      <c r="F350" s="15"/>
      <c r="G350" s="15"/>
      <c r="H350" s="16"/>
    </row>
    <row r="351" ht="15.75" spans="2:8">
      <c r="B351" s="14"/>
      <c r="C351" s="15"/>
      <c r="D351" s="15"/>
      <c r="E351" s="15"/>
      <c r="F351" s="15"/>
      <c r="G351" s="15"/>
      <c r="H351" s="16"/>
    </row>
    <row r="352" ht="15.75" spans="2:8">
      <c r="B352" s="14"/>
      <c r="C352" s="15"/>
      <c r="D352" s="15"/>
      <c r="E352" s="15"/>
      <c r="F352" s="15"/>
      <c r="G352" s="15"/>
      <c r="H352" s="16"/>
    </row>
    <row r="353" ht="15.75" spans="2:8">
      <c r="B353" s="14"/>
      <c r="C353" s="15"/>
      <c r="D353" s="15"/>
      <c r="E353" s="15"/>
      <c r="F353" s="15"/>
      <c r="G353" s="15"/>
      <c r="H353" s="16"/>
    </row>
    <row r="354" ht="15.75" spans="2:8">
      <c r="B354" s="14"/>
      <c r="C354" s="15"/>
      <c r="D354" s="15"/>
      <c r="E354" s="15"/>
      <c r="F354" s="15"/>
      <c r="G354" s="15"/>
      <c r="H354" s="16"/>
    </row>
    <row r="355" ht="15.75" spans="2:8">
      <c r="B355" s="14"/>
      <c r="C355" s="15"/>
      <c r="D355" s="15"/>
      <c r="E355" s="15"/>
      <c r="F355" s="15"/>
      <c r="G355" s="15"/>
      <c r="H355" s="16"/>
    </row>
    <row r="356" ht="15.75" spans="2:8">
      <c r="B356" s="14"/>
      <c r="C356" s="15"/>
      <c r="D356" s="15"/>
      <c r="E356" s="15"/>
      <c r="F356" s="15"/>
      <c r="G356" s="15"/>
      <c r="H356" s="16"/>
    </row>
    <row r="357" ht="15.75" spans="2:8">
      <c r="B357" s="14"/>
      <c r="C357" s="15"/>
      <c r="D357" s="15"/>
      <c r="E357" s="15"/>
      <c r="F357" s="15"/>
      <c r="G357" s="15"/>
      <c r="H357" s="16"/>
    </row>
    <row r="358" ht="15.75" spans="2:8">
      <c r="B358" s="14"/>
      <c r="C358" s="15"/>
      <c r="D358" s="15"/>
      <c r="E358" s="15"/>
      <c r="F358" s="15"/>
      <c r="G358" s="15"/>
      <c r="H358" s="16"/>
    </row>
    <row r="359" ht="15.75" spans="2:8">
      <c r="B359" s="14"/>
      <c r="C359" s="15"/>
      <c r="D359" s="15"/>
      <c r="E359" s="15"/>
      <c r="F359" s="15"/>
      <c r="G359" s="15"/>
      <c r="H359" s="16"/>
    </row>
    <row r="360" ht="15.75" spans="2:8">
      <c r="B360" s="14"/>
      <c r="C360" s="15"/>
      <c r="D360" s="15"/>
      <c r="E360" s="15"/>
      <c r="F360" s="15"/>
      <c r="G360" s="15"/>
      <c r="H360" s="16"/>
    </row>
    <row r="361" ht="15.75" spans="2:8">
      <c r="B361" s="14"/>
      <c r="C361" s="15"/>
      <c r="D361" s="15"/>
      <c r="E361" s="15"/>
      <c r="F361" s="15"/>
      <c r="G361" s="15"/>
      <c r="H361" s="16"/>
    </row>
    <row r="362" ht="15.75" spans="2:8">
      <c r="B362" s="14"/>
      <c r="C362" s="15"/>
      <c r="D362" s="15"/>
      <c r="E362" s="15"/>
      <c r="F362" s="15"/>
      <c r="G362" s="15"/>
      <c r="H362" s="16"/>
    </row>
    <row r="363" ht="15.75" spans="2:8">
      <c r="B363" s="14"/>
      <c r="C363" s="15"/>
      <c r="D363" s="15"/>
      <c r="E363" s="15"/>
      <c r="F363" s="15"/>
      <c r="G363" s="15"/>
      <c r="H363" s="16"/>
    </row>
    <row r="364" ht="15.75" spans="2:8">
      <c r="B364" s="14"/>
      <c r="C364" s="15"/>
      <c r="D364" s="15"/>
      <c r="E364" s="15"/>
      <c r="F364" s="15"/>
      <c r="G364" s="15"/>
      <c r="H364" s="16"/>
    </row>
    <row r="365" ht="15.75" spans="2:8">
      <c r="B365" s="14"/>
      <c r="C365" s="15"/>
      <c r="D365" s="15"/>
      <c r="E365" s="15"/>
      <c r="F365" s="15"/>
      <c r="G365" s="15"/>
      <c r="H365" s="16"/>
    </row>
    <row r="366" ht="15.75" spans="2:8">
      <c r="B366" s="14"/>
      <c r="C366" s="15"/>
      <c r="D366" s="15"/>
      <c r="E366" s="15"/>
      <c r="F366" s="15"/>
      <c r="G366" s="15"/>
      <c r="H366" s="16"/>
    </row>
    <row r="367" ht="15.75" spans="2:8">
      <c r="B367" s="14"/>
      <c r="C367" s="15"/>
      <c r="D367" s="15"/>
      <c r="E367" s="15"/>
      <c r="F367" s="15"/>
      <c r="G367" s="15"/>
      <c r="H367" s="16"/>
    </row>
    <row r="368" ht="15.75" spans="2:8">
      <c r="B368" s="14"/>
      <c r="C368" s="15"/>
      <c r="D368" s="15"/>
      <c r="E368" s="15"/>
      <c r="F368" s="15"/>
      <c r="G368" s="15"/>
      <c r="H368" s="16"/>
    </row>
    <row r="369" spans="2:8">
      <c r="B369" s="20"/>
      <c r="H369" s="21"/>
    </row>
    <row r="370" spans="2:8">
      <c r="B370" s="20"/>
      <c r="H370" s="21"/>
    </row>
    <row r="371" spans="2:8">
      <c r="B371" s="20"/>
      <c r="H371" s="21"/>
    </row>
    <row r="372" spans="2:8">
      <c r="B372" s="20"/>
      <c r="H372" s="21"/>
    </row>
    <row r="373" spans="2:8">
      <c r="B373" s="20"/>
      <c r="H373" s="21"/>
    </row>
    <row r="374" spans="2:8">
      <c r="B374" s="20"/>
      <c r="H374" s="21"/>
    </row>
    <row r="375" spans="2:8">
      <c r="B375" s="20"/>
      <c r="H375" s="21"/>
    </row>
    <row r="376" spans="2:8">
      <c r="B376" s="20"/>
      <c r="H376" s="21"/>
    </row>
    <row r="377" spans="2:8">
      <c r="B377" s="20"/>
      <c r="H377" s="21"/>
    </row>
    <row r="378" spans="2:8">
      <c r="B378" s="20"/>
      <c r="H378" s="21"/>
    </row>
    <row r="379" spans="2:8">
      <c r="B379" s="20"/>
      <c r="H379" s="21"/>
    </row>
    <row r="380" spans="2:8">
      <c r="B380" s="20"/>
      <c r="H380" s="21"/>
    </row>
    <row r="381" spans="2:8">
      <c r="B381" s="20"/>
      <c r="H381" s="21"/>
    </row>
    <row r="382" spans="2:8">
      <c r="B382" s="20"/>
      <c r="H382" s="21"/>
    </row>
    <row r="383" spans="2:8">
      <c r="B383" s="20"/>
      <c r="H383" s="21"/>
    </row>
    <row r="384" spans="2:8">
      <c r="B384" s="20"/>
      <c r="H384" s="21"/>
    </row>
    <row r="385" spans="2:8">
      <c r="B385" s="20"/>
      <c r="H385" s="21"/>
    </row>
    <row r="386" spans="2:8">
      <c r="B386" s="20"/>
      <c r="H386" s="21"/>
    </row>
    <row r="387" spans="2:8">
      <c r="B387" s="20"/>
      <c r="H387" s="21"/>
    </row>
    <row r="388" spans="2:8">
      <c r="B388" s="20"/>
      <c r="H388" s="21"/>
    </row>
    <row r="389" spans="2:8">
      <c r="B389" s="20"/>
      <c r="H389" s="21"/>
    </row>
    <row r="390" spans="2:8">
      <c r="B390" s="20"/>
      <c r="H390" s="21"/>
    </row>
    <row r="391" spans="2:8">
      <c r="B391" s="20"/>
      <c r="H391" s="21"/>
    </row>
    <row r="392" spans="2:8">
      <c r="B392" s="20"/>
      <c r="H392" s="21"/>
    </row>
    <row r="393" spans="2:8">
      <c r="B393" s="20"/>
      <c r="H393" s="21"/>
    </row>
    <row r="394" spans="2:8">
      <c r="B394" s="20"/>
      <c r="H394" s="21"/>
    </row>
    <row r="395" spans="2:8">
      <c r="B395" s="20"/>
      <c r="H395" s="21"/>
    </row>
    <row r="396" spans="2:8">
      <c r="B396" s="20"/>
      <c r="H396" s="21"/>
    </row>
    <row r="397" spans="2:8">
      <c r="B397" s="20"/>
      <c r="H397" s="21"/>
    </row>
    <row r="398" spans="2:8">
      <c r="B398" s="20"/>
      <c r="H398" s="21"/>
    </row>
    <row r="399" spans="2:8">
      <c r="B399" s="20"/>
      <c r="H399" s="21"/>
    </row>
    <row r="400" spans="2:8">
      <c r="B400" s="20"/>
      <c r="H400" s="21"/>
    </row>
    <row r="401" spans="2:8">
      <c r="B401" s="20"/>
      <c r="H401" s="21"/>
    </row>
    <row r="402" spans="2:8">
      <c r="B402" s="20"/>
      <c r="H402" s="21"/>
    </row>
    <row r="403" spans="2:8">
      <c r="B403" s="20"/>
      <c r="H403" s="21"/>
    </row>
    <row r="404" spans="2:8">
      <c r="B404" s="20"/>
      <c r="H404" s="21"/>
    </row>
    <row r="405" spans="2:8">
      <c r="B405" s="20"/>
      <c r="H405" s="21"/>
    </row>
    <row r="406" spans="2:8">
      <c r="B406" s="20"/>
      <c r="H406" s="21"/>
    </row>
    <row r="407" spans="2:8">
      <c r="B407" s="20"/>
      <c r="H407" s="21"/>
    </row>
    <row r="408" spans="2:8">
      <c r="B408" s="20"/>
      <c r="H408" s="21"/>
    </row>
    <row r="409" spans="2:8">
      <c r="B409" s="20"/>
      <c r="H409" s="21"/>
    </row>
    <row r="410" spans="2:8">
      <c r="B410" s="20"/>
      <c r="H410" s="21"/>
    </row>
    <row r="411" spans="2:8">
      <c r="B411" s="20"/>
      <c r="H411" s="21"/>
    </row>
    <row r="412" spans="2:8">
      <c r="B412" s="20"/>
      <c r="H412" s="21"/>
    </row>
    <row r="413" spans="2:8">
      <c r="B413" s="20"/>
      <c r="H413" s="21"/>
    </row>
    <row r="414" spans="2:8">
      <c r="B414" s="20"/>
      <c r="H414" s="21"/>
    </row>
    <row r="415" spans="2:8">
      <c r="B415" s="20"/>
      <c r="H415" s="21"/>
    </row>
    <row r="416" spans="2:8">
      <c r="B416" s="20"/>
      <c r="H416" s="21"/>
    </row>
    <row r="417" spans="2:8">
      <c r="B417" s="20"/>
      <c r="H417" s="21"/>
    </row>
    <row r="418" spans="2:8">
      <c r="B418" s="20"/>
      <c r="H418" s="21"/>
    </row>
    <row r="419" spans="2:8">
      <c r="B419" s="20"/>
      <c r="H419" s="21"/>
    </row>
    <row r="420" spans="2:8">
      <c r="B420" s="20"/>
      <c r="H420" s="21"/>
    </row>
    <row r="421" spans="2:8">
      <c r="B421" s="20"/>
      <c r="H421" s="21"/>
    </row>
    <row r="422" spans="2:8">
      <c r="B422" s="20"/>
      <c r="H422" s="21"/>
    </row>
    <row r="423" spans="2:8">
      <c r="B423" s="20"/>
      <c r="H423" s="21"/>
    </row>
    <row r="424" spans="2:8">
      <c r="B424" s="20"/>
      <c r="H424" s="21"/>
    </row>
    <row r="425" spans="2:8">
      <c r="B425" s="20"/>
      <c r="H425" s="21"/>
    </row>
    <row r="426" spans="2:8">
      <c r="B426" s="20"/>
      <c r="H426" s="21"/>
    </row>
    <row r="427" spans="2:8">
      <c r="B427" s="20"/>
      <c r="H427" s="21"/>
    </row>
    <row r="428" spans="2:8">
      <c r="B428" s="20"/>
      <c r="H428" s="21"/>
    </row>
    <row r="429" spans="2:8">
      <c r="B429" s="20"/>
      <c r="H429" s="21"/>
    </row>
    <row r="430" spans="2:8">
      <c r="B430" s="20"/>
      <c r="H430" s="21"/>
    </row>
    <row r="431" spans="2:8">
      <c r="B431" s="20"/>
      <c r="H431" s="21"/>
    </row>
    <row r="432" spans="2:8">
      <c r="B432" s="20"/>
      <c r="H432" s="21"/>
    </row>
    <row r="433" spans="2:8">
      <c r="B433" s="20"/>
      <c r="H433" s="21"/>
    </row>
    <row r="434" spans="2:8">
      <c r="B434" s="20"/>
      <c r="H434" s="21"/>
    </row>
    <row r="435" spans="2:8">
      <c r="B435" s="20"/>
      <c r="H435" s="21"/>
    </row>
    <row r="436" spans="2:8">
      <c r="B436" s="20"/>
      <c r="H436" s="21"/>
    </row>
    <row r="437" spans="2:8">
      <c r="B437" s="20"/>
      <c r="H437" s="21"/>
    </row>
    <row r="438" spans="2:8">
      <c r="B438" s="20"/>
      <c r="H438" s="21"/>
    </row>
    <row r="439" spans="2:8">
      <c r="B439" s="20"/>
      <c r="H439" s="21"/>
    </row>
    <row r="440" spans="2:8">
      <c r="B440" s="20"/>
      <c r="H440" s="21"/>
    </row>
    <row r="441" spans="2:8">
      <c r="B441" s="20"/>
      <c r="H441" s="21"/>
    </row>
    <row r="442" spans="2:8">
      <c r="B442" s="20"/>
      <c r="H442" s="21"/>
    </row>
    <row r="443" spans="2:8">
      <c r="B443" s="20"/>
      <c r="H443" s="21"/>
    </row>
    <row r="444" spans="2:8">
      <c r="B444" s="20"/>
      <c r="H444" s="21"/>
    </row>
    <row r="445" spans="2:8">
      <c r="B445" s="20"/>
      <c r="H445" s="21"/>
    </row>
    <row r="446" spans="2:8">
      <c r="B446" s="20"/>
      <c r="H446" s="21"/>
    </row>
    <row r="447" spans="2:8">
      <c r="B447" s="20"/>
      <c r="H447" s="21"/>
    </row>
    <row r="448" spans="2:8">
      <c r="B448" s="20"/>
      <c r="H448" s="21"/>
    </row>
    <row r="449" spans="2:8">
      <c r="B449" s="20"/>
      <c r="H449" s="21"/>
    </row>
    <row r="450" spans="2:8">
      <c r="B450" s="20"/>
      <c r="H450" s="21"/>
    </row>
    <row r="451" spans="2:8">
      <c r="B451" s="20"/>
      <c r="H451" s="21"/>
    </row>
    <row r="452" spans="2:8">
      <c r="B452" s="20"/>
      <c r="H452" s="21"/>
    </row>
    <row r="453" spans="2:8">
      <c r="B453" s="20"/>
      <c r="H453" s="21"/>
    </row>
    <row r="454" spans="2:8">
      <c r="B454" s="20"/>
      <c r="H454" s="21"/>
    </row>
    <row r="455" spans="2:8">
      <c r="B455" s="20"/>
      <c r="H455" s="21"/>
    </row>
    <row r="456" spans="2:8">
      <c r="B456" s="20"/>
      <c r="H456" s="21"/>
    </row>
    <row r="457" spans="2:8">
      <c r="B457" s="20"/>
      <c r="H457" s="21"/>
    </row>
    <row r="458" spans="2:8">
      <c r="B458" s="20"/>
      <c r="H458" s="21"/>
    </row>
    <row r="459" spans="2:8">
      <c r="B459" s="20"/>
      <c r="H459" s="21"/>
    </row>
    <row r="460" spans="2:8">
      <c r="B460" s="20"/>
      <c r="H460" s="21"/>
    </row>
    <row r="461" spans="2:8">
      <c r="B461" s="20"/>
      <c r="H461" s="21"/>
    </row>
    <row r="462" spans="2:8">
      <c r="B462" s="20"/>
      <c r="H462" s="21"/>
    </row>
    <row r="463" spans="2:8">
      <c r="B463" s="20"/>
      <c r="H463" s="21"/>
    </row>
    <row r="464" spans="2:8">
      <c r="B464" s="20"/>
      <c r="H464" s="21"/>
    </row>
    <row r="465" spans="2:8">
      <c r="B465" s="20"/>
      <c r="H465" s="21"/>
    </row>
    <row r="466" spans="2:8">
      <c r="B466" s="20"/>
      <c r="H466" s="21"/>
    </row>
    <row r="467" spans="2:8">
      <c r="B467" s="20"/>
      <c r="H467" s="21"/>
    </row>
    <row r="468" spans="2:8">
      <c r="B468" s="20"/>
      <c r="H468" s="21"/>
    </row>
    <row r="469" spans="2:8">
      <c r="B469" s="20"/>
      <c r="H469" s="21"/>
    </row>
    <row r="470" spans="2:8">
      <c r="B470" s="20"/>
      <c r="H470" s="21"/>
    </row>
    <row r="471" spans="2:8">
      <c r="B471" s="20"/>
      <c r="H471" s="21"/>
    </row>
    <row r="472" spans="2:8">
      <c r="B472" s="20"/>
      <c r="H472" s="21"/>
    </row>
    <row r="473" spans="2:8">
      <c r="B473" s="20"/>
      <c r="H473" s="21"/>
    </row>
    <row r="474" spans="2:8">
      <c r="B474" s="20"/>
      <c r="H474" s="21"/>
    </row>
    <row r="475" spans="2:8">
      <c r="B475" s="20"/>
      <c r="H475" s="21"/>
    </row>
    <row r="476" spans="2:8">
      <c r="B476" s="20"/>
      <c r="H476" s="21"/>
    </row>
    <row r="477" spans="2:8">
      <c r="B477" s="20"/>
      <c r="H477" s="21"/>
    </row>
    <row r="478" spans="2:8">
      <c r="B478" s="20"/>
      <c r="H478" s="21"/>
    </row>
    <row r="479" spans="2:8">
      <c r="B479" s="20"/>
      <c r="H479" s="21"/>
    </row>
    <row r="480" spans="2:8">
      <c r="B480" s="20"/>
      <c r="H480" s="21"/>
    </row>
    <row r="481" spans="2:8">
      <c r="B481" s="20"/>
      <c r="H481" s="21"/>
    </row>
    <row r="482" spans="2:8">
      <c r="B482" s="20"/>
      <c r="H482" s="21"/>
    </row>
    <row r="483" spans="2:8">
      <c r="B483" s="20"/>
      <c r="H483" s="21"/>
    </row>
    <row r="484" spans="2:8">
      <c r="B484" s="20"/>
      <c r="H484" s="21"/>
    </row>
    <row r="485" spans="2:8">
      <c r="B485" s="20"/>
      <c r="H485" s="21"/>
    </row>
    <row r="486" spans="2:8">
      <c r="B486" s="20"/>
      <c r="H486" s="21"/>
    </row>
    <row r="487" spans="2:8">
      <c r="B487" s="20"/>
      <c r="H487" s="21"/>
    </row>
    <row r="488" spans="2:8">
      <c r="B488" s="20"/>
      <c r="H488" s="21"/>
    </row>
    <row r="489" spans="2:8">
      <c r="B489" s="20"/>
      <c r="H489" s="21"/>
    </row>
    <row r="490" spans="2:8">
      <c r="B490" s="20"/>
      <c r="H490" s="21"/>
    </row>
    <row r="491" spans="2:8">
      <c r="B491" s="20"/>
      <c r="H491" s="21"/>
    </row>
    <row r="492" spans="2:8">
      <c r="B492" s="20"/>
      <c r="H492" s="21"/>
    </row>
    <row r="493" spans="2:8">
      <c r="B493" s="20"/>
      <c r="H493" s="21"/>
    </row>
    <row r="494" spans="2:8">
      <c r="B494" s="20"/>
      <c r="H494" s="21"/>
    </row>
    <row r="495" spans="2:8">
      <c r="B495" s="20"/>
      <c r="H495" s="21"/>
    </row>
    <row r="496" spans="2:8">
      <c r="B496" s="20"/>
      <c r="H496" s="21"/>
    </row>
    <row r="497" spans="2:8">
      <c r="B497" s="20"/>
      <c r="H497" s="21"/>
    </row>
    <row r="498" spans="2:8">
      <c r="B498" s="20"/>
      <c r="H498" s="21"/>
    </row>
    <row r="499" spans="2:8">
      <c r="B499" s="20"/>
      <c r="H499" s="21"/>
    </row>
    <row r="500" spans="2:8">
      <c r="B500" s="20"/>
      <c r="H500" s="21"/>
    </row>
    <row r="501" spans="2:8">
      <c r="B501" s="20"/>
      <c r="H501" s="21"/>
    </row>
    <row r="502" spans="2:8">
      <c r="B502" s="20"/>
      <c r="H502" s="21"/>
    </row>
    <row r="503" spans="2:8">
      <c r="B503" s="20"/>
      <c r="H503" s="21"/>
    </row>
    <row r="504" spans="2:8">
      <c r="B504" s="20"/>
      <c r="H504" s="21"/>
    </row>
    <row r="505" spans="2:8">
      <c r="B505" s="20"/>
      <c r="H505" s="21"/>
    </row>
    <row r="506" spans="2:8">
      <c r="B506" s="20"/>
      <c r="H506" s="21"/>
    </row>
    <row r="507" spans="2:8">
      <c r="B507" s="20"/>
      <c r="H507" s="21"/>
    </row>
    <row r="508" spans="2:8">
      <c r="B508" s="20"/>
      <c r="H508" s="21"/>
    </row>
    <row r="509" spans="2:8">
      <c r="B509" s="20"/>
      <c r="H509" s="21"/>
    </row>
    <row r="510" spans="2:8">
      <c r="B510" s="20"/>
      <c r="H510" s="21"/>
    </row>
    <row r="511" spans="2:8">
      <c r="B511" s="20"/>
      <c r="H511" s="21"/>
    </row>
    <row r="512" spans="2:8">
      <c r="B512" s="20"/>
      <c r="H512" s="21"/>
    </row>
    <row r="513" spans="2:8">
      <c r="B513" s="20"/>
      <c r="H513" s="21"/>
    </row>
    <row r="514" spans="2:8">
      <c r="B514" s="20"/>
      <c r="H514" s="21"/>
    </row>
    <row r="515" spans="2:8">
      <c r="B515" s="20"/>
      <c r="H515" s="21"/>
    </row>
    <row r="516" spans="2:8">
      <c r="B516" s="20"/>
      <c r="H516" s="21"/>
    </row>
    <row r="517" spans="2:8">
      <c r="B517" s="20"/>
      <c r="H517" s="21"/>
    </row>
    <row r="518" spans="2:8">
      <c r="B518" s="20"/>
      <c r="H518" s="21"/>
    </row>
    <row r="519" spans="2:8">
      <c r="B519" s="20"/>
      <c r="H519" s="21"/>
    </row>
    <row r="520" spans="2:8">
      <c r="B520" s="20"/>
      <c r="H520" s="21"/>
    </row>
    <row r="521" spans="2:8">
      <c r="B521" s="20"/>
      <c r="H521" s="21"/>
    </row>
    <row r="522" spans="2:8">
      <c r="B522" s="20"/>
      <c r="H522" s="21"/>
    </row>
    <row r="523" spans="2:8">
      <c r="B523" s="20"/>
      <c r="H523" s="21"/>
    </row>
    <row r="524" spans="2:8">
      <c r="B524" s="20"/>
      <c r="H524" s="21"/>
    </row>
    <row r="525" spans="2:8">
      <c r="B525" s="20"/>
      <c r="H525" s="21"/>
    </row>
    <row r="526" spans="2:8">
      <c r="B526" s="20"/>
      <c r="H526" s="21"/>
    </row>
    <row r="527" spans="2:8">
      <c r="B527" s="20"/>
      <c r="H527" s="21"/>
    </row>
    <row r="528" spans="2:8">
      <c r="B528" s="20"/>
      <c r="H528" s="21"/>
    </row>
    <row r="529" spans="2:8">
      <c r="B529" s="20"/>
      <c r="H529" s="21"/>
    </row>
    <row r="530" spans="2:8">
      <c r="B530" s="20"/>
      <c r="H530" s="21"/>
    </row>
    <row r="531" spans="2:8">
      <c r="B531" s="20"/>
      <c r="H531" s="21"/>
    </row>
    <row r="532" spans="2:8">
      <c r="B532" s="20"/>
      <c r="H532" s="21"/>
    </row>
    <row r="533" spans="2:8">
      <c r="B533" s="20"/>
      <c r="H533" s="21"/>
    </row>
    <row r="534" spans="2:8">
      <c r="B534" s="20"/>
      <c r="H534" s="21"/>
    </row>
    <row r="535" spans="2:8">
      <c r="B535" s="20"/>
      <c r="H535" s="21"/>
    </row>
    <row r="536" spans="2:8">
      <c r="B536" s="20"/>
      <c r="H536" s="21"/>
    </row>
    <row r="537" spans="2:8">
      <c r="B537" s="20"/>
      <c r="H537" s="21"/>
    </row>
    <row r="538" spans="2:8">
      <c r="B538" s="20"/>
      <c r="H538" s="21"/>
    </row>
    <row r="539" spans="2:8">
      <c r="B539" s="20"/>
      <c r="H539" s="21"/>
    </row>
    <row r="540" spans="2:8">
      <c r="B540" s="20"/>
      <c r="H540" s="21"/>
    </row>
    <row r="541" spans="2:8">
      <c r="B541" s="20"/>
      <c r="H541" s="21"/>
    </row>
    <row r="542" spans="2:8">
      <c r="B542" s="20"/>
      <c r="H542" s="21"/>
    </row>
    <row r="543" spans="2:8">
      <c r="B543" s="20"/>
      <c r="H543" s="21"/>
    </row>
    <row r="544" spans="2:8">
      <c r="B544" s="20"/>
      <c r="H544" s="21"/>
    </row>
    <row r="545" spans="2:8">
      <c r="B545" s="20"/>
      <c r="H545" s="21"/>
    </row>
    <row r="546" spans="2:8">
      <c r="B546" s="20"/>
      <c r="H546" s="21"/>
    </row>
    <row r="547" spans="2:8">
      <c r="B547" s="20"/>
      <c r="H547" s="21"/>
    </row>
    <row r="548" spans="2:8">
      <c r="B548" s="20"/>
      <c r="H548" s="21"/>
    </row>
    <row r="549" spans="2:8">
      <c r="B549" s="20"/>
      <c r="H549" s="21"/>
    </row>
    <row r="550" spans="2:8">
      <c r="B550" s="20"/>
      <c r="H550" s="21"/>
    </row>
    <row r="551" spans="2:8">
      <c r="B551" s="20"/>
      <c r="H551" s="21"/>
    </row>
    <row r="552" spans="2:8">
      <c r="B552" s="20"/>
      <c r="H552" s="21"/>
    </row>
    <row r="553" spans="2:8">
      <c r="B553" s="20"/>
      <c r="H553" s="21"/>
    </row>
    <row r="554" spans="2:8">
      <c r="B554" s="20"/>
      <c r="H554" s="21"/>
    </row>
    <row r="555" spans="2:8">
      <c r="B555" s="20"/>
      <c r="H555" s="21"/>
    </row>
    <row r="556" spans="2:8">
      <c r="B556" s="20"/>
      <c r="H556" s="21"/>
    </row>
    <row r="557" spans="2:8">
      <c r="B557" s="20"/>
      <c r="H557" s="21"/>
    </row>
    <row r="558" spans="2:8">
      <c r="B558" s="20"/>
      <c r="H558" s="21"/>
    </row>
    <row r="559" spans="2:8">
      <c r="B559" s="20"/>
      <c r="H559" s="21"/>
    </row>
    <row r="560" spans="2:8">
      <c r="B560" s="20"/>
      <c r="H560" s="21"/>
    </row>
    <row r="561" spans="2:8">
      <c r="B561" s="20"/>
      <c r="H561" s="21"/>
    </row>
    <row r="562" spans="2:8">
      <c r="B562" s="20"/>
      <c r="H562" s="21"/>
    </row>
    <row r="563" spans="2:8">
      <c r="B563" s="20"/>
      <c r="H563" s="21"/>
    </row>
    <row r="564" spans="2:8">
      <c r="B564" s="20"/>
      <c r="H564" s="21"/>
    </row>
    <row r="565" spans="2:8">
      <c r="B565" s="20"/>
      <c r="H565" s="21"/>
    </row>
    <row r="566" spans="2:8">
      <c r="B566" s="20"/>
      <c r="H566" s="21"/>
    </row>
    <row r="567" spans="2:8">
      <c r="B567" s="20"/>
      <c r="H567" s="21"/>
    </row>
    <row r="568" spans="2:8">
      <c r="B568" s="20"/>
      <c r="H568" s="21"/>
    </row>
    <row r="569" spans="2:8">
      <c r="B569" s="20"/>
      <c r="H569" s="21"/>
    </row>
    <row r="570" spans="2:8">
      <c r="B570" s="20"/>
      <c r="H570" s="21"/>
    </row>
    <row r="571" spans="2:8">
      <c r="B571" s="20"/>
      <c r="H571" s="21"/>
    </row>
    <row r="572" spans="2:8">
      <c r="B572" s="20"/>
      <c r="H572" s="21"/>
    </row>
    <row r="573" spans="2:8">
      <c r="B573" s="20"/>
      <c r="H573" s="21"/>
    </row>
    <row r="574" spans="2:8">
      <c r="B574" s="20"/>
      <c r="H574" s="21"/>
    </row>
    <row r="575" spans="2:8">
      <c r="B575" s="20"/>
      <c r="H575" s="21"/>
    </row>
    <row r="576" spans="2:8">
      <c r="B576" s="20"/>
      <c r="H576" s="21"/>
    </row>
    <row r="577" spans="2:8">
      <c r="B577" s="20"/>
      <c r="H577" s="21"/>
    </row>
    <row r="578" spans="2:8">
      <c r="B578" s="20"/>
      <c r="H578" s="21"/>
    </row>
    <row r="579" spans="2:8">
      <c r="B579" s="20"/>
      <c r="H579" s="21"/>
    </row>
    <row r="580" spans="2:8">
      <c r="B580" s="20"/>
      <c r="H580" s="21"/>
    </row>
    <row r="581" spans="2:8">
      <c r="B581" s="20"/>
      <c r="H581" s="21"/>
    </row>
    <row r="582" spans="2:8">
      <c r="B582" s="20"/>
      <c r="H582" s="21"/>
    </row>
    <row r="583" spans="2:8">
      <c r="B583" s="20"/>
      <c r="H583" s="21"/>
    </row>
    <row r="584" spans="2:8">
      <c r="B584" s="20"/>
      <c r="H584" s="21"/>
    </row>
    <row r="585" spans="2:8">
      <c r="B585" s="20"/>
      <c r="H585" s="21"/>
    </row>
    <row r="586" spans="2:8">
      <c r="B586" s="20"/>
      <c r="H586" s="21"/>
    </row>
    <row r="587" spans="2:8">
      <c r="B587" s="20"/>
      <c r="H587" s="21"/>
    </row>
    <row r="588" spans="2:8">
      <c r="B588" s="20"/>
      <c r="H588" s="21"/>
    </row>
    <row r="589" spans="2:8">
      <c r="B589" s="20"/>
      <c r="H589" s="21"/>
    </row>
    <row r="590" spans="2:8">
      <c r="B590" s="20"/>
      <c r="H590" s="21"/>
    </row>
    <row r="591" spans="2:8">
      <c r="B591" s="20"/>
      <c r="H591" s="21"/>
    </row>
    <row r="592" spans="2:8">
      <c r="B592" s="20"/>
      <c r="H592" s="21"/>
    </row>
    <row r="593" spans="2:8">
      <c r="B593" s="20"/>
      <c r="H593" s="21"/>
    </row>
    <row r="594" spans="2:8">
      <c r="B594" s="20"/>
      <c r="H594" s="21"/>
    </row>
    <row r="595" spans="2:8">
      <c r="B595" s="20"/>
      <c r="H595" s="21"/>
    </row>
    <row r="596" spans="2:8">
      <c r="B596" s="20"/>
      <c r="H596" s="21"/>
    </row>
    <row r="597" spans="2:8">
      <c r="B597" s="20"/>
      <c r="H597" s="21"/>
    </row>
    <row r="598" spans="2:8">
      <c r="B598" s="20"/>
      <c r="H598" s="21"/>
    </row>
    <row r="599" spans="2:8">
      <c r="B599" s="20"/>
      <c r="H599" s="21"/>
    </row>
    <row r="600" spans="2:8">
      <c r="B600" s="20"/>
      <c r="H600" s="21"/>
    </row>
    <row r="601" spans="2:8">
      <c r="B601" s="20"/>
      <c r="H601" s="21"/>
    </row>
    <row r="602" spans="2:8">
      <c r="B602" s="20"/>
      <c r="H602" s="21"/>
    </row>
    <row r="603" spans="2:8">
      <c r="B603" s="20"/>
      <c r="H603" s="21"/>
    </row>
    <row r="604" spans="2:8">
      <c r="B604" s="20"/>
      <c r="H604" s="21"/>
    </row>
    <row r="605" spans="2:8">
      <c r="B605" s="20"/>
      <c r="H605" s="21"/>
    </row>
    <row r="606" spans="2:8">
      <c r="B606" s="20"/>
      <c r="H606" s="21"/>
    </row>
    <row r="607" spans="2:8">
      <c r="B607" s="20"/>
      <c r="H607" s="21"/>
    </row>
    <row r="608" spans="2:8">
      <c r="B608" s="20"/>
      <c r="H608" s="21"/>
    </row>
    <row r="609" spans="2:8">
      <c r="B609" s="20"/>
      <c r="H609" s="21"/>
    </row>
    <row r="610" spans="2:8">
      <c r="B610" s="20"/>
      <c r="H610" s="21"/>
    </row>
    <row r="611" spans="2:8">
      <c r="B611" s="20"/>
      <c r="H611" s="21"/>
    </row>
    <row r="612" spans="2:8">
      <c r="B612" s="20"/>
      <c r="H612" s="21"/>
    </row>
    <row r="613" spans="2:8">
      <c r="B613" s="20"/>
      <c r="H613" s="21"/>
    </row>
    <row r="614" spans="2:8">
      <c r="B614" s="20"/>
      <c r="H614" s="21"/>
    </row>
    <row r="615" spans="2:8">
      <c r="B615" s="20"/>
      <c r="H615" s="21"/>
    </row>
    <row r="616" spans="2:8">
      <c r="B616" s="20"/>
      <c r="H616" s="21"/>
    </row>
    <row r="617" spans="2:8">
      <c r="B617" s="20"/>
      <c r="H617" s="21"/>
    </row>
    <row r="618" spans="2:8">
      <c r="B618" s="20"/>
      <c r="H618" s="21"/>
    </row>
    <row r="619" spans="2:8">
      <c r="B619" s="20"/>
      <c r="H619" s="21"/>
    </row>
    <row r="620" spans="2:8">
      <c r="B620" s="20"/>
      <c r="H620" s="21"/>
    </row>
    <row r="621" spans="2:8">
      <c r="B621" s="20"/>
      <c r="H621" s="21"/>
    </row>
    <row r="622" spans="2:8">
      <c r="B622" s="20"/>
      <c r="H622" s="21"/>
    </row>
    <row r="623" spans="2:8">
      <c r="B623" s="20"/>
      <c r="H623" s="21"/>
    </row>
    <row r="624" spans="2:8">
      <c r="B624" s="20"/>
      <c r="H624" s="21"/>
    </row>
    <row r="625" spans="2:8">
      <c r="B625" s="20"/>
      <c r="H625" s="21"/>
    </row>
    <row r="626" spans="2:8">
      <c r="B626" s="20"/>
      <c r="H626" s="21"/>
    </row>
    <row r="627" spans="2:8">
      <c r="B627" s="20"/>
      <c r="H627" s="21"/>
    </row>
    <row r="628" spans="2:8">
      <c r="B628" s="20"/>
      <c r="H628" s="21"/>
    </row>
    <row r="629" spans="2:8">
      <c r="B629" s="20"/>
      <c r="H629" s="21"/>
    </row>
    <row r="630" spans="2:8">
      <c r="B630" s="20"/>
      <c r="H630" s="21"/>
    </row>
    <row r="631" spans="2:8">
      <c r="B631" s="20"/>
      <c r="H631" s="21"/>
    </row>
    <row r="632" spans="2:8">
      <c r="B632" s="20"/>
      <c r="H632" s="21"/>
    </row>
    <row r="633" spans="2:8">
      <c r="B633" s="20"/>
      <c r="H633" s="21"/>
    </row>
    <row r="634" spans="2:8">
      <c r="B634" s="20"/>
      <c r="H634" s="21"/>
    </row>
    <row r="635" spans="2:8">
      <c r="B635" s="20"/>
      <c r="H635" s="21"/>
    </row>
    <row r="636" spans="2:8">
      <c r="B636" s="20"/>
      <c r="H636" s="21"/>
    </row>
    <row r="637" spans="2:8">
      <c r="B637" s="20"/>
      <c r="H637" s="21"/>
    </row>
    <row r="638" spans="2:8">
      <c r="B638" s="20"/>
      <c r="H638" s="21"/>
    </row>
    <row r="639" spans="2:8">
      <c r="B639" s="20"/>
      <c r="H639" s="21"/>
    </row>
    <row r="640" spans="2:8">
      <c r="B640" s="20"/>
      <c r="H640" s="21"/>
    </row>
    <row r="641" spans="2:8">
      <c r="B641" s="20"/>
      <c r="H641" s="21"/>
    </row>
    <row r="642" spans="2:8">
      <c r="B642" s="20"/>
      <c r="H642" s="21"/>
    </row>
    <row r="643" spans="2:8">
      <c r="B643" s="20"/>
      <c r="H643" s="21"/>
    </row>
    <row r="644" spans="2:8">
      <c r="B644" s="20"/>
      <c r="H644" s="21"/>
    </row>
    <row r="645" spans="2:8">
      <c r="B645" s="20"/>
      <c r="H645" s="21"/>
    </row>
    <row r="646" spans="2:8">
      <c r="B646" s="20"/>
      <c r="H646" s="21"/>
    </row>
    <row r="647" spans="2:8">
      <c r="B647" s="20"/>
      <c r="H647" s="21"/>
    </row>
    <row r="648" spans="2:8">
      <c r="B648" s="20"/>
      <c r="H648" s="21"/>
    </row>
    <row r="649" spans="2:8">
      <c r="B649" s="20"/>
      <c r="H649" s="21"/>
    </row>
    <row r="650" spans="2:8">
      <c r="B650" s="20"/>
      <c r="H650" s="21"/>
    </row>
    <row r="651" spans="2:8">
      <c r="B651" s="20"/>
      <c r="H651" s="21"/>
    </row>
    <row r="652" spans="2:8">
      <c r="B652" s="20"/>
      <c r="H652" s="21"/>
    </row>
    <row r="653" spans="2:8">
      <c r="B653" s="20"/>
      <c r="H653" s="21"/>
    </row>
    <row r="654" spans="2:8">
      <c r="B654" s="20"/>
      <c r="H654" s="21"/>
    </row>
    <row r="655" spans="2:8">
      <c r="B655" s="20"/>
      <c r="H655" s="21"/>
    </row>
    <row r="656" spans="2:8">
      <c r="B656" s="20"/>
      <c r="H656" s="21"/>
    </row>
    <row r="657" spans="2:8">
      <c r="B657" s="20"/>
      <c r="H657" s="21"/>
    </row>
    <row r="658" spans="2:8">
      <c r="B658" s="20"/>
      <c r="H658" s="21"/>
    </row>
    <row r="659" spans="2:8">
      <c r="B659" s="20"/>
      <c r="H659" s="21"/>
    </row>
    <row r="660" spans="2:8">
      <c r="B660" s="20"/>
      <c r="H660" s="21"/>
    </row>
    <row r="661" spans="2:8">
      <c r="B661" s="20"/>
      <c r="H661" s="21"/>
    </row>
    <row r="662" spans="2:8">
      <c r="B662" s="20"/>
      <c r="H662" s="21"/>
    </row>
    <row r="663" spans="2:8">
      <c r="B663" s="20"/>
      <c r="H663" s="21"/>
    </row>
    <row r="664" spans="2:8">
      <c r="B664" s="20"/>
      <c r="H664" s="21"/>
    </row>
    <row r="665" spans="2:8">
      <c r="B665" s="20"/>
      <c r="H665" s="21"/>
    </row>
    <row r="666" spans="2:8">
      <c r="B666" s="20"/>
      <c r="H666" s="21"/>
    </row>
    <row r="667" spans="2:8">
      <c r="B667" s="20"/>
      <c r="H667" s="21"/>
    </row>
    <row r="668" spans="2:8">
      <c r="B668" s="20"/>
      <c r="H668" s="21"/>
    </row>
    <row r="669" spans="2:8">
      <c r="B669" s="20"/>
      <c r="H669" s="21"/>
    </row>
    <row r="670" spans="2:8">
      <c r="B670" s="20"/>
      <c r="H670" s="21"/>
    </row>
    <row r="671" spans="2:8">
      <c r="B671" s="20"/>
      <c r="H671" s="21"/>
    </row>
    <row r="672" spans="2:8">
      <c r="B672" s="20"/>
      <c r="H672" s="21"/>
    </row>
    <row r="673" spans="2:8">
      <c r="B673" s="20"/>
      <c r="H673" s="21"/>
    </row>
    <row r="674" spans="2:8">
      <c r="B674" s="20"/>
      <c r="H674" s="21"/>
    </row>
    <row r="675" spans="2:8">
      <c r="B675" s="20"/>
      <c r="H675" s="21"/>
    </row>
    <row r="676" spans="2:8">
      <c r="B676" s="20"/>
      <c r="H676" s="21"/>
    </row>
    <row r="677" spans="2:8">
      <c r="B677" s="20"/>
      <c r="H677" s="21"/>
    </row>
    <row r="678" spans="2:8">
      <c r="B678" s="20"/>
      <c r="H678" s="21"/>
    </row>
    <row r="679" spans="2:8">
      <c r="B679" s="20"/>
      <c r="H679" s="21"/>
    </row>
    <row r="680" spans="2:8">
      <c r="B680" s="20"/>
      <c r="H680" s="21"/>
    </row>
    <row r="681" spans="2:8">
      <c r="B681" s="20"/>
      <c r="H681" s="21"/>
    </row>
    <row r="682" spans="2:8">
      <c r="B682" s="20"/>
      <c r="H682" s="21"/>
    </row>
    <row r="683" spans="2:8">
      <c r="B683" s="20"/>
      <c r="H683" s="21"/>
    </row>
    <row r="684" spans="2:8">
      <c r="B684" s="20"/>
      <c r="H684" s="21"/>
    </row>
    <row r="685" spans="2:8">
      <c r="B685" s="20"/>
      <c r="H685" s="21"/>
    </row>
    <row r="686" spans="2:8">
      <c r="B686" s="20"/>
      <c r="H686" s="21"/>
    </row>
    <row r="687" spans="2:8">
      <c r="B687" s="20"/>
      <c r="H687" s="21"/>
    </row>
    <row r="688" spans="2:8">
      <c r="B688" s="20"/>
      <c r="H688" s="21"/>
    </row>
    <row r="689" spans="2:8">
      <c r="B689" s="20"/>
      <c r="H689" s="21"/>
    </row>
    <row r="690" spans="2:8">
      <c r="B690" s="20"/>
      <c r="H690" s="21"/>
    </row>
    <row r="691" spans="2:8">
      <c r="B691" s="20"/>
      <c r="H691" s="21"/>
    </row>
    <row r="692" spans="2:8">
      <c r="B692" s="20"/>
      <c r="H692" s="21"/>
    </row>
    <row r="693" spans="2:8">
      <c r="B693" s="20"/>
      <c r="H693" s="21"/>
    </row>
    <row r="694" spans="2:8">
      <c r="B694" s="20"/>
      <c r="H694" s="21"/>
    </row>
    <row r="695" spans="2:8">
      <c r="B695" s="20"/>
      <c r="H695" s="21"/>
    </row>
    <row r="696" spans="2:8">
      <c r="B696" s="20"/>
      <c r="H696" s="21"/>
    </row>
    <row r="697" spans="2:8">
      <c r="B697" s="20"/>
      <c r="H697" s="21"/>
    </row>
    <row r="698" spans="2:8">
      <c r="B698" s="20"/>
      <c r="H698" s="21"/>
    </row>
    <row r="699" spans="2:8">
      <c r="B699" s="20"/>
      <c r="H699" s="21"/>
    </row>
    <row r="700" spans="2:8">
      <c r="B700" s="20"/>
      <c r="H700" s="21"/>
    </row>
    <row r="701" spans="2:8">
      <c r="B701" s="20"/>
      <c r="H701" s="21"/>
    </row>
    <row r="702" spans="2:8">
      <c r="B702" s="20"/>
      <c r="H702" s="21"/>
    </row>
    <row r="703" spans="2:8">
      <c r="B703" s="20"/>
      <c r="H703" s="21"/>
    </row>
    <row r="704" spans="2:8">
      <c r="B704" s="20"/>
      <c r="H704" s="21"/>
    </row>
    <row r="705" spans="2:8">
      <c r="B705" s="20"/>
      <c r="H705" s="21"/>
    </row>
    <row r="706" spans="2:8">
      <c r="B706" s="20"/>
      <c r="H706" s="21"/>
    </row>
    <row r="707" spans="2:8">
      <c r="B707" s="20"/>
      <c r="H707" s="21"/>
    </row>
    <row r="708" spans="2:8">
      <c r="B708" s="20"/>
      <c r="H708" s="21"/>
    </row>
    <row r="709" spans="2:8">
      <c r="B709" s="20"/>
      <c r="H709" s="21"/>
    </row>
    <row r="710" spans="2:8">
      <c r="B710" s="20"/>
      <c r="H710" s="21"/>
    </row>
    <row r="711" spans="2:8">
      <c r="B711" s="20"/>
      <c r="H711" s="21"/>
    </row>
    <row r="712" spans="2:8">
      <c r="B712" s="20"/>
      <c r="H712" s="21"/>
    </row>
    <row r="713" spans="2:8">
      <c r="B713" s="20"/>
      <c r="H713" s="21"/>
    </row>
    <row r="714" spans="2:8">
      <c r="B714" s="20"/>
      <c r="H714" s="21"/>
    </row>
    <row r="715" spans="2:8">
      <c r="B715" s="20"/>
      <c r="H715" s="21"/>
    </row>
    <row r="716" spans="2:8">
      <c r="B716" s="20"/>
      <c r="H716" s="21"/>
    </row>
    <row r="717" spans="2:8">
      <c r="B717" s="20"/>
      <c r="H717" s="21"/>
    </row>
    <row r="718" spans="2:8">
      <c r="B718" s="20"/>
      <c r="H718" s="21"/>
    </row>
    <row r="719" spans="2:8">
      <c r="B719" s="20"/>
      <c r="H719" s="21"/>
    </row>
    <row r="720" spans="2:8">
      <c r="B720" s="20"/>
      <c r="H720" s="21"/>
    </row>
    <row r="721" spans="2:8">
      <c r="B721" s="20"/>
      <c r="H721" s="21"/>
    </row>
    <row r="722" spans="2:8">
      <c r="B722" s="20"/>
      <c r="H722" s="21"/>
    </row>
    <row r="723" spans="2:8">
      <c r="B723" s="20"/>
      <c r="H723" s="21"/>
    </row>
    <row r="724" spans="2:8">
      <c r="B724" s="20"/>
      <c r="H724" s="21"/>
    </row>
    <row r="725" spans="2:8">
      <c r="B725" s="20"/>
      <c r="H725" s="21"/>
    </row>
    <row r="726" spans="2:8">
      <c r="B726" s="20"/>
      <c r="H726" s="21"/>
    </row>
    <row r="727" spans="2:8">
      <c r="B727" s="20"/>
      <c r="H727" s="21"/>
    </row>
    <row r="728" spans="2:8">
      <c r="B728" s="20"/>
      <c r="H728" s="21"/>
    </row>
    <row r="729" spans="2:8">
      <c r="B729" s="20"/>
      <c r="H729" s="21"/>
    </row>
    <row r="730" spans="2:8">
      <c r="B730" s="20"/>
      <c r="H730" s="21"/>
    </row>
    <row r="731" spans="2:8">
      <c r="B731" s="20"/>
      <c r="H731" s="21"/>
    </row>
    <row r="732" spans="2:8">
      <c r="B732" s="20"/>
      <c r="H732" s="21"/>
    </row>
    <row r="733" spans="2:8">
      <c r="B733" s="20"/>
      <c r="H733" s="21"/>
    </row>
    <row r="734" spans="2:8">
      <c r="B734" s="20"/>
      <c r="H734" s="21"/>
    </row>
    <row r="735" spans="2:8">
      <c r="B735" s="20"/>
      <c r="H735" s="21"/>
    </row>
    <row r="736" spans="2:8">
      <c r="B736" s="20"/>
      <c r="H736" s="21"/>
    </row>
    <row r="737" spans="2:8">
      <c r="B737" s="20"/>
      <c r="H737" s="21"/>
    </row>
    <row r="738" spans="2:8">
      <c r="B738" s="20"/>
      <c r="H738" s="21"/>
    </row>
    <row r="739" spans="2:8">
      <c r="B739" s="20"/>
      <c r="H739" s="21"/>
    </row>
    <row r="740" spans="2:8">
      <c r="B740" s="20"/>
      <c r="H740" s="21"/>
    </row>
    <row r="741" spans="2:8">
      <c r="B741" s="20"/>
      <c r="H741" s="21"/>
    </row>
    <row r="742" spans="2:8">
      <c r="B742" s="20"/>
      <c r="H742" s="21"/>
    </row>
    <row r="743" spans="2:8">
      <c r="B743" s="20"/>
      <c r="H743" s="21"/>
    </row>
    <row r="744" spans="2:8">
      <c r="B744" s="20"/>
      <c r="H744" s="21"/>
    </row>
    <row r="745" spans="2:8">
      <c r="B745" s="20"/>
      <c r="H745" s="21"/>
    </row>
    <row r="746" spans="2:8">
      <c r="B746" s="20"/>
      <c r="H746" s="21"/>
    </row>
    <row r="747" spans="2:8">
      <c r="B747" s="20"/>
      <c r="H747" s="21"/>
    </row>
    <row r="748" spans="2:8">
      <c r="B748" s="20"/>
      <c r="H748" s="21"/>
    </row>
    <row r="749" spans="2:8">
      <c r="B749" s="20"/>
      <c r="H749" s="21"/>
    </row>
    <row r="750" spans="2:8">
      <c r="B750" s="20"/>
      <c r="H750" s="21"/>
    </row>
    <row r="751" spans="2:8">
      <c r="B751" s="20"/>
      <c r="H751" s="21"/>
    </row>
    <row r="752" spans="2:8">
      <c r="B752" s="20"/>
      <c r="H752" s="21"/>
    </row>
    <row r="753" spans="2:8">
      <c r="B753" s="20"/>
      <c r="H753" s="21"/>
    </row>
    <row r="754" spans="2:8">
      <c r="B754" s="20"/>
      <c r="H754" s="21"/>
    </row>
    <row r="755" spans="2:8">
      <c r="B755" s="20"/>
      <c r="H755" s="21"/>
    </row>
    <row r="756" spans="2:8">
      <c r="B756" s="20"/>
      <c r="H756" s="21"/>
    </row>
    <row r="757" spans="2:8">
      <c r="B757" s="20"/>
      <c r="H757" s="21"/>
    </row>
    <row r="758" spans="2:8">
      <c r="B758" s="20"/>
      <c r="H758" s="21"/>
    </row>
    <row r="759" spans="2:8">
      <c r="B759" s="20"/>
      <c r="H759" s="21"/>
    </row>
    <row r="760" spans="2:8">
      <c r="B760" s="20"/>
      <c r="H760" s="21"/>
    </row>
    <row r="761" spans="2:8">
      <c r="B761" s="20"/>
      <c r="H761" s="21"/>
    </row>
    <row r="762" spans="2:8">
      <c r="B762" s="20"/>
      <c r="H762" s="21"/>
    </row>
    <row r="763" spans="2:8">
      <c r="B763" s="20"/>
      <c r="H763" s="21"/>
    </row>
    <row r="764" spans="2:8">
      <c r="B764" s="20"/>
      <c r="H764" s="21"/>
    </row>
    <row r="765" spans="2:8">
      <c r="B765" s="20"/>
      <c r="H765" s="21"/>
    </row>
    <row r="766" spans="2:8">
      <c r="B766" s="20"/>
      <c r="H766" s="21"/>
    </row>
    <row r="767" spans="2:8">
      <c r="B767" s="20"/>
      <c r="H767" s="21"/>
    </row>
    <row r="768" spans="2:8">
      <c r="B768" s="20"/>
      <c r="H768" s="21"/>
    </row>
    <row r="769" spans="2:8">
      <c r="B769" s="20"/>
      <c r="H769" s="21"/>
    </row>
    <row r="770" spans="2:8">
      <c r="B770" s="20"/>
      <c r="H770" s="21"/>
    </row>
    <row r="771" spans="2:8">
      <c r="B771" s="20"/>
      <c r="H771" s="21"/>
    </row>
    <row r="772" spans="2:8">
      <c r="B772" s="20"/>
      <c r="H772" s="21"/>
    </row>
    <row r="773" spans="2:8">
      <c r="B773" s="20"/>
      <c r="H773" s="21"/>
    </row>
    <row r="774" spans="2:8">
      <c r="B774" s="20"/>
      <c r="H774" s="21"/>
    </row>
    <row r="775" spans="2:8">
      <c r="B775" s="20"/>
      <c r="H775" s="21"/>
    </row>
    <row r="776" spans="2:8">
      <c r="B776" s="20"/>
      <c r="H776" s="21"/>
    </row>
    <row r="777" spans="2:8">
      <c r="B777" s="20"/>
      <c r="H777" s="21"/>
    </row>
    <row r="778" spans="2:8">
      <c r="B778" s="20"/>
      <c r="H778" s="21"/>
    </row>
    <row r="779" spans="2:8">
      <c r="B779" s="20"/>
      <c r="H779" s="21"/>
    </row>
    <row r="780" spans="2:8">
      <c r="B780" s="20"/>
      <c r="H780" s="21"/>
    </row>
    <row r="781" spans="2:8">
      <c r="B781" s="20"/>
      <c r="H781" s="21"/>
    </row>
    <row r="782" spans="2:8">
      <c r="B782" s="20"/>
      <c r="H782" s="21"/>
    </row>
    <row r="783" spans="2:8">
      <c r="B783" s="20"/>
      <c r="H783" s="21"/>
    </row>
    <row r="784" spans="2:8">
      <c r="B784" s="20"/>
      <c r="H784" s="21"/>
    </row>
    <row r="785" spans="2:8">
      <c r="B785" s="20"/>
      <c r="H785" s="21"/>
    </row>
    <row r="786" spans="2:8">
      <c r="B786" s="20"/>
      <c r="H786" s="21"/>
    </row>
    <row r="787" spans="2:8">
      <c r="B787" s="20"/>
      <c r="H787" s="21"/>
    </row>
    <row r="788" spans="2:8">
      <c r="B788" s="20"/>
      <c r="H788" s="21"/>
    </row>
    <row r="789" spans="2:8">
      <c r="B789" s="20"/>
      <c r="H789" s="21"/>
    </row>
    <row r="790" spans="2:8">
      <c r="B790" s="20"/>
      <c r="H790" s="21"/>
    </row>
    <row r="791" spans="2:8">
      <c r="B791" s="20"/>
      <c r="H791" s="21"/>
    </row>
    <row r="792" spans="2:8">
      <c r="B792" s="20"/>
      <c r="H792" s="21"/>
    </row>
    <row r="793" spans="2:8">
      <c r="B793" s="20"/>
      <c r="H793" s="21"/>
    </row>
    <row r="794" spans="2:8">
      <c r="B794" s="20"/>
      <c r="H794" s="21"/>
    </row>
    <row r="795" spans="2:8">
      <c r="B795" s="20"/>
      <c r="H795" s="21"/>
    </row>
    <row r="796" spans="2:8">
      <c r="B796" s="20"/>
      <c r="H796" s="21"/>
    </row>
    <row r="797" spans="2:8">
      <c r="B797" s="20"/>
      <c r="H797" s="21"/>
    </row>
    <row r="798" spans="2:8">
      <c r="B798" s="20"/>
      <c r="H798" s="21"/>
    </row>
    <row r="799" spans="2:8">
      <c r="B799" s="20"/>
      <c r="H799" s="21"/>
    </row>
    <row r="800" spans="2:8">
      <c r="B800" s="20"/>
      <c r="H800" s="21"/>
    </row>
    <row r="801" spans="2:8">
      <c r="B801" s="20"/>
      <c r="H801" s="21"/>
    </row>
    <row r="802" spans="2:8">
      <c r="B802" s="20"/>
      <c r="H802" s="21"/>
    </row>
    <row r="803" spans="2:8">
      <c r="B803" s="20"/>
      <c r="H803" s="21"/>
    </row>
    <row r="804" spans="2:8">
      <c r="B804" s="20"/>
      <c r="H804" s="21"/>
    </row>
    <row r="805" spans="2:8">
      <c r="B805" s="20"/>
      <c r="H805" s="21"/>
    </row>
    <row r="806" spans="2:8">
      <c r="B806" s="20"/>
      <c r="H806" s="21"/>
    </row>
    <row r="807" spans="2:8">
      <c r="B807" s="20"/>
      <c r="H807" s="21"/>
    </row>
    <row r="808" spans="2:8">
      <c r="B808" s="20"/>
      <c r="H808" s="21"/>
    </row>
    <row r="809" spans="2:8">
      <c r="B809" s="20"/>
      <c r="H809" s="21"/>
    </row>
    <row r="810" spans="2:8">
      <c r="B810" s="20"/>
      <c r="H810" s="21"/>
    </row>
    <row r="811" spans="2:8">
      <c r="B811" s="20"/>
      <c r="H811" s="21"/>
    </row>
    <row r="812" spans="2:8">
      <c r="B812" s="20"/>
      <c r="H812" s="21"/>
    </row>
    <row r="813" spans="2:8">
      <c r="B813" s="20"/>
      <c r="H813" s="21"/>
    </row>
    <row r="814" spans="2:8">
      <c r="B814" s="20"/>
      <c r="H814" s="21"/>
    </row>
    <row r="815" spans="2:8">
      <c r="B815" s="20"/>
      <c r="H815" s="21"/>
    </row>
    <row r="816" spans="2:8">
      <c r="B816" s="20"/>
      <c r="H816" s="21"/>
    </row>
    <row r="817" spans="2:8">
      <c r="B817" s="20"/>
      <c r="H817" s="21"/>
    </row>
    <row r="818" spans="2:8">
      <c r="B818" s="20"/>
      <c r="H818" s="21"/>
    </row>
    <row r="819" spans="2:8">
      <c r="B819" s="20"/>
      <c r="H819" s="21"/>
    </row>
    <row r="820" spans="2:8">
      <c r="B820" s="20"/>
      <c r="H820" s="21"/>
    </row>
    <row r="821" spans="2:8">
      <c r="B821" s="20"/>
      <c r="H821" s="21"/>
    </row>
    <row r="822" spans="2:8">
      <c r="B822" s="20"/>
      <c r="H822" s="21"/>
    </row>
    <row r="823" spans="2:8">
      <c r="B823" s="20"/>
      <c r="H823" s="21"/>
    </row>
    <row r="824" spans="2:8">
      <c r="B824" s="20"/>
      <c r="H824" s="21"/>
    </row>
    <row r="825" spans="2:8">
      <c r="B825" s="20"/>
      <c r="H825" s="21"/>
    </row>
    <row r="826" spans="2:8">
      <c r="B826" s="20"/>
      <c r="H826" s="21"/>
    </row>
    <row r="827" spans="2:8">
      <c r="B827" s="20"/>
      <c r="H827" s="21"/>
    </row>
    <row r="828" spans="2:8">
      <c r="B828" s="20"/>
      <c r="H828" s="21"/>
    </row>
    <row r="829" spans="2:8">
      <c r="B829" s="20"/>
      <c r="H829" s="21"/>
    </row>
    <row r="830" spans="2:8">
      <c r="B830" s="20"/>
      <c r="H830" s="21"/>
    </row>
    <row r="831" spans="2:8">
      <c r="B831" s="20"/>
      <c r="H831" s="21"/>
    </row>
    <row r="832" spans="2:8">
      <c r="B832" s="20"/>
      <c r="H832" s="21"/>
    </row>
    <row r="833" spans="2:8">
      <c r="B833" s="20"/>
      <c r="H833" s="21"/>
    </row>
    <row r="834" spans="2:8">
      <c r="B834" s="20"/>
      <c r="H834" s="21"/>
    </row>
    <row r="835" spans="2:8">
      <c r="B835" s="20"/>
      <c r="H835" s="21"/>
    </row>
    <row r="836" spans="2:8">
      <c r="B836" s="20"/>
      <c r="H836" s="21"/>
    </row>
    <row r="837" spans="2:8">
      <c r="B837" s="20"/>
      <c r="H837" s="21"/>
    </row>
    <row r="838" spans="2:8">
      <c r="B838" s="20"/>
      <c r="H838" s="21"/>
    </row>
    <row r="839" spans="2:8">
      <c r="B839" s="20"/>
      <c r="H839" s="21"/>
    </row>
    <row r="840" spans="2:8">
      <c r="B840" s="20"/>
      <c r="H840" s="21"/>
    </row>
    <row r="841" spans="2:8">
      <c r="B841" s="20"/>
      <c r="H841" s="21"/>
    </row>
    <row r="842" spans="2:8">
      <c r="B842" s="20"/>
      <c r="H842" s="21"/>
    </row>
    <row r="843" spans="2:8">
      <c r="B843" s="20"/>
      <c r="H843" s="21"/>
    </row>
    <row r="844" spans="2:8">
      <c r="B844" s="20"/>
      <c r="H844" s="21"/>
    </row>
    <row r="845" spans="2:8">
      <c r="B845" s="20"/>
      <c r="H845" s="21"/>
    </row>
    <row r="846" spans="2:8">
      <c r="B846" s="20"/>
      <c r="H846" s="21"/>
    </row>
    <row r="847" spans="2:8">
      <c r="B847" s="20"/>
      <c r="H847" s="21"/>
    </row>
    <row r="848" spans="2:8">
      <c r="B848" s="20"/>
      <c r="H848" s="21"/>
    </row>
    <row r="849" spans="2:8">
      <c r="B849" s="20"/>
      <c r="H849" s="21"/>
    </row>
    <row r="850" spans="2:8">
      <c r="B850" s="20"/>
      <c r="H850" s="21"/>
    </row>
    <row r="851" spans="2:8">
      <c r="B851" s="20"/>
      <c r="H851" s="21"/>
    </row>
    <row r="852" spans="2:8">
      <c r="B852" s="20"/>
      <c r="H852" s="21"/>
    </row>
    <row r="853" spans="2:8">
      <c r="B853" s="20"/>
      <c r="H853" s="21"/>
    </row>
    <row r="854" spans="2:8">
      <c r="B854" s="20"/>
      <c r="H854" s="21"/>
    </row>
    <row r="855" spans="2:8">
      <c r="B855" s="20"/>
      <c r="H855" s="21"/>
    </row>
    <row r="856" spans="2:8">
      <c r="B856" s="20"/>
      <c r="H856" s="21"/>
    </row>
    <row r="857" spans="2:8">
      <c r="B857" s="20"/>
      <c r="H857" s="21"/>
    </row>
    <row r="858" spans="2:8">
      <c r="B858" s="20"/>
      <c r="H858" s="21"/>
    </row>
    <row r="859" spans="2:8">
      <c r="B859" s="20"/>
      <c r="H859" s="21"/>
    </row>
    <row r="860" spans="2:8">
      <c r="B860" s="20"/>
      <c r="H860" s="21"/>
    </row>
    <row r="861" spans="2:8">
      <c r="B861" s="20"/>
      <c r="H861" s="21"/>
    </row>
    <row r="862" spans="2:8">
      <c r="B862" s="20"/>
      <c r="H862" s="21"/>
    </row>
    <row r="863" spans="2:8">
      <c r="B863" s="20"/>
      <c r="H863" s="21"/>
    </row>
    <row r="864" spans="2:8">
      <c r="B864" s="20"/>
      <c r="H864" s="21"/>
    </row>
    <row r="865" spans="2:8">
      <c r="B865" s="20"/>
      <c r="H865" s="21"/>
    </row>
    <row r="866" spans="2:8">
      <c r="B866" s="20"/>
      <c r="H866" s="21"/>
    </row>
    <row r="867" spans="2:8">
      <c r="B867" s="20"/>
      <c r="H867" s="21"/>
    </row>
    <row r="868" spans="2:8">
      <c r="B868" s="20"/>
      <c r="H868" s="21"/>
    </row>
    <row r="869" spans="2:8">
      <c r="B869" s="20"/>
      <c r="H869" s="21"/>
    </row>
    <row r="870" spans="2:8">
      <c r="B870" s="20"/>
      <c r="H870" s="21"/>
    </row>
    <row r="871" spans="2:8">
      <c r="B871" s="20"/>
      <c r="H871" s="21"/>
    </row>
    <row r="872" spans="2:8">
      <c r="B872" s="20"/>
      <c r="H872" s="21"/>
    </row>
    <row r="873" spans="2:8">
      <c r="B873" s="20"/>
      <c r="H873" s="21"/>
    </row>
    <row r="874" spans="2:8">
      <c r="B874" s="20"/>
      <c r="H874" s="21"/>
    </row>
    <row r="875" spans="2:8">
      <c r="B875" s="20"/>
      <c r="H875" s="21"/>
    </row>
    <row r="876" spans="2:8">
      <c r="B876" s="20"/>
      <c r="H876" s="21"/>
    </row>
    <row r="877" spans="2:8">
      <c r="B877" s="20"/>
      <c r="H877" s="21"/>
    </row>
    <row r="878" spans="2:8">
      <c r="B878" s="20"/>
      <c r="H878" s="21"/>
    </row>
    <row r="879" spans="2:8">
      <c r="B879" s="20"/>
      <c r="H879" s="21"/>
    </row>
    <row r="880" spans="2:8">
      <c r="B880" s="20"/>
      <c r="H880" s="21"/>
    </row>
    <row r="881" spans="2:8">
      <c r="B881" s="20"/>
      <c r="H881" s="21"/>
    </row>
    <row r="882" spans="2:8">
      <c r="B882" s="20"/>
      <c r="H882" s="21"/>
    </row>
    <row r="883" spans="2:8">
      <c r="B883" s="20"/>
      <c r="H883" s="21"/>
    </row>
    <row r="884" spans="2:8">
      <c r="B884" s="20"/>
      <c r="H884" s="21"/>
    </row>
    <row r="885" spans="2:8">
      <c r="B885" s="20"/>
      <c r="H885" s="21"/>
    </row>
    <row r="886" spans="2:8">
      <c r="B886" s="20"/>
      <c r="H886" s="21"/>
    </row>
    <row r="887" spans="2:8">
      <c r="B887" s="20"/>
      <c r="H887" s="21"/>
    </row>
    <row r="888" spans="2:8">
      <c r="B888" s="20"/>
      <c r="H888" s="21"/>
    </row>
    <row r="889" spans="2:8">
      <c r="B889" s="20"/>
      <c r="H889" s="21"/>
    </row>
    <row r="890" spans="2:8">
      <c r="B890" s="20"/>
      <c r="H890" s="21"/>
    </row>
    <row r="891" spans="2:8">
      <c r="B891" s="20"/>
      <c r="H891" s="21"/>
    </row>
    <row r="892" spans="2:8">
      <c r="B892" s="20"/>
      <c r="H892" s="21"/>
    </row>
    <row r="893" spans="2:8">
      <c r="B893" s="20"/>
      <c r="H893" s="21"/>
    </row>
    <row r="894" spans="2:8">
      <c r="B894" s="20"/>
      <c r="H894" s="21"/>
    </row>
    <row r="895" spans="2:8">
      <c r="B895" s="20"/>
      <c r="H895" s="21"/>
    </row>
    <row r="896" spans="2:8">
      <c r="B896" s="20"/>
      <c r="H896" s="21"/>
    </row>
    <row r="897" spans="2:8">
      <c r="B897" s="20"/>
      <c r="H897" s="21"/>
    </row>
    <row r="898" spans="2:8">
      <c r="B898" s="20"/>
      <c r="H898" s="21"/>
    </row>
    <row r="899" spans="2:8">
      <c r="B899" s="20"/>
      <c r="H899" s="21"/>
    </row>
    <row r="900" spans="2:8">
      <c r="B900" s="20"/>
      <c r="H900" s="21"/>
    </row>
    <row r="901" spans="2:8">
      <c r="B901" s="20"/>
      <c r="H901" s="21"/>
    </row>
    <row r="902" spans="2:8">
      <c r="B902" s="20"/>
      <c r="H902" s="21"/>
    </row>
    <row r="903" spans="2:8">
      <c r="B903" s="20"/>
      <c r="H903" s="21"/>
    </row>
    <row r="904" spans="2:8">
      <c r="B904" s="20"/>
      <c r="H904" s="21"/>
    </row>
    <row r="905" spans="2:8">
      <c r="B905" s="20"/>
      <c r="H905" s="21"/>
    </row>
    <row r="906" spans="2:8">
      <c r="B906" s="20"/>
      <c r="H906" s="21"/>
    </row>
    <row r="907" spans="2:8">
      <c r="B907" s="20"/>
      <c r="H907" s="21"/>
    </row>
    <row r="908" spans="2:8">
      <c r="B908" s="20"/>
      <c r="H908" s="21"/>
    </row>
    <row r="909" spans="2:8">
      <c r="B909" s="20"/>
      <c r="H909" s="21"/>
    </row>
    <row r="910" spans="2:8">
      <c r="B910" s="20"/>
      <c r="H910" s="21"/>
    </row>
    <row r="911" spans="2:8">
      <c r="B911" s="20"/>
      <c r="H911" s="21"/>
    </row>
    <row r="912" spans="2:8">
      <c r="B912" s="20"/>
      <c r="H912" s="21"/>
    </row>
    <row r="913" spans="2:8">
      <c r="B913" s="20"/>
      <c r="H913" s="21"/>
    </row>
    <row r="914" spans="2:8">
      <c r="B914" s="20"/>
      <c r="H914" s="21"/>
    </row>
    <row r="915" spans="2:8">
      <c r="B915" s="20"/>
      <c r="H915" s="21"/>
    </row>
    <row r="916" spans="2:8">
      <c r="B916" s="20"/>
      <c r="H916" s="21"/>
    </row>
    <row r="917" spans="2:8">
      <c r="B917" s="20"/>
      <c r="H917" s="21"/>
    </row>
    <row r="918" spans="2:8">
      <c r="B918" s="20"/>
      <c r="H918" s="21"/>
    </row>
    <row r="919" spans="2:8">
      <c r="B919" s="20"/>
      <c r="H919" s="21"/>
    </row>
    <row r="920" spans="2:8">
      <c r="B920" s="20"/>
      <c r="H920" s="21"/>
    </row>
    <row r="921" spans="2:8">
      <c r="B921" s="20"/>
      <c r="H921" s="21"/>
    </row>
    <row r="922" spans="2:8">
      <c r="B922" s="20"/>
      <c r="H922" s="21"/>
    </row>
    <row r="923" spans="2:8">
      <c r="B923" s="20"/>
      <c r="H923" s="21"/>
    </row>
    <row r="924" spans="2:8">
      <c r="B924" s="20"/>
      <c r="H924" s="21"/>
    </row>
    <row r="925" spans="2:8">
      <c r="B925" s="20"/>
      <c r="H925" s="21"/>
    </row>
    <row r="926" spans="2:8">
      <c r="B926" s="20"/>
      <c r="H926" s="21"/>
    </row>
    <row r="927" spans="2:8">
      <c r="B927" s="20"/>
      <c r="H927" s="21"/>
    </row>
    <row r="928" spans="2:8">
      <c r="B928" s="20"/>
      <c r="H928" s="21"/>
    </row>
    <row r="929" spans="2:8">
      <c r="B929" s="20"/>
      <c r="H929" s="21"/>
    </row>
    <row r="930" spans="2:8">
      <c r="B930" s="20"/>
      <c r="H930" s="21"/>
    </row>
    <row r="931" spans="2:8">
      <c r="B931" s="20"/>
      <c r="H931" s="21"/>
    </row>
    <row r="932" spans="2:8">
      <c r="B932" s="20"/>
      <c r="H932" s="21"/>
    </row>
    <row r="933" spans="2:8">
      <c r="B933" s="20"/>
      <c r="H933" s="21"/>
    </row>
    <row r="934" spans="2:8">
      <c r="B934" s="20"/>
      <c r="H934" s="21"/>
    </row>
    <row r="935" spans="2:8">
      <c r="B935" s="20"/>
      <c r="H935" s="21"/>
    </row>
    <row r="936" spans="2:8">
      <c r="B936" s="20"/>
      <c r="H936" s="21"/>
    </row>
    <row r="937" spans="2:8">
      <c r="B937" s="20"/>
      <c r="H937" s="21"/>
    </row>
    <row r="938" spans="2:8">
      <c r="B938" s="20"/>
      <c r="H938" s="21"/>
    </row>
    <row r="939" spans="2:8">
      <c r="B939" s="20"/>
      <c r="H939" s="21"/>
    </row>
    <row r="940" spans="2:8">
      <c r="B940" s="20"/>
      <c r="H940" s="21"/>
    </row>
    <row r="941" spans="2:8">
      <c r="B941" s="20"/>
      <c r="H941" s="21"/>
    </row>
    <row r="942" spans="2:8">
      <c r="B942" s="20"/>
      <c r="H942" s="21"/>
    </row>
    <row r="943" spans="2:8">
      <c r="B943" s="20"/>
      <c r="H943" s="21"/>
    </row>
    <row r="944" spans="2:8">
      <c r="B944" s="20"/>
      <c r="H944" s="21"/>
    </row>
    <row r="945" spans="2:8">
      <c r="B945" s="20"/>
      <c r="H945" s="21"/>
    </row>
    <row r="946" spans="2:8">
      <c r="B946" s="20"/>
      <c r="H946" s="21"/>
    </row>
    <row r="947" spans="2:8">
      <c r="B947" s="20"/>
      <c r="H947" s="21"/>
    </row>
    <row r="948" spans="2:8">
      <c r="B948" s="20"/>
      <c r="H948" s="21"/>
    </row>
    <row r="949" spans="2:8">
      <c r="B949" s="20"/>
      <c r="H949" s="21"/>
    </row>
    <row r="950" spans="2:8">
      <c r="B950" s="20"/>
      <c r="H950" s="21"/>
    </row>
    <row r="951" spans="2:8">
      <c r="B951" s="20"/>
      <c r="H951" s="21"/>
    </row>
    <row r="952" spans="2:8">
      <c r="B952" s="20"/>
      <c r="H952" s="21"/>
    </row>
    <row r="953" spans="2:8">
      <c r="B953" s="20"/>
      <c r="H953" s="21"/>
    </row>
    <row r="954" spans="2:8">
      <c r="B954" s="20"/>
      <c r="H954" s="21"/>
    </row>
    <row r="955" spans="2:8">
      <c r="B955" s="20"/>
      <c r="H955" s="21"/>
    </row>
    <row r="956" spans="2:8">
      <c r="B956" s="20"/>
      <c r="H956" s="21"/>
    </row>
    <row r="957" spans="2:8">
      <c r="B957" s="20"/>
      <c r="H957" s="21"/>
    </row>
    <row r="958" spans="2:8">
      <c r="B958" s="20"/>
      <c r="H958" s="21"/>
    </row>
    <row r="959" spans="2:8">
      <c r="B959" s="20"/>
      <c r="H959" s="21"/>
    </row>
    <row r="960" spans="2:8">
      <c r="B960" s="20"/>
      <c r="H960" s="21"/>
    </row>
    <row r="961" spans="2:8">
      <c r="B961" s="20"/>
      <c r="H961" s="21"/>
    </row>
    <row r="962" spans="2:8">
      <c r="B962" s="20"/>
      <c r="H962" s="21"/>
    </row>
    <row r="963" spans="2:8">
      <c r="B963" s="20"/>
      <c r="H963" s="21"/>
    </row>
    <row r="964" spans="2:8">
      <c r="B964" s="20"/>
      <c r="H964" s="21"/>
    </row>
    <row r="965" spans="2:8">
      <c r="B965" s="20"/>
      <c r="H965" s="21"/>
    </row>
    <row r="966" spans="2:8">
      <c r="B966" s="20"/>
      <c r="H966" s="21"/>
    </row>
    <row r="967" spans="2:8">
      <c r="B967" s="20"/>
      <c r="H967" s="21"/>
    </row>
    <row r="968" spans="2:8">
      <c r="B968" s="20"/>
      <c r="H968" s="21"/>
    </row>
    <row r="969" spans="2:8">
      <c r="B969" s="20"/>
      <c r="H969" s="21"/>
    </row>
    <row r="970" spans="2:8">
      <c r="B970" s="20"/>
      <c r="H970" s="21"/>
    </row>
    <row r="971" spans="2:8">
      <c r="B971" s="20"/>
      <c r="H971" s="21"/>
    </row>
    <row r="972" spans="2:8">
      <c r="B972" s="20"/>
      <c r="H972" s="21"/>
    </row>
    <row r="973" spans="2:8">
      <c r="B973" s="20"/>
      <c r="H973" s="21"/>
    </row>
    <row r="974" spans="2:8">
      <c r="B974" s="20"/>
      <c r="H974" s="21"/>
    </row>
    <row r="975" spans="2:8">
      <c r="B975" s="20"/>
      <c r="H975" s="21"/>
    </row>
    <row r="976" spans="2:8">
      <c r="B976" s="20"/>
      <c r="H976" s="21"/>
    </row>
    <row r="977" spans="2:8">
      <c r="B977" s="20"/>
      <c r="H977" s="21"/>
    </row>
    <row r="978" spans="2:8">
      <c r="B978" s="20"/>
      <c r="H978" s="21"/>
    </row>
    <row r="979" spans="2:8">
      <c r="B979" s="20"/>
      <c r="H979" s="21"/>
    </row>
    <row r="980" spans="2:8">
      <c r="B980" s="20"/>
      <c r="H980" s="21"/>
    </row>
    <row r="981" spans="2:8">
      <c r="B981" s="20"/>
      <c r="H981" s="21"/>
    </row>
    <row r="982" spans="2:8">
      <c r="B982" s="20"/>
      <c r="H982" s="21"/>
    </row>
    <row r="983" spans="2:8">
      <c r="B983" s="20"/>
      <c r="H983" s="21"/>
    </row>
    <row r="984" spans="2:8">
      <c r="B984" s="20"/>
      <c r="H984" s="21"/>
    </row>
    <row r="985" spans="2:8">
      <c r="B985" s="20"/>
      <c r="H985" s="21"/>
    </row>
    <row r="986" spans="2:8">
      <c r="B986" s="20"/>
      <c r="H986" s="21"/>
    </row>
    <row r="987" spans="2:8">
      <c r="B987" s="20"/>
      <c r="H987" s="21"/>
    </row>
    <row r="988" spans="2:8">
      <c r="B988" s="20"/>
      <c r="H988" s="21"/>
    </row>
    <row r="989" spans="2:8">
      <c r="B989" s="20"/>
      <c r="H989" s="21"/>
    </row>
    <row r="990" spans="2:8">
      <c r="B990" s="20"/>
      <c r="H990" s="21"/>
    </row>
    <row r="991" spans="2:8">
      <c r="B991" s="20"/>
      <c r="H991" s="21"/>
    </row>
    <row r="992" spans="2:8">
      <c r="B992" s="20"/>
      <c r="H992" s="21"/>
    </row>
    <row r="993" spans="2:8">
      <c r="B993" s="20"/>
      <c r="H993" s="21"/>
    </row>
    <row r="994" spans="2:8">
      <c r="B994" s="20"/>
      <c r="H994" s="21"/>
    </row>
    <row r="995" spans="2:8">
      <c r="B995" s="20"/>
      <c r="H995" s="21"/>
    </row>
    <row r="996" spans="2:8">
      <c r="B996" s="20"/>
      <c r="H996" s="21"/>
    </row>
    <row r="997" spans="2:8">
      <c r="B997" s="20"/>
      <c r="H997" s="21"/>
    </row>
    <row r="998" spans="2:8">
      <c r="B998" s="20"/>
      <c r="H998" s="21"/>
    </row>
    <row r="999" spans="2:8">
      <c r="B999" s="20"/>
      <c r="H999" s="21"/>
    </row>
    <row r="1000" spans="2:8">
      <c r="B1000" s="20"/>
      <c r="H1000" s="21"/>
    </row>
  </sheetData>
  <autoFilter xmlns:etc="http://www.wps.cn/officeDocument/2017/etCustomData" ref="B2:F28" etc:filterBottomFollowUsedRange="0">
    <extLst/>
  </autoFilter>
  <conditionalFormatting sqref="D29:D368">
    <cfRule type="iconSet" priority="22">
      <iconSet iconSet="3Symbols2">
        <cfvo type="percent" val="0"/>
        <cfvo type="percent" val="33"/>
        <cfvo type="percent" val="67"/>
      </iconSet>
    </cfRule>
  </conditionalFormatting>
  <conditionalFormatting sqref="E29:E368">
    <cfRule type="iconSet" priority="21">
      <iconSet iconSet="3Symbols">
        <cfvo type="percent" val="0"/>
        <cfvo type="percent" val="33"/>
        <cfvo type="percent" val="67"/>
      </iconSet>
    </cfRule>
  </conditionalFormatting>
  <conditionalFormatting sqref="F29:F368">
    <cfRule type="iconSet" priority="20">
      <iconSet iconSet="3ArrowsGray">
        <cfvo type="percent" val="0"/>
        <cfvo type="percent" val="33"/>
        <cfvo type="percent" val="67"/>
      </iconSet>
    </cfRule>
  </conditionalFormatting>
  <conditionalFormatting sqref="H4:H28">
    <cfRule type="dataBar" priority="13">
      <dataBar>
        <cfvo type="min"/>
        <cfvo type="max"/>
        <color rgb="FF63C384"/>
      </dataBar>
      <extLst>
        <ext xmlns:x14="http://schemas.microsoft.com/office/spreadsheetml/2009/9/main" uri="{B025F937-C7B1-47D3-B67F-A62EFF666E3E}">
          <x14:id>{6a6a799e-2629-4e2d-8c8c-5d64548c6224}</x14:id>
        </ext>
      </extLst>
    </cfRule>
  </conditionalFormatting>
  <conditionalFormatting sqref="H29:H368">
    <cfRule type="dataBar" priority="24">
      <dataBar>
        <cfvo type="min"/>
        <cfvo type="max"/>
        <color rgb="FF63C384"/>
      </dataBar>
      <extLst>
        <ext xmlns:x14="http://schemas.microsoft.com/office/spreadsheetml/2009/9/main" uri="{B025F937-C7B1-47D3-B67F-A62EFF666E3E}">
          <x14:id>{036e559a-3b7d-4620-a9f5-48cf7d9c1c6a}</x14:id>
        </ext>
      </extLst>
    </cfRule>
  </conditionalFormatting>
  <conditionalFormatting sqref="I4:I28">
    <cfRule type="dataBar" priority="7">
      <dataBar>
        <cfvo type="min"/>
        <cfvo type="max"/>
        <color rgb="FF63C384"/>
      </dataBar>
      <extLst>
        <ext xmlns:x14="http://schemas.microsoft.com/office/spreadsheetml/2009/9/main" uri="{B025F937-C7B1-47D3-B67F-A62EFF666E3E}">
          <x14:id>{06bc60c9-4793-46f7-abeb-f6f224f945bf}</x14:id>
        </ext>
      </extLst>
    </cfRule>
  </conditionalFormatting>
  <conditionalFormatting sqref="I29:I368">
    <cfRule type="dataBar" priority="18">
      <dataBar>
        <cfvo type="min"/>
        <cfvo type="max"/>
        <color rgb="FF63C384"/>
      </dataBar>
      <extLst>
        <ext xmlns:x14="http://schemas.microsoft.com/office/spreadsheetml/2009/9/main" uri="{B025F937-C7B1-47D3-B67F-A62EFF666E3E}">
          <x14:id>{0b5e25b4-e97d-40a5-8f37-18f436a1386f}</x14:id>
        </ext>
      </extLst>
    </cfRule>
  </conditionalFormatting>
  <conditionalFormatting sqref="J4:J28">
    <cfRule type="dataBar" priority="6">
      <dataBar>
        <cfvo type="min"/>
        <cfvo type="max"/>
        <color rgb="FF638EC6"/>
      </dataBar>
      <extLst>
        <ext xmlns:x14="http://schemas.microsoft.com/office/spreadsheetml/2009/9/main" uri="{B025F937-C7B1-47D3-B67F-A62EFF666E3E}">
          <x14:id>{19f144c7-ec1c-4e61-854f-5d7026252a2d}</x14:id>
        </ext>
      </extLst>
    </cfRule>
  </conditionalFormatting>
  <conditionalFormatting sqref="J29:J368">
    <cfRule type="dataBar" priority="17">
      <dataBar>
        <cfvo type="min"/>
        <cfvo type="max"/>
        <color rgb="FF638EC6"/>
      </dataBar>
      <extLst>
        <ext xmlns:x14="http://schemas.microsoft.com/office/spreadsheetml/2009/9/main" uri="{B025F937-C7B1-47D3-B67F-A62EFF666E3E}">
          <x14:id>{ce4a9095-a232-493b-bd13-aed05e17d299}</x14:id>
        </ext>
      </extLst>
    </cfRule>
  </conditionalFormatting>
  <conditionalFormatting sqref="K4:K28">
    <cfRule type="dataBar" priority="5">
      <dataBar>
        <cfvo type="min"/>
        <cfvo type="max"/>
        <color rgb="FF63C384"/>
      </dataBar>
      <extLst>
        <ext xmlns:x14="http://schemas.microsoft.com/office/spreadsheetml/2009/9/main" uri="{B025F937-C7B1-47D3-B67F-A62EFF666E3E}">
          <x14:id>{7501f8da-391c-4705-ab62-57cb1f0b57cc}</x14:id>
        </ext>
      </extLst>
    </cfRule>
  </conditionalFormatting>
  <conditionalFormatting sqref="K29:K368">
    <cfRule type="dataBar" priority="16">
      <dataBar>
        <cfvo type="min"/>
        <cfvo type="max"/>
        <color rgb="FF63C384"/>
      </dataBar>
      <extLst>
        <ext xmlns:x14="http://schemas.microsoft.com/office/spreadsheetml/2009/9/main" uri="{B025F937-C7B1-47D3-B67F-A62EFF666E3E}">
          <x14:id>{e971a8b9-1021-46ae-9b87-a004b964330f}</x14:id>
        </ext>
      </extLst>
    </cfRule>
  </conditionalFormatting>
  <conditionalFormatting sqref="L4:L28">
    <cfRule type="dataBar" priority="4">
      <dataBar>
        <cfvo type="min"/>
        <cfvo type="max"/>
        <color rgb="FFFF555A"/>
      </dataBar>
      <extLst>
        <ext xmlns:x14="http://schemas.microsoft.com/office/spreadsheetml/2009/9/main" uri="{B025F937-C7B1-47D3-B67F-A62EFF666E3E}">
          <x14:id>{f454bfac-a81c-425e-b8c3-b0a0c4272332}</x14:id>
        </ext>
      </extLst>
    </cfRule>
  </conditionalFormatting>
  <conditionalFormatting sqref="L29:L368">
    <cfRule type="dataBar" priority="15">
      <dataBar>
        <cfvo type="min"/>
        <cfvo type="max"/>
        <color rgb="FFFF555A"/>
      </dataBar>
      <extLst>
        <ext xmlns:x14="http://schemas.microsoft.com/office/spreadsheetml/2009/9/main" uri="{B025F937-C7B1-47D3-B67F-A62EFF666E3E}">
          <x14:id>{040c7856-84e9-4599-ae65-c906f95c9d5a}</x14:id>
        </ext>
      </extLst>
    </cfRule>
  </conditionalFormatting>
  <conditionalFormatting sqref="M4:M28">
    <cfRule type="dataBar" priority="3">
      <dataBar>
        <cfvo type="min"/>
        <cfvo type="max"/>
        <color rgb="FFD6007B"/>
      </dataBar>
      <extLst>
        <ext xmlns:x14="http://schemas.microsoft.com/office/spreadsheetml/2009/9/main" uri="{B025F937-C7B1-47D3-B67F-A62EFF666E3E}">
          <x14:id>{550b98bd-7109-4a51-a16e-94d3c911f619}</x14:id>
        </ext>
      </extLst>
    </cfRule>
  </conditionalFormatting>
  <conditionalFormatting sqref="M29:M368">
    <cfRule type="dataBar" priority="14">
      <dataBar>
        <cfvo type="min"/>
        <cfvo type="max"/>
        <color rgb="FFD6007B"/>
      </dataBar>
      <extLst>
        <ext xmlns:x14="http://schemas.microsoft.com/office/spreadsheetml/2009/9/main" uri="{B025F937-C7B1-47D3-B67F-A62EFF666E3E}">
          <x14:id>{9a5dea75-6315-4b04-83d0-ecc02afc4604}</x14:id>
        </ext>
      </extLst>
    </cfRule>
  </conditionalFormatting>
  <conditionalFormatting sqref="C3 C4 C5 C6 C7 C8 C9 C10 C11 C12:C13 C14 C15 C16 C17 C18 C19 C20 C21 C22 C23:C24 C25 C26 C27 C28">
    <cfRule type="dataBar" priority="2">
      <dataBar>
        <cfvo type="min"/>
        <cfvo type="max"/>
        <color rgb="FF63C384"/>
      </dataBar>
      <extLst>
        <ext xmlns:x14="http://schemas.microsoft.com/office/spreadsheetml/2009/9/main" uri="{B025F937-C7B1-47D3-B67F-A62EFF666E3E}">
          <x14:id>{31328996-26fb-46fe-a7cc-eae5cc0c0137}</x14:id>
        </ext>
      </extLst>
    </cfRule>
  </conditionalFormatting>
  <conditionalFormatting sqref="D3 D4 D5 D6 D7 D8 D9 D10 D11 D12:D13 D14 D15 D16 D17 D18 D19 D20 D21 D22 D23:D24 D25 D26 D27 D28">
    <cfRule type="dataBar" priority="1">
      <dataBar>
        <cfvo type="min"/>
        <cfvo type="max"/>
        <color rgb="FF63C384"/>
      </dataBar>
      <extLst>
        <ext xmlns:x14="http://schemas.microsoft.com/office/spreadsheetml/2009/9/main" uri="{B025F937-C7B1-47D3-B67F-A62EFF666E3E}">
          <x14:id>{138fa109-107f-4c17-b6fc-db6bb8002724}</x14:id>
        </ext>
      </extLst>
    </cfRule>
  </conditionalFormatting>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iconSet" priority="8" id="{8e0244be-e640-4c85-8a75-48a17bdf9734}">
            <x14:iconSet iconSet="3Triangles">
              <x14:cfvo type="percent">
                <xm:f>0</xm:f>
              </x14:cfvo>
              <x14:cfvo type="percent">
                <xm:f>33</xm:f>
              </x14:cfvo>
              <x14:cfvo type="percent">
                <xm:f>67</xm:f>
              </x14:cfvo>
            </x14:iconSet>
          </x14:cfRule>
          <xm:sqref>G4:G28</xm:sqref>
        </x14:conditionalFormatting>
        <x14:conditionalFormatting xmlns:xm="http://schemas.microsoft.com/office/excel/2006/main">
          <x14:cfRule type="iconSet" priority="19" id="{f465973b-c10a-4675-aa4b-bb9d7e71e06f}">
            <x14:iconSet iconSet="3Triangles">
              <x14:cfvo type="percent">
                <xm:f>0</xm:f>
              </x14:cfvo>
              <x14:cfvo type="percent">
                <xm:f>33</xm:f>
              </x14:cfvo>
              <x14:cfvo type="percent">
                <xm:f>67</xm:f>
              </x14:cfvo>
            </x14:iconSet>
          </x14:cfRule>
          <xm:sqref>G29:G368</xm:sqref>
        </x14:conditionalFormatting>
        <x14:conditionalFormatting xmlns:xm="http://schemas.microsoft.com/office/excel/2006/main">
          <x14:cfRule type="dataBar" id="{6a6a799e-2629-4e2d-8c8c-5d64548c6224}">
            <x14:dataBar minLength="0" maxLength="100" border="1" negativeBarBorderColorSameAsPositive="0">
              <x14:cfvo type="autoMin"/>
              <x14:cfvo type="autoMax"/>
              <x14:borderColor rgb="FF63C384"/>
              <x14:negativeFillColor rgb="FFFF0000"/>
              <x14:negativeBorderColor rgb="FFFF0000"/>
              <x14:axisColor rgb="FF000000"/>
            </x14:dataBar>
          </x14:cfRule>
          <xm:sqref>H4:H28</xm:sqref>
        </x14:conditionalFormatting>
        <x14:conditionalFormatting xmlns:xm="http://schemas.microsoft.com/office/excel/2006/main">
          <x14:cfRule type="dataBar" id="{036e559a-3b7d-4620-a9f5-48cf7d9c1c6a}">
            <x14:dataBar minLength="0" maxLength="100" border="1" negativeBarBorderColorSameAsPositive="0">
              <x14:cfvo type="autoMin"/>
              <x14:cfvo type="autoMax"/>
              <x14:borderColor rgb="FF63C384"/>
              <x14:negativeFillColor rgb="FFFF0000"/>
              <x14:negativeBorderColor rgb="FFFF0000"/>
              <x14:axisColor rgb="FF000000"/>
            </x14:dataBar>
          </x14:cfRule>
          <xm:sqref>H29:H368</xm:sqref>
        </x14:conditionalFormatting>
        <x14:conditionalFormatting xmlns:xm="http://schemas.microsoft.com/office/excel/2006/main">
          <x14:cfRule type="dataBar" id="{06bc60c9-4793-46f7-abeb-f6f224f945bf}">
            <x14:dataBar minLength="0" maxLength="100" border="1" negativeBarBorderColorSameAsPositive="0">
              <x14:cfvo type="autoMin"/>
              <x14:cfvo type="autoMax"/>
              <x14:borderColor rgb="FF63C384"/>
              <x14:negativeFillColor rgb="FFFF0000"/>
              <x14:negativeBorderColor rgb="FFFF0000"/>
              <x14:axisColor rgb="FF000000"/>
            </x14:dataBar>
          </x14:cfRule>
          <xm:sqref>I4:I28</xm:sqref>
        </x14:conditionalFormatting>
        <x14:conditionalFormatting xmlns:xm="http://schemas.microsoft.com/office/excel/2006/main">
          <x14:cfRule type="dataBar" id="{0b5e25b4-e97d-40a5-8f37-18f436a1386f}">
            <x14:dataBar minLength="0" maxLength="100" border="1" negativeBarBorderColorSameAsPositive="0">
              <x14:cfvo type="autoMin"/>
              <x14:cfvo type="autoMax"/>
              <x14:borderColor rgb="FF63C384"/>
              <x14:negativeFillColor rgb="FFFF0000"/>
              <x14:negativeBorderColor rgb="FFFF0000"/>
              <x14:axisColor rgb="FF000000"/>
            </x14:dataBar>
          </x14:cfRule>
          <xm:sqref>I29:I368</xm:sqref>
        </x14:conditionalFormatting>
        <x14:conditionalFormatting xmlns:xm="http://schemas.microsoft.com/office/excel/2006/main">
          <x14:cfRule type="dataBar" id="{19f144c7-ec1c-4e61-854f-5d7026252a2d}">
            <x14:dataBar minLength="0" maxLength="100" border="1" negativeBarBorderColorSameAsPositive="0">
              <x14:cfvo type="autoMin"/>
              <x14:cfvo type="autoMax"/>
              <x14:borderColor rgb="FF638EC6"/>
              <x14:negativeFillColor rgb="FFFF0000"/>
              <x14:negativeBorderColor rgb="FFFF0000"/>
              <x14:axisColor rgb="FF000000"/>
            </x14:dataBar>
          </x14:cfRule>
          <xm:sqref>J4:J28</xm:sqref>
        </x14:conditionalFormatting>
        <x14:conditionalFormatting xmlns:xm="http://schemas.microsoft.com/office/excel/2006/main">
          <x14:cfRule type="dataBar" id="{ce4a9095-a232-493b-bd13-aed05e17d299}">
            <x14:dataBar minLength="0" maxLength="100" border="1" negativeBarBorderColorSameAsPositive="0">
              <x14:cfvo type="autoMin"/>
              <x14:cfvo type="autoMax"/>
              <x14:borderColor rgb="FF638EC6"/>
              <x14:negativeFillColor rgb="FFFF0000"/>
              <x14:negativeBorderColor rgb="FFFF0000"/>
              <x14:axisColor rgb="FF000000"/>
            </x14:dataBar>
          </x14:cfRule>
          <xm:sqref>J29:J368</xm:sqref>
        </x14:conditionalFormatting>
        <x14:conditionalFormatting xmlns:xm="http://schemas.microsoft.com/office/excel/2006/main">
          <x14:cfRule type="dataBar" id="{7501f8da-391c-4705-ab62-57cb1f0b57cc}">
            <x14:dataBar minLength="0" maxLength="100" border="1" negativeBarBorderColorSameAsPositive="0">
              <x14:cfvo type="autoMin"/>
              <x14:cfvo type="autoMax"/>
              <x14:borderColor rgb="FF63C384"/>
              <x14:negativeFillColor rgb="FFFF0000"/>
              <x14:negativeBorderColor rgb="FFFF0000"/>
              <x14:axisColor rgb="FF000000"/>
            </x14:dataBar>
          </x14:cfRule>
          <xm:sqref>K4:K28</xm:sqref>
        </x14:conditionalFormatting>
        <x14:conditionalFormatting xmlns:xm="http://schemas.microsoft.com/office/excel/2006/main">
          <x14:cfRule type="dataBar" id="{e971a8b9-1021-46ae-9b87-a004b964330f}">
            <x14:dataBar minLength="0" maxLength="100" border="1" negativeBarBorderColorSameAsPositive="0">
              <x14:cfvo type="autoMin"/>
              <x14:cfvo type="autoMax"/>
              <x14:borderColor rgb="FF63C384"/>
              <x14:negativeFillColor rgb="FFFF0000"/>
              <x14:negativeBorderColor rgb="FFFF0000"/>
              <x14:axisColor rgb="FF000000"/>
            </x14:dataBar>
          </x14:cfRule>
          <xm:sqref>K29:K368</xm:sqref>
        </x14:conditionalFormatting>
        <x14:conditionalFormatting xmlns:xm="http://schemas.microsoft.com/office/excel/2006/main">
          <x14:cfRule type="dataBar" id="{f454bfac-a81c-425e-b8c3-b0a0c4272332}">
            <x14:dataBar minLength="0" maxLength="100" border="1" negativeBarBorderColorSameAsPositive="0">
              <x14:cfvo type="autoMin"/>
              <x14:cfvo type="autoMax"/>
              <x14:borderColor rgb="FFFF555A"/>
              <x14:negativeFillColor rgb="FFFF0000"/>
              <x14:negativeBorderColor rgb="FFFF0000"/>
              <x14:axisColor rgb="FF000000"/>
            </x14:dataBar>
          </x14:cfRule>
          <xm:sqref>L4:L28</xm:sqref>
        </x14:conditionalFormatting>
        <x14:conditionalFormatting xmlns:xm="http://schemas.microsoft.com/office/excel/2006/main">
          <x14:cfRule type="dataBar" id="{040c7856-84e9-4599-ae65-c906f95c9d5a}">
            <x14:dataBar minLength="0" maxLength="100" border="1" negativeBarBorderColorSameAsPositive="0">
              <x14:cfvo type="autoMin"/>
              <x14:cfvo type="autoMax"/>
              <x14:borderColor rgb="FFFF555A"/>
              <x14:negativeFillColor rgb="FFFF0000"/>
              <x14:negativeBorderColor rgb="FFFF0000"/>
              <x14:axisColor rgb="FF000000"/>
            </x14:dataBar>
          </x14:cfRule>
          <xm:sqref>L29:L368</xm:sqref>
        </x14:conditionalFormatting>
        <x14:conditionalFormatting xmlns:xm="http://schemas.microsoft.com/office/excel/2006/main">
          <x14:cfRule type="dataBar" id="{550b98bd-7109-4a51-a16e-94d3c911f619}">
            <x14:dataBar minLength="0" maxLength="100" border="1" negativeBarBorderColorSameAsPositive="0">
              <x14:cfvo type="autoMin"/>
              <x14:cfvo type="autoMax"/>
              <x14:borderColor rgb="FFD6007B"/>
              <x14:negativeFillColor rgb="FFFF0000"/>
              <x14:negativeBorderColor rgb="FFFF0000"/>
              <x14:axisColor rgb="FF000000"/>
            </x14:dataBar>
          </x14:cfRule>
          <xm:sqref>M4:M28</xm:sqref>
        </x14:conditionalFormatting>
        <x14:conditionalFormatting xmlns:xm="http://schemas.microsoft.com/office/excel/2006/main">
          <x14:cfRule type="dataBar" id="{9a5dea75-6315-4b04-83d0-ecc02afc4604}">
            <x14:dataBar minLength="0" maxLength="100" border="1" negativeBarBorderColorSameAsPositive="0">
              <x14:cfvo type="autoMin"/>
              <x14:cfvo type="autoMax"/>
              <x14:borderColor rgb="FFD6007B"/>
              <x14:negativeFillColor rgb="FFFF0000"/>
              <x14:negativeBorderColor rgb="FFFF0000"/>
              <x14:axisColor rgb="FF000000"/>
            </x14:dataBar>
          </x14:cfRule>
          <xm:sqref>M29:M368</xm:sqref>
        </x14:conditionalFormatting>
        <x14:conditionalFormatting xmlns:xm="http://schemas.microsoft.com/office/excel/2006/main">
          <x14:cfRule type="dataBar" id="{31328996-26fb-46fe-a7cc-eae5cc0c0137}">
            <x14:dataBar minLength="0" maxLength="100" border="1" negativeBarBorderColorSameAsPositive="0">
              <x14:cfvo type="autoMin"/>
              <x14:cfvo type="autoMax"/>
              <x14:borderColor rgb="FF63C384"/>
              <x14:negativeFillColor rgb="FFFF0000"/>
              <x14:negativeBorderColor rgb="FFFF0000"/>
              <x14:axisColor rgb="FF000000"/>
            </x14:dataBar>
          </x14:cfRule>
          <xm:sqref>C3 C4 C5 C6 C7 C8 C9 C10 C11 C12:C13 C14 C15 C16 C17 C18 C19 C20 C21 C22 C23:C24 C25 C26 C27 C28</xm:sqref>
        </x14:conditionalFormatting>
        <x14:conditionalFormatting xmlns:xm="http://schemas.microsoft.com/office/excel/2006/main">
          <x14:cfRule type="dataBar" id="{138fa109-107f-4c17-b6fc-db6bb8002724}">
            <x14:dataBar minLength="0" maxLength="100" border="1" negativeBarBorderColorSameAsPositive="0">
              <x14:cfvo type="autoMin"/>
              <x14:cfvo type="autoMax"/>
              <x14:borderColor rgb="FF63C384"/>
              <x14:negativeFillColor rgb="FFFF0000"/>
              <x14:negativeBorderColor rgb="FFFF0000"/>
              <x14:axisColor rgb="FF000000"/>
            </x14:dataBar>
          </x14:cfRule>
          <xm:sqref>D3 D4 D5 D6 D7 D8 D9 D10 D11 D12:D13 D14 D15 D16 D17 D18 D19 D20 D21 D22 D23:D24 D25 D26 D27 D28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Session Details</vt:lpstr>
      <vt:lpstr>Supporting Data</vt:lpstr>
      <vt:lpstr>Channel wise traffic</vt:lpstr>
      <vt:lpstr>High and Low Order Change</vt:lpstr>
      <vt:lpstr>High and Low Traffic Change</vt:lpstr>
      <vt:lpstr>High &amp; Low Conversion change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balla n v v prasad</cp:lastModifiedBy>
  <dcterms:created xsi:type="dcterms:W3CDTF">2024-08-13T12:08:00Z</dcterms:created>
  <dcterms:modified xsi:type="dcterms:W3CDTF">2024-08-25T20:12:01Z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80EBDE770CFE43AE9C7563B64D8BED87_12</vt:lpwstr>
  </property>
  <property fmtid="{D5CDD505-2E9C-101B-9397-08002B2CF9AE}" pid="3" name="KSOProductBuildVer">
    <vt:lpwstr>1033-12.2.0.18165</vt:lpwstr>
  </property>
</Properties>
</file>