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문서\GitHub\Unity_Weapon_Forge\"/>
    </mc:Choice>
  </mc:AlternateContent>
  <xr:revisionPtr revIDLastSave="0" documentId="13_ncr:1_{1F172C19-E398-4D40-B657-D498C1F5FF75}" xr6:coauthVersionLast="36" xr6:coauthVersionMax="36" xr10:uidLastSave="{00000000-0000-0000-0000-000000000000}"/>
  <bookViews>
    <workbookView xWindow="0" yWindow="0" windowWidth="23040" windowHeight="8856" xr2:uid="{D3FEDBA6-35E5-45CF-B54A-9F527DCB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/>
  <c r="K23" i="1" l="1"/>
  <c r="L23" i="1" s="1"/>
  <c r="K5" i="1"/>
  <c r="L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2" i="1"/>
  <c r="L22" i="1" s="1"/>
  <c r="K21" i="1"/>
  <c r="L21" i="1" s="1"/>
  <c r="K19" i="1"/>
  <c r="L19" i="1" s="1"/>
  <c r="K20" i="1"/>
  <c r="L20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4" i="1"/>
  <c r="L4" i="1" s="1"/>
  <c r="G12" i="1"/>
  <c r="H25" i="1" l="1"/>
  <c r="F45" i="1"/>
  <c r="H26" i="1"/>
  <c r="H30" i="1"/>
  <c r="F50" i="1"/>
  <c r="F40" i="1"/>
  <c r="F35" i="1"/>
  <c r="H35" i="1" s="1"/>
  <c r="F31" i="1"/>
  <c r="F30" i="1"/>
  <c r="G30" i="1" s="1"/>
  <c r="F54" i="1"/>
  <c r="C54" i="1"/>
  <c r="F53" i="1"/>
  <c r="C53" i="1"/>
  <c r="F52" i="1"/>
  <c r="C52" i="1"/>
  <c r="F51" i="1"/>
  <c r="C51" i="1"/>
  <c r="C50" i="1"/>
  <c r="F49" i="1"/>
  <c r="F48" i="1"/>
  <c r="F47" i="1"/>
  <c r="F46" i="1"/>
  <c r="H46" i="1" s="1"/>
  <c r="C45" i="1"/>
  <c r="C46" i="1" s="1"/>
  <c r="C47" i="1" s="1"/>
  <c r="C48" i="1" s="1"/>
  <c r="C49" i="1" s="1"/>
  <c r="C44" i="1"/>
  <c r="F43" i="1"/>
  <c r="C43" i="1"/>
  <c r="F42" i="1"/>
  <c r="C42" i="1"/>
  <c r="F41" i="1"/>
  <c r="C41" i="1"/>
  <c r="C40" i="1"/>
  <c r="F39" i="1"/>
  <c r="F38" i="1"/>
  <c r="F37" i="1"/>
  <c r="F36" i="1"/>
  <c r="H36" i="1" s="1"/>
  <c r="C35" i="1"/>
  <c r="C36" i="1" s="1"/>
  <c r="C37" i="1" s="1"/>
  <c r="C38" i="1" s="1"/>
  <c r="C39" i="1" s="1"/>
  <c r="F34" i="1"/>
  <c r="C34" i="1"/>
  <c r="F33" i="1"/>
  <c r="C33" i="1"/>
  <c r="F32" i="1"/>
  <c r="C32" i="1"/>
  <c r="C31" i="1"/>
  <c r="C30" i="1"/>
  <c r="F27" i="1"/>
  <c r="H54" i="1" l="1"/>
  <c r="H53" i="1"/>
  <c r="H51" i="1"/>
  <c r="H52" i="1"/>
  <c r="H50" i="1"/>
  <c r="H49" i="1"/>
  <c r="H48" i="1"/>
  <c r="H47" i="1"/>
  <c r="I46" i="1"/>
  <c r="G45" i="1"/>
  <c r="H45" i="1"/>
  <c r="H41" i="1"/>
  <c r="H42" i="1"/>
  <c r="H40" i="1"/>
  <c r="H39" i="1"/>
  <c r="H34" i="1"/>
  <c r="H31" i="1"/>
  <c r="H37" i="1"/>
  <c r="H38" i="1"/>
  <c r="H33" i="1"/>
  <c r="H32" i="1"/>
  <c r="H43" i="1"/>
  <c r="F25" i="1"/>
  <c r="F21" i="1"/>
  <c r="F11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F5" i="1"/>
  <c r="G5" i="1" s="1"/>
  <c r="F6" i="1"/>
  <c r="F7" i="1"/>
  <c r="F8" i="1"/>
  <c r="F9" i="1"/>
  <c r="F10" i="1"/>
  <c r="F12" i="1"/>
  <c r="F13" i="1"/>
  <c r="H13" i="1" s="1"/>
  <c r="F14" i="1"/>
  <c r="F15" i="1"/>
  <c r="F16" i="1"/>
  <c r="F17" i="1"/>
  <c r="F18" i="1"/>
  <c r="F19" i="1"/>
  <c r="F20" i="1"/>
  <c r="F22" i="1"/>
  <c r="F23" i="1"/>
  <c r="F26" i="1"/>
  <c r="I26" i="1" s="1"/>
  <c r="F28" i="1"/>
  <c r="F29" i="1"/>
  <c r="H5" i="1" l="1"/>
  <c r="H6" i="1"/>
  <c r="I6" i="1"/>
  <c r="H29" i="1"/>
  <c r="H28" i="1"/>
  <c r="H27" i="1"/>
  <c r="I27" i="1" s="1"/>
  <c r="H23" i="1"/>
  <c r="H22" i="1"/>
  <c r="H21" i="1"/>
  <c r="H20" i="1"/>
  <c r="H19" i="1"/>
  <c r="H18" i="1"/>
  <c r="H7" i="1"/>
  <c r="H17" i="1"/>
  <c r="H16" i="1"/>
  <c r="H15" i="1"/>
  <c r="H14" i="1"/>
  <c r="H12" i="1"/>
  <c r="H11" i="1"/>
  <c r="H10" i="1"/>
  <c r="H9" i="1"/>
  <c r="H8" i="1"/>
  <c r="G6" i="1"/>
  <c r="G7" i="1" s="1"/>
  <c r="G8" i="1" s="1"/>
  <c r="G9" i="1" s="1"/>
  <c r="G10" i="1" s="1"/>
  <c r="G11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I28" i="1" l="1"/>
  <c r="G25" i="1"/>
  <c r="G26" i="1" s="1"/>
  <c r="G27" i="1" s="1"/>
  <c r="G28" i="1" s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G29" i="1" l="1"/>
  <c r="G31" i="1"/>
  <c r="G32" i="1" s="1"/>
  <c r="G33" i="1" s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G34" i="1" l="1"/>
  <c r="G35" i="1" s="1"/>
  <c r="G36" i="1" s="1"/>
  <c r="G37" i="1" s="1"/>
  <c r="G38" i="1" s="1"/>
  <c r="I47" i="1" l="1"/>
  <c r="I48" i="1" s="1"/>
  <c r="I49" i="1" s="1"/>
  <c r="G39" i="1"/>
  <c r="G40" i="1" s="1"/>
  <c r="G41" i="1" s="1"/>
  <c r="G42" i="1" s="1"/>
  <c r="G43" i="1" s="1"/>
  <c r="I50" i="1" l="1"/>
  <c r="I51" i="1" s="1"/>
  <c r="I52" i="1" s="1"/>
  <c r="I53" i="1" s="1"/>
  <c r="I54" i="1" s="1"/>
  <c r="G46" i="1"/>
  <c r="G47" i="1" s="1"/>
  <c r="G48" i="1" s="1"/>
  <c r="G49" i="1" l="1"/>
  <c r="G50" i="1" s="1"/>
  <c r="G51" i="1" s="1"/>
  <c r="G52" i="1" s="1"/>
  <c r="G53" i="1" s="1"/>
  <c r="G54" i="1" s="1"/>
</calcChain>
</file>

<file path=xl/sharedStrings.xml><?xml version="1.0" encoding="utf-8"?>
<sst xmlns="http://schemas.openxmlformats.org/spreadsheetml/2006/main" count="28" uniqueCount="19">
  <si>
    <t>SELL</t>
    <phoneticPr fontId="3" type="noConversion"/>
  </si>
  <si>
    <t>UPGRADE</t>
    <phoneticPr fontId="3" type="noConversion"/>
  </si>
  <si>
    <t>PULSE</t>
    <phoneticPr fontId="3" type="noConversion"/>
  </si>
  <si>
    <t>TMARGIN</t>
    <phoneticPr fontId="3" type="noConversion"/>
  </si>
  <si>
    <t>totalmargin</t>
    <phoneticPr fontId="3" type="noConversion"/>
  </si>
  <si>
    <t>Level</t>
    <phoneticPr fontId="3" type="noConversion"/>
  </si>
  <si>
    <t>AddMargin</t>
    <phoneticPr fontId="3" type="noConversion"/>
  </si>
  <si>
    <t>Check</t>
    <phoneticPr fontId="3" type="noConversion"/>
  </si>
  <si>
    <t>-</t>
    <phoneticPr fontId="3" type="noConversion"/>
  </si>
  <si>
    <t>Chance</t>
    <phoneticPr fontId="3" type="noConversion"/>
  </si>
  <si>
    <t>SuccessBall</t>
    <phoneticPr fontId="3" type="noConversion"/>
  </si>
  <si>
    <t>TotalBall</t>
    <phoneticPr fontId="3" type="noConversion"/>
  </si>
  <si>
    <t>RemoveBall</t>
    <phoneticPr fontId="3" type="noConversion"/>
  </si>
  <si>
    <t>BaseBall</t>
    <phoneticPr fontId="3" type="noConversion"/>
  </si>
  <si>
    <t>-</t>
    <phoneticPr fontId="3" type="noConversion"/>
  </si>
  <si>
    <t>-</t>
    <phoneticPr fontId="3" type="noConversion"/>
  </si>
  <si>
    <t>AddSuccessBall</t>
    <phoneticPr fontId="3" type="noConversion"/>
  </si>
  <si>
    <t>ASBlevel</t>
    <phoneticPr fontId="3" type="noConversion"/>
  </si>
  <si>
    <t>RBlevel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</si>
</sst>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2" fillId="3" borderId="0" xfId="1" applyNumberFormat="1" applyFont="1" applyFill="1">
      <alignment vertical="center"/>
    </xf>
    <xf numFmtId="0" fontId="7" fillId="0" borderId="0" xfId="0" applyFont="1">
      <alignment vertical="center"/>
    </xf>
  </cellXfs>
  <cellStyles count="3">
    <cellStyle name="강조색1" xfId="2" builtinId="29"/>
    <cellStyle name="백분율" xfId="1" builtinId="5"/>
    <cellStyle name="표준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4E79C6"/>
      <color rgb="FFF9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Margin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300</c:v>
                </c:pt>
                <c:pt idx="5">
                  <c:v>550</c:v>
                </c:pt>
                <c:pt idx="6">
                  <c:v>900</c:v>
                </c:pt>
                <c:pt idx="7">
                  <c:v>1400</c:v>
                </c:pt>
                <c:pt idx="8">
                  <c:v>2100</c:v>
                </c:pt>
                <c:pt idx="9">
                  <c:v>3000</c:v>
                </c:pt>
                <c:pt idx="10">
                  <c:v>4150</c:v>
                </c:pt>
                <c:pt idx="11">
                  <c:v>5600</c:v>
                </c:pt>
                <c:pt idx="12">
                  <c:v>7350</c:v>
                </c:pt>
                <c:pt idx="13">
                  <c:v>9450</c:v>
                </c:pt>
                <c:pt idx="14">
                  <c:v>11950</c:v>
                </c:pt>
                <c:pt idx="15">
                  <c:v>14850</c:v>
                </c:pt>
                <c:pt idx="16">
                  <c:v>18200</c:v>
                </c:pt>
                <c:pt idx="17">
                  <c:v>22050</c:v>
                </c:pt>
                <c:pt idx="18">
                  <c:v>26400</c:v>
                </c:pt>
                <c:pt idx="19">
                  <c:v>31300</c:v>
                </c:pt>
                <c:pt idx="20">
                  <c:v>0</c:v>
                </c:pt>
                <c:pt idx="21">
                  <c:v>65700</c:v>
                </c:pt>
                <c:pt idx="22">
                  <c:v>37000</c:v>
                </c:pt>
                <c:pt idx="23">
                  <c:v>43700</c:v>
                </c:pt>
                <c:pt idx="24">
                  <c:v>51400</c:v>
                </c:pt>
                <c:pt idx="25">
                  <c:v>60200</c:v>
                </c:pt>
                <c:pt idx="26">
                  <c:v>70200</c:v>
                </c:pt>
                <c:pt idx="27">
                  <c:v>81400</c:v>
                </c:pt>
                <c:pt idx="28">
                  <c:v>93900</c:v>
                </c:pt>
                <c:pt idx="29">
                  <c:v>107800</c:v>
                </c:pt>
                <c:pt idx="30">
                  <c:v>123100</c:v>
                </c:pt>
                <c:pt idx="31">
                  <c:v>139900</c:v>
                </c:pt>
                <c:pt idx="32">
                  <c:v>158300</c:v>
                </c:pt>
                <c:pt idx="33">
                  <c:v>178300</c:v>
                </c:pt>
                <c:pt idx="34">
                  <c:v>200000</c:v>
                </c:pt>
                <c:pt idx="35">
                  <c:v>223500</c:v>
                </c:pt>
                <c:pt idx="36">
                  <c:v>248800</c:v>
                </c:pt>
                <c:pt idx="37">
                  <c:v>276000</c:v>
                </c:pt>
                <c:pt idx="38">
                  <c:v>305200</c:v>
                </c:pt>
                <c:pt idx="39">
                  <c:v>336400</c:v>
                </c:pt>
                <c:pt idx="40">
                  <c:v>0</c:v>
                </c:pt>
                <c:pt idx="41">
                  <c:v>600200</c:v>
                </c:pt>
                <c:pt idx="42">
                  <c:v>370100</c:v>
                </c:pt>
                <c:pt idx="43">
                  <c:v>406900</c:v>
                </c:pt>
                <c:pt idx="44">
                  <c:v>447000</c:v>
                </c:pt>
                <c:pt idx="45">
                  <c:v>490600</c:v>
                </c:pt>
                <c:pt idx="46">
                  <c:v>537900</c:v>
                </c:pt>
                <c:pt idx="47">
                  <c:v>589100</c:v>
                </c:pt>
                <c:pt idx="48">
                  <c:v>644400</c:v>
                </c:pt>
                <c:pt idx="49">
                  <c:v>704000</c:v>
                </c:pt>
                <c:pt idx="50">
                  <c:v>768100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1-4A1A-A6BF-CAA57A390BB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totalmargin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1050</c:v>
                </c:pt>
                <c:pt idx="6">
                  <c:v>1950</c:v>
                </c:pt>
                <c:pt idx="7">
                  <c:v>3350</c:v>
                </c:pt>
                <c:pt idx="8">
                  <c:v>5450</c:v>
                </c:pt>
                <c:pt idx="9">
                  <c:v>8450</c:v>
                </c:pt>
                <c:pt idx="10">
                  <c:v>12600</c:v>
                </c:pt>
                <c:pt idx="11">
                  <c:v>18200</c:v>
                </c:pt>
                <c:pt idx="12">
                  <c:v>25550</c:v>
                </c:pt>
                <c:pt idx="13">
                  <c:v>35000</c:v>
                </c:pt>
                <c:pt idx="14">
                  <c:v>46950</c:v>
                </c:pt>
                <c:pt idx="15">
                  <c:v>61800</c:v>
                </c:pt>
                <c:pt idx="16">
                  <c:v>80000</c:v>
                </c:pt>
                <c:pt idx="17">
                  <c:v>102050</c:v>
                </c:pt>
                <c:pt idx="18">
                  <c:v>128450</c:v>
                </c:pt>
                <c:pt idx="19">
                  <c:v>159750</c:v>
                </c:pt>
                <c:pt idx="20">
                  <c:v>0</c:v>
                </c:pt>
                <c:pt idx="21">
                  <c:v>225450</c:v>
                </c:pt>
                <c:pt idx="22">
                  <c:v>262450</c:v>
                </c:pt>
                <c:pt idx="23">
                  <c:v>306150</c:v>
                </c:pt>
                <c:pt idx="24">
                  <c:v>357550</c:v>
                </c:pt>
                <c:pt idx="25">
                  <c:v>417750</c:v>
                </c:pt>
                <c:pt idx="26">
                  <c:v>487950</c:v>
                </c:pt>
                <c:pt idx="27">
                  <c:v>569350</c:v>
                </c:pt>
                <c:pt idx="28">
                  <c:v>663250</c:v>
                </c:pt>
                <c:pt idx="29">
                  <c:v>771050</c:v>
                </c:pt>
                <c:pt idx="30">
                  <c:v>894150</c:v>
                </c:pt>
                <c:pt idx="31">
                  <c:v>1034050</c:v>
                </c:pt>
                <c:pt idx="32">
                  <c:v>1192350</c:v>
                </c:pt>
                <c:pt idx="33">
                  <c:v>1370650</c:v>
                </c:pt>
                <c:pt idx="34">
                  <c:v>1570650</c:v>
                </c:pt>
                <c:pt idx="35">
                  <c:v>1794150</c:v>
                </c:pt>
                <c:pt idx="36">
                  <c:v>2042950</c:v>
                </c:pt>
                <c:pt idx="37">
                  <c:v>2318950</c:v>
                </c:pt>
                <c:pt idx="38">
                  <c:v>2624150</c:v>
                </c:pt>
                <c:pt idx="39">
                  <c:v>2960550</c:v>
                </c:pt>
                <c:pt idx="40">
                  <c:v>0</c:v>
                </c:pt>
                <c:pt idx="41">
                  <c:v>3560750</c:v>
                </c:pt>
                <c:pt idx="42">
                  <c:v>3930850</c:v>
                </c:pt>
                <c:pt idx="43">
                  <c:v>4337750</c:v>
                </c:pt>
                <c:pt idx="44">
                  <c:v>4784750</c:v>
                </c:pt>
                <c:pt idx="45">
                  <c:v>5275350</c:v>
                </c:pt>
                <c:pt idx="46">
                  <c:v>5813250</c:v>
                </c:pt>
                <c:pt idx="47">
                  <c:v>6402350</c:v>
                </c:pt>
                <c:pt idx="48">
                  <c:v>7046750</c:v>
                </c:pt>
                <c:pt idx="49">
                  <c:v>7750750</c:v>
                </c:pt>
                <c:pt idx="50">
                  <c:v>8518850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1-4A1A-A6BF-CAA57A39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791"/>
        <c:axId val="75294255"/>
      </c:lineChart>
      <c:catAx>
        <c:axId val="3043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294255"/>
        <c:crosses val="autoZero"/>
        <c:auto val="1"/>
        <c:lblAlgn val="ctr"/>
        <c:lblOffset val="100"/>
        <c:noMultiLvlLbl val="0"/>
      </c:catAx>
      <c:valAx>
        <c:axId val="75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0.95238095238095233</c:v>
                </c:pt>
                <c:pt idx="10">
                  <c:v>0.90909090909090906</c:v>
                </c:pt>
                <c:pt idx="11">
                  <c:v>0.86956521739130432</c:v>
                </c:pt>
                <c:pt idx="12">
                  <c:v>0.83333333333333337</c:v>
                </c:pt>
                <c:pt idx="13">
                  <c:v>0.8</c:v>
                </c:pt>
                <c:pt idx="14">
                  <c:v>0.76923076923076927</c:v>
                </c:pt>
                <c:pt idx="15">
                  <c:v>0.7407407407407407</c:v>
                </c:pt>
                <c:pt idx="16">
                  <c:v>0.7142857142857143</c:v>
                </c:pt>
                <c:pt idx="17">
                  <c:v>0.68965517241379315</c:v>
                </c:pt>
                <c:pt idx="18">
                  <c:v>0.66666666666666663</c:v>
                </c:pt>
                <c:pt idx="19">
                  <c:v>0.64516129032258063</c:v>
                </c:pt>
                <c:pt idx="20">
                  <c:v>0.7</c:v>
                </c:pt>
                <c:pt idx="21">
                  <c:v>0.60606060606060608</c:v>
                </c:pt>
                <c:pt idx="22">
                  <c:v>0.58823529411764708</c:v>
                </c:pt>
                <c:pt idx="23">
                  <c:v>0.5714285714285714</c:v>
                </c:pt>
                <c:pt idx="24">
                  <c:v>0.55555555555555558</c:v>
                </c:pt>
                <c:pt idx="25">
                  <c:v>0.54054054054054057</c:v>
                </c:pt>
                <c:pt idx="26">
                  <c:v>0.52631578947368418</c:v>
                </c:pt>
                <c:pt idx="27">
                  <c:v>0.51282051282051277</c:v>
                </c:pt>
                <c:pt idx="28">
                  <c:v>0.5</c:v>
                </c:pt>
                <c:pt idx="29">
                  <c:v>0.48780487804878048</c:v>
                </c:pt>
                <c:pt idx="30">
                  <c:v>0.47619047619047616</c:v>
                </c:pt>
                <c:pt idx="31">
                  <c:v>0.46511627906976744</c:v>
                </c:pt>
                <c:pt idx="32">
                  <c:v>0.45454545454545453</c:v>
                </c:pt>
                <c:pt idx="33">
                  <c:v>0.44444444444444442</c:v>
                </c:pt>
                <c:pt idx="34">
                  <c:v>0.43478260869565216</c:v>
                </c:pt>
                <c:pt idx="35">
                  <c:v>0.42553191489361702</c:v>
                </c:pt>
                <c:pt idx="36">
                  <c:v>0.41666666666666669</c:v>
                </c:pt>
                <c:pt idx="37">
                  <c:v>0.40816326530612246</c:v>
                </c:pt>
                <c:pt idx="38">
                  <c:v>0.4</c:v>
                </c:pt>
                <c:pt idx="39">
                  <c:v>0.39215686274509803</c:v>
                </c:pt>
                <c:pt idx="40">
                  <c:v>0.5</c:v>
                </c:pt>
                <c:pt idx="41">
                  <c:v>0.37037037037037035</c:v>
                </c:pt>
                <c:pt idx="42">
                  <c:v>0.35714285714285715</c:v>
                </c:pt>
                <c:pt idx="43">
                  <c:v>0.34482758620689657</c:v>
                </c:pt>
                <c:pt idx="44">
                  <c:v>0.33333333333333331</c:v>
                </c:pt>
                <c:pt idx="45">
                  <c:v>0.32258064516129031</c:v>
                </c:pt>
                <c:pt idx="46">
                  <c:v>0.3125</c:v>
                </c:pt>
                <c:pt idx="47">
                  <c:v>0.30303030303030304</c:v>
                </c:pt>
                <c:pt idx="48">
                  <c:v>0.29411764705882354</c:v>
                </c:pt>
                <c:pt idx="49">
                  <c:v>0.2857142857142857</c:v>
                </c:pt>
                <c:pt idx="50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A7-9F35-25ABDF5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66895"/>
        <c:axId val="356993071"/>
      </c:lineChart>
      <c:catAx>
        <c:axId val="3565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93071"/>
        <c:crosses val="autoZero"/>
        <c:auto val="1"/>
        <c:lblAlgn val="ctr"/>
        <c:lblOffset val="100"/>
        <c:noMultiLvlLbl val="0"/>
      </c:catAx>
      <c:valAx>
        <c:axId val="356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32919</xdr:colOff>
      <xdr:row>11</xdr:row>
      <xdr:rowOff>188314</xdr:rowOff>
    </xdr:from>
    <xdr:to>
      <xdr:col>22</xdr:col>
      <xdr:colOff>580635</xdr:colOff>
      <xdr:row>24</xdr:row>
      <xdr:rowOff>56541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840A0F-DA46-4099-AE78-647F484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663388</xdr:colOff>
      <xdr:row>26</xdr:row>
      <xdr:rowOff>8965</xdr:rowOff>
    </xdr:from>
    <xdr:to>
      <xdr:col>22</xdr:col>
      <xdr:colOff>528917</xdr:colOff>
      <xdr:row>38</xdr:row>
      <xdr:rowOff>62753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E6218-F522-4198-BEE8-DC4479CF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F258-7648-4ED0-AA06-DFEB56F203C0}">
  <dimension ref="C3:P54"/>
  <sheetViews>
    <sheetView tabSelected="1" topLeftCell="A2" zoomScale="57" zoomScaleNormal="85" workbookViewId="0">
      <selection activeCell="N12" sqref="N12"/>
    </sheetView>
  </sheetViews>
  <sheetFormatPr defaultRowHeight="17.399999999999999" x14ac:dyDescent="0.4"/>
  <cols>
    <col min="4" max="5" width="8.8984375" bestFit="1" customWidth="1"/>
    <col min="6" max="6" width="9.8984375" bestFit="1" customWidth="1"/>
    <col min="7" max="7" width="8.8984375" bestFit="1" customWidth="1"/>
    <col min="8" max="9" width="9.8984375" bestFit="1" customWidth="1"/>
    <col min="10" max="12" width="8.8984375" bestFit="1" customWidth="1"/>
  </cols>
  <sheetData>
    <row r="3" spans="3:16" x14ac:dyDescent="0.4">
      <c r="C3" s="1" t="s">
        <v>5</v>
      </c>
      <c r="D3" s="3" t="s">
        <v>1</v>
      </c>
      <c r="E3" s="4" t="s">
        <v>0</v>
      </c>
      <c r="F3" s="5" t="s">
        <v>3</v>
      </c>
      <c r="G3" s="5" t="s">
        <v>4</v>
      </c>
      <c r="H3" s="5" t="s">
        <v>6</v>
      </c>
      <c r="I3" s="5" t="s">
        <v>7</v>
      </c>
      <c r="J3" t="s">
        <v>13</v>
      </c>
      <c r="K3" s="5" t="s">
        <v>11</v>
      </c>
      <c r="L3" s="5" t="s">
        <v>9</v>
      </c>
      <c r="N3" s="5" t="s">
        <v>10</v>
      </c>
      <c r="P3" s="1" t="s">
        <v>2</v>
      </c>
    </row>
    <row r="4" spans="3:16" x14ac:dyDescent="0.4">
      <c r="C4" s="2">
        <v>0</v>
      </c>
      <c r="D4" s="1">
        <v>50</v>
      </c>
      <c r="E4" s="1">
        <v>0</v>
      </c>
      <c r="F4" s="1">
        <v>0</v>
      </c>
      <c r="G4" s="1">
        <v>0</v>
      </c>
      <c r="H4" s="4">
        <v>0</v>
      </c>
      <c r="I4" s="4">
        <v>0</v>
      </c>
      <c r="J4">
        <v>200</v>
      </c>
      <c r="K4">
        <f t="shared" ref="K4:K23" si="0">$J4-$O$7+$N$7</f>
        <v>120</v>
      </c>
      <c r="L4" s="8">
        <f t="shared" ref="L4:L23" si="1">IF($N$4+$N$7&gt;=$K4,100%,($N$4+$N$7)/$K4)</f>
        <v>1</v>
      </c>
      <c r="N4">
        <v>200</v>
      </c>
      <c r="P4">
        <v>1000</v>
      </c>
    </row>
    <row r="5" spans="3:16" x14ac:dyDescent="0.4">
      <c r="C5" s="2">
        <f t="shared" ref="C5:C29" si="2">C4+1</f>
        <v>1</v>
      </c>
      <c r="D5" s="1">
        <v>100</v>
      </c>
      <c r="E5" s="1">
        <v>50</v>
      </c>
      <c r="F5" s="1">
        <f t="shared" ref="F5:F23" si="3">E5-D4-E4</f>
        <v>0</v>
      </c>
      <c r="G5" s="1">
        <f t="shared" ref="G5:G23" si="4">F5+G4</f>
        <v>0</v>
      </c>
      <c r="H5" s="1">
        <f t="shared" ref="H5:H23" si="5">F5-F4</f>
        <v>0</v>
      </c>
      <c r="I5" s="1">
        <v>0</v>
      </c>
      <c r="J5">
        <v>210</v>
      </c>
      <c r="K5">
        <f t="shared" si="0"/>
        <v>130</v>
      </c>
      <c r="L5" s="8">
        <f t="shared" si="1"/>
        <v>1</v>
      </c>
    </row>
    <row r="6" spans="3:16" x14ac:dyDescent="0.4">
      <c r="C6" s="2">
        <f t="shared" si="2"/>
        <v>2</v>
      </c>
      <c r="D6" s="1">
        <v>150</v>
      </c>
      <c r="E6" s="1">
        <v>200</v>
      </c>
      <c r="F6" s="1">
        <f t="shared" si="3"/>
        <v>50</v>
      </c>
      <c r="G6" s="1">
        <f t="shared" si="4"/>
        <v>50</v>
      </c>
      <c r="H6" s="1">
        <f t="shared" si="5"/>
        <v>50</v>
      </c>
      <c r="I6" s="1">
        <f t="shared" ref="I6:I23" si="6">H6-H5-I5</f>
        <v>50</v>
      </c>
      <c r="J6">
        <v>220</v>
      </c>
      <c r="K6">
        <f t="shared" si="0"/>
        <v>140</v>
      </c>
      <c r="L6" s="8">
        <f t="shared" si="1"/>
        <v>1</v>
      </c>
      <c r="N6" s="10" t="s">
        <v>16</v>
      </c>
      <c r="O6" t="s">
        <v>12</v>
      </c>
    </row>
    <row r="7" spans="3:16" x14ac:dyDescent="0.4">
      <c r="C7" s="2">
        <f t="shared" si="2"/>
        <v>3</v>
      </c>
      <c r="D7" s="1">
        <v>200</v>
      </c>
      <c r="E7" s="1">
        <v>500</v>
      </c>
      <c r="F7" s="1">
        <f t="shared" si="3"/>
        <v>150</v>
      </c>
      <c r="G7" s="1">
        <f t="shared" si="4"/>
        <v>200</v>
      </c>
      <c r="H7" s="1">
        <f t="shared" si="5"/>
        <v>100</v>
      </c>
      <c r="I7" s="1">
        <f t="shared" si="6"/>
        <v>0</v>
      </c>
      <c r="J7">
        <v>230</v>
      </c>
      <c r="K7">
        <f t="shared" si="0"/>
        <v>150</v>
      </c>
      <c r="L7" s="8">
        <f t="shared" si="1"/>
        <v>1</v>
      </c>
      <c r="N7">
        <f>$N$11*32</f>
        <v>0</v>
      </c>
      <c r="O7">
        <f>$O$11*16</f>
        <v>80</v>
      </c>
    </row>
    <row r="8" spans="3:16" x14ac:dyDescent="0.4">
      <c r="C8" s="2">
        <f t="shared" si="2"/>
        <v>4</v>
      </c>
      <c r="D8" s="1">
        <v>250</v>
      </c>
      <c r="E8" s="1">
        <v>1000</v>
      </c>
      <c r="F8" s="1">
        <f t="shared" si="3"/>
        <v>300</v>
      </c>
      <c r="G8" s="1">
        <f t="shared" si="4"/>
        <v>500</v>
      </c>
      <c r="H8" s="1">
        <f t="shared" si="5"/>
        <v>150</v>
      </c>
      <c r="I8" s="1">
        <f t="shared" si="6"/>
        <v>50</v>
      </c>
      <c r="J8">
        <v>240</v>
      </c>
      <c r="K8">
        <f t="shared" si="0"/>
        <v>160</v>
      </c>
      <c r="L8" s="8">
        <f t="shared" si="1"/>
        <v>1</v>
      </c>
    </row>
    <row r="9" spans="3:16" x14ac:dyDescent="0.4">
      <c r="C9" s="2">
        <f t="shared" si="2"/>
        <v>5</v>
      </c>
      <c r="D9" s="1">
        <v>300</v>
      </c>
      <c r="E9" s="1">
        <v>1800</v>
      </c>
      <c r="F9" s="1">
        <f t="shared" si="3"/>
        <v>550</v>
      </c>
      <c r="G9" s="1">
        <f t="shared" si="4"/>
        <v>1050</v>
      </c>
      <c r="H9" s="1">
        <f t="shared" si="5"/>
        <v>250</v>
      </c>
      <c r="I9" s="1">
        <f t="shared" si="6"/>
        <v>50</v>
      </c>
      <c r="J9">
        <v>250</v>
      </c>
      <c r="K9">
        <f t="shared" si="0"/>
        <v>170</v>
      </c>
      <c r="L9" s="8">
        <f t="shared" si="1"/>
        <v>1</v>
      </c>
    </row>
    <row r="10" spans="3:16" x14ac:dyDescent="0.4">
      <c r="C10" s="2">
        <f t="shared" si="2"/>
        <v>6</v>
      </c>
      <c r="D10" s="1">
        <v>400</v>
      </c>
      <c r="E10" s="1">
        <v>3000</v>
      </c>
      <c r="F10" s="1">
        <f t="shared" si="3"/>
        <v>900</v>
      </c>
      <c r="G10" s="1">
        <f t="shared" si="4"/>
        <v>1950</v>
      </c>
      <c r="H10" s="1">
        <f t="shared" si="5"/>
        <v>350</v>
      </c>
      <c r="I10" s="1">
        <f t="shared" si="6"/>
        <v>50</v>
      </c>
      <c r="J10">
        <v>260</v>
      </c>
      <c r="K10">
        <f t="shared" si="0"/>
        <v>180</v>
      </c>
      <c r="L10" s="8">
        <f t="shared" si="1"/>
        <v>1</v>
      </c>
      <c r="N10" t="s">
        <v>17</v>
      </c>
      <c r="O10" t="s">
        <v>18</v>
      </c>
    </row>
    <row r="11" spans="3:16" x14ac:dyDescent="0.4">
      <c r="C11" s="2">
        <f t="shared" si="2"/>
        <v>7</v>
      </c>
      <c r="D11" s="1">
        <v>500</v>
      </c>
      <c r="E11" s="1">
        <v>4800</v>
      </c>
      <c r="F11" s="1">
        <f t="shared" si="3"/>
        <v>1400</v>
      </c>
      <c r="G11" s="1">
        <f t="shared" si="4"/>
        <v>3350</v>
      </c>
      <c r="H11" s="1">
        <f t="shared" si="5"/>
        <v>500</v>
      </c>
      <c r="I11" s="1">
        <f t="shared" si="6"/>
        <v>100</v>
      </c>
      <c r="J11">
        <v>270</v>
      </c>
      <c r="K11">
        <f t="shared" si="0"/>
        <v>190</v>
      </c>
      <c r="L11" s="8">
        <f t="shared" si="1"/>
        <v>1</v>
      </c>
      <c r="N11">
        <v>0</v>
      </c>
      <c r="O11">
        <v>5</v>
      </c>
    </row>
    <row r="12" spans="3:16" x14ac:dyDescent="0.4">
      <c r="C12" s="2">
        <f t="shared" si="2"/>
        <v>8</v>
      </c>
      <c r="D12" s="1">
        <v>650</v>
      </c>
      <c r="E12" s="1">
        <v>7400</v>
      </c>
      <c r="F12" s="1">
        <f t="shared" si="3"/>
        <v>2100</v>
      </c>
      <c r="G12" s="1">
        <f>F12+G11</f>
        <v>5450</v>
      </c>
      <c r="H12" s="1">
        <f t="shared" si="5"/>
        <v>700</v>
      </c>
      <c r="I12" s="1">
        <f t="shared" si="6"/>
        <v>100</v>
      </c>
      <c r="J12">
        <v>280</v>
      </c>
      <c r="K12">
        <f t="shared" si="0"/>
        <v>200</v>
      </c>
      <c r="L12" s="8">
        <f t="shared" si="1"/>
        <v>1</v>
      </c>
    </row>
    <row r="13" spans="3:16" x14ac:dyDescent="0.4">
      <c r="C13" s="2">
        <f t="shared" si="2"/>
        <v>9</v>
      </c>
      <c r="D13" s="1">
        <v>800</v>
      </c>
      <c r="E13" s="1">
        <v>11050</v>
      </c>
      <c r="F13" s="1">
        <f t="shared" si="3"/>
        <v>3000</v>
      </c>
      <c r="G13" s="1">
        <f t="shared" si="4"/>
        <v>8450</v>
      </c>
      <c r="H13" s="1">
        <f t="shared" si="5"/>
        <v>900</v>
      </c>
      <c r="I13" s="1">
        <f t="shared" si="6"/>
        <v>100</v>
      </c>
      <c r="J13">
        <v>290</v>
      </c>
      <c r="K13">
        <f t="shared" si="0"/>
        <v>210</v>
      </c>
      <c r="L13" s="8">
        <f t="shared" si="1"/>
        <v>0.95238095238095233</v>
      </c>
    </row>
    <row r="14" spans="3:16" x14ac:dyDescent="0.4">
      <c r="C14" s="2">
        <f t="shared" si="2"/>
        <v>10</v>
      </c>
      <c r="D14" s="1">
        <v>1000</v>
      </c>
      <c r="E14" s="1">
        <v>16000</v>
      </c>
      <c r="F14" s="1">
        <f t="shared" si="3"/>
        <v>4150</v>
      </c>
      <c r="G14" s="1">
        <f t="shared" si="4"/>
        <v>12600</v>
      </c>
      <c r="H14" s="1">
        <f t="shared" si="5"/>
        <v>1150</v>
      </c>
      <c r="I14" s="1">
        <f t="shared" si="6"/>
        <v>150</v>
      </c>
      <c r="J14">
        <v>300</v>
      </c>
      <c r="K14">
        <f t="shared" si="0"/>
        <v>220</v>
      </c>
      <c r="L14" s="8">
        <f t="shared" si="1"/>
        <v>0.90909090909090906</v>
      </c>
    </row>
    <row r="15" spans="3:16" x14ac:dyDescent="0.4">
      <c r="C15" s="2">
        <f t="shared" si="2"/>
        <v>11</v>
      </c>
      <c r="D15" s="1">
        <v>1200</v>
      </c>
      <c r="E15" s="1">
        <v>22600</v>
      </c>
      <c r="F15" s="1">
        <f t="shared" si="3"/>
        <v>5600</v>
      </c>
      <c r="G15" s="1">
        <f t="shared" si="4"/>
        <v>18200</v>
      </c>
      <c r="H15" s="1">
        <f t="shared" si="5"/>
        <v>1450</v>
      </c>
      <c r="I15" s="1">
        <f t="shared" si="6"/>
        <v>150</v>
      </c>
      <c r="J15">
        <v>310</v>
      </c>
      <c r="K15">
        <f t="shared" si="0"/>
        <v>230</v>
      </c>
      <c r="L15" s="8">
        <f t="shared" si="1"/>
        <v>0.86956521739130432</v>
      </c>
    </row>
    <row r="16" spans="3:16" x14ac:dyDescent="0.4">
      <c r="C16" s="2">
        <f t="shared" si="2"/>
        <v>12</v>
      </c>
      <c r="D16" s="1">
        <v>1400</v>
      </c>
      <c r="E16" s="1">
        <v>31150</v>
      </c>
      <c r="F16" s="1">
        <f t="shared" si="3"/>
        <v>7350</v>
      </c>
      <c r="G16" s="1">
        <f t="shared" si="4"/>
        <v>25550</v>
      </c>
      <c r="H16" s="1">
        <f t="shared" si="5"/>
        <v>1750</v>
      </c>
      <c r="I16" s="1">
        <f t="shared" si="6"/>
        <v>150</v>
      </c>
      <c r="J16">
        <v>320</v>
      </c>
      <c r="K16">
        <f t="shared" si="0"/>
        <v>240</v>
      </c>
      <c r="L16" s="8">
        <f t="shared" si="1"/>
        <v>0.83333333333333337</v>
      </c>
    </row>
    <row r="17" spans="3:12" x14ac:dyDescent="0.4">
      <c r="C17" s="2">
        <f t="shared" si="2"/>
        <v>13</v>
      </c>
      <c r="D17" s="1">
        <v>1650</v>
      </c>
      <c r="E17" s="1">
        <v>42000</v>
      </c>
      <c r="F17" s="1">
        <f t="shared" si="3"/>
        <v>9450</v>
      </c>
      <c r="G17" s="1">
        <f t="shared" si="4"/>
        <v>35000</v>
      </c>
      <c r="H17" s="1">
        <f t="shared" si="5"/>
        <v>2100</v>
      </c>
      <c r="I17" s="1">
        <f t="shared" si="6"/>
        <v>200</v>
      </c>
      <c r="J17">
        <v>330</v>
      </c>
      <c r="K17">
        <f t="shared" si="0"/>
        <v>250</v>
      </c>
      <c r="L17" s="8">
        <f t="shared" si="1"/>
        <v>0.8</v>
      </c>
    </row>
    <row r="18" spans="3:12" x14ac:dyDescent="0.4">
      <c r="C18" s="2">
        <f t="shared" si="2"/>
        <v>14</v>
      </c>
      <c r="D18" s="1">
        <v>1900</v>
      </c>
      <c r="E18" s="1">
        <v>55600</v>
      </c>
      <c r="F18" s="1">
        <f t="shared" si="3"/>
        <v>11950</v>
      </c>
      <c r="G18" s="1">
        <f t="shared" si="4"/>
        <v>46950</v>
      </c>
      <c r="H18" s="1">
        <f t="shared" si="5"/>
        <v>2500</v>
      </c>
      <c r="I18" s="1">
        <f t="shared" si="6"/>
        <v>200</v>
      </c>
      <c r="J18">
        <v>340</v>
      </c>
      <c r="K18">
        <f t="shared" si="0"/>
        <v>260</v>
      </c>
      <c r="L18" s="8">
        <f t="shared" si="1"/>
        <v>0.76923076923076927</v>
      </c>
    </row>
    <row r="19" spans="3:12" x14ac:dyDescent="0.4">
      <c r="C19" s="2">
        <f t="shared" si="2"/>
        <v>15</v>
      </c>
      <c r="D19" s="1">
        <v>2200</v>
      </c>
      <c r="E19" s="1">
        <v>72350</v>
      </c>
      <c r="F19" s="1">
        <f t="shared" si="3"/>
        <v>14850</v>
      </c>
      <c r="G19" s="1">
        <f t="shared" si="4"/>
        <v>61800</v>
      </c>
      <c r="H19" s="1">
        <f t="shared" si="5"/>
        <v>2900</v>
      </c>
      <c r="I19" s="1">
        <f t="shared" si="6"/>
        <v>200</v>
      </c>
      <c r="J19">
        <v>350</v>
      </c>
      <c r="K19">
        <f t="shared" si="0"/>
        <v>270</v>
      </c>
      <c r="L19" s="8">
        <f t="shared" si="1"/>
        <v>0.7407407407407407</v>
      </c>
    </row>
    <row r="20" spans="3:12" x14ac:dyDescent="0.4">
      <c r="C20" s="2">
        <f t="shared" si="2"/>
        <v>16</v>
      </c>
      <c r="D20" s="1">
        <v>2500</v>
      </c>
      <c r="E20" s="1">
        <v>92750</v>
      </c>
      <c r="F20" s="1">
        <f t="shared" si="3"/>
        <v>18200</v>
      </c>
      <c r="G20" s="1">
        <f t="shared" si="4"/>
        <v>80000</v>
      </c>
      <c r="H20" s="1">
        <f t="shared" si="5"/>
        <v>3350</v>
      </c>
      <c r="I20" s="1">
        <f t="shared" si="6"/>
        <v>250</v>
      </c>
      <c r="J20">
        <v>360</v>
      </c>
      <c r="K20">
        <f t="shared" si="0"/>
        <v>280</v>
      </c>
      <c r="L20" s="8">
        <f t="shared" si="1"/>
        <v>0.7142857142857143</v>
      </c>
    </row>
    <row r="21" spans="3:12" x14ac:dyDescent="0.4">
      <c r="C21" s="2">
        <f t="shared" si="2"/>
        <v>17</v>
      </c>
      <c r="D21" s="1">
        <v>2800</v>
      </c>
      <c r="E21" s="1">
        <v>117300</v>
      </c>
      <c r="F21" s="1">
        <f t="shared" si="3"/>
        <v>22050</v>
      </c>
      <c r="G21" s="1">
        <f t="shared" si="4"/>
        <v>102050</v>
      </c>
      <c r="H21" s="1">
        <f t="shared" si="5"/>
        <v>3850</v>
      </c>
      <c r="I21" s="1">
        <f t="shared" si="6"/>
        <v>250</v>
      </c>
      <c r="J21">
        <v>370</v>
      </c>
      <c r="K21">
        <f t="shared" si="0"/>
        <v>290</v>
      </c>
      <c r="L21" s="8">
        <f t="shared" si="1"/>
        <v>0.68965517241379315</v>
      </c>
    </row>
    <row r="22" spans="3:12" x14ac:dyDescent="0.4">
      <c r="C22" s="2">
        <f t="shared" si="2"/>
        <v>18</v>
      </c>
      <c r="D22" s="1">
        <v>3100</v>
      </c>
      <c r="E22" s="1">
        <v>146500</v>
      </c>
      <c r="F22" s="1">
        <f t="shared" si="3"/>
        <v>26400</v>
      </c>
      <c r="G22" s="1">
        <f t="shared" si="4"/>
        <v>128450</v>
      </c>
      <c r="H22" s="1">
        <f t="shared" si="5"/>
        <v>4350</v>
      </c>
      <c r="I22" s="1">
        <f t="shared" si="6"/>
        <v>250</v>
      </c>
      <c r="J22">
        <v>380</v>
      </c>
      <c r="K22">
        <f t="shared" si="0"/>
        <v>300</v>
      </c>
      <c r="L22" s="8">
        <f t="shared" si="1"/>
        <v>0.66666666666666663</v>
      </c>
    </row>
    <row r="23" spans="3:12" x14ac:dyDescent="0.4">
      <c r="C23" s="2">
        <f t="shared" si="2"/>
        <v>19</v>
      </c>
      <c r="D23" s="1">
        <v>3400</v>
      </c>
      <c r="E23" s="1">
        <v>180900</v>
      </c>
      <c r="F23" s="1">
        <f t="shared" si="3"/>
        <v>31300</v>
      </c>
      <c r="G23" s="1">
        <f t="shared" si="4"/>
        <v>159750</v>
      </c>
      <c r="H23" s="1">
        <f t="shared" si="5"/>
        <v>4900</v>
      </c>
      <c r="I23" s="1">
        <f t="shared" si="6"/>
        <v>300</v>
      </c>
      <c r="J23">
        <v>390</v>
      </c>
      <c r="K23">
        <f t="shared" si="0"/>
        <v>310</v>
      </c>
      <c r="L23" s="8">
        <f t="shared" si="1"/>
        <v>0.64516129032258063</v>
      </c>
    </row>
    <row r="24" spans="3:12" x14ac:dyDescent="0.4">
      <c r="C24" s="2">
        <f t="shared" si="2"/>
        <v>20</v>
      </c>
      <c r="D24" s="6">
        <v>0</v>
      </c>
      <c r="E24" s="6">
        <v>0</v>
      </c>
      <c r="F24" s="6" t="s">
        <v>8</v>
      </c>
      <c r="G24" s="7" t="s">
        <v>8</v>
      </c>
      <c r="H24" s="7" t="s">
        <v>8</v>
      </c>
      <c r="I24" s="7" t="s">
        <v>8</v>
      </c>
      <c r="J24" s="6" t="s">
        <v>15</v>
      </c>
      <c r="K24" s="6" t="s">
        <v>15</v>
      </c>
      <c r="L24" s="9">
        <v>0.7</v>
      </c>
    </row>
    <row r="25" spans="3:12" x14ac:dyDescent="0.4">
      <c r="C25" s="2">
        <f t="shared" si="2"/>
        <v>21</v>
      </c>
      <c r="D25" s="1">
        <v>5000</v>
      </c>
      <c r="E25" s="1">
        <v>250000</v>
      </c>
      <c r="F25" s="1">
        <f>E25-D23-E23</f>
        <v>65700</v>
      </c>
      <c r="G25" s="1">
        <f>F25+G23</f>
        <v>225450</v>
      </c>
      <c r="H25" s="1">
        <f>F25-F23</f>
        <v>34400</v>
      </c>
      <c r="I25" s="1">
        <v>0</v>
      </c>
      <c r="J25">
        <v>410</v>
      </c>
      <c r="K25">
        <f t="shared" ref="K25:K43" si="7">$J25-$O$7+$N$7</f>
        <v>330</v>
      </c>
      <c r="L25" s="8">
        <f t="shared" ref="L25:L43" si="8">IF($N$4+$N$7&gt;=$K25,100%,($N$4+$N$7)/$K25)</f>
        <v>0.60606060606060608</v>
      </c>
    </row>
    <row r="26" spans="3:12" x14ac:dyDescent="0.4">
      <c r="C26" s="2">
        <f t="shared" si="2"/>
        <v>22</v>
      </c>
      <c r="D26" s="1">
        <v>5500</v>
      </c>
      <c r="E26" s="1">
        <v>292000</v>
      </c>
      <c r="F26" s="1">
        <f t="shared" ref="F26:F43" si="9">E26-D25-E25</f>
        <v>37000</v>
      </c>
      <c r="G26" s="1">
        <f t="shared" ref="G26:G43" si="10">F26+G25</f>
        <v>262450</v>
      </c>
      <c r="H26" s="1">
        <f>F26-F23</f>
        <v>5700</v>
      </c>
      <c r="I26" s="1">
        <f>H26-H23-I23</f>
        <v>500</v>
      </c>
      <c r="J26">
        <v>420</v>
      </c>
      <c r="K26">
        <f t="shared" si="7"/>
        <v>340</v>
      </c>
      <c r="L26" s="8">
        <f t="shared" si="8"/>
        <v>0.58823529411764708</v>
      </c>
    </row>
    <row r="27" spans="3:12" x14ac:dyDescent="0.4">
      <c r="C27" s="2">
        <f t="shared" si="2"/>
        <v>23</v>
      </c>
      <c r="D27" s="1">
        <v>6000</v>
      </c>
      <c r="E27" s="1">
        <v>341200</v>
      </c>
      <c r="F27" s="1">
        <f t="shared" si="9"/>
        <v>43700</v>
      </c>
      <c r="G27" s="1">
        <f t="shared" si="10"/>
        <v>306150</v>
      </c>
      <c r="H27" s="1">
        <f t="shared" ref="H27:H43" si="11">F27-F26</f>
        <v>6700</v>
      </c>
      <c r="I27" s="1">
        <f t="shared" ref="I27:I43" si="12">H27-H26-I26</f>
        <v>500</v>
      </c>
      <c r="J27">
        <v>430</v>
      </c>
      <c r="K27">
        <f t="shared" si="7"/>
        <v>350</v>
      </c>
      <c r="L27" s="8">
        <f t="shared" si="8"/>
        <v>0.5714285714285714</v>
      </c>
    </row>
    <row r="28" spans="3:12" x14ac:dyDescent="0.4">
      <c r="C28" s="2">
        <f t="shared" si="2"/>
        <v>24</v>
      </c>
      <c r="D28" s="1">
        <v>6500</v>
      </c>
      <c r="E28" s="1">
        <v>398600</v>
      </c>
      <c r="F28" s="1">
        <f t="shared" si="9"/>
        <v>51400</v>
      </c>
      <c r="G28" s="1">
        <f t="shared" si="10"/>
        <v>357550</v>
      </c>
      <c r="H28" s="1">
        <f t="shared" si="11"/>
        <v>7700</v>
      </c>
      <c r="I28" s="1">
        <f t="shared" si="12"/>
        <v>500</v>
      </c>
      <c r="J28">
        <v>440</v>
      </c>
      <c r="K28">
        <f t="shared" si="7"/>
        <v>360</v>
      </c>
      <c r="L28" s="8">
        <f t="shared" si="8"/>
        <v>0.55555555555555558</v>
      </c>
    </row>
    <row r="29" spans="3:12" x14ac:dyDescent="0.4">
      <c r="C29" s="2">
        <f t="shared" si="2"/>
        <v>25</v>
      </c>
      <c r="D29" s="1">
        <v>7000</v>
      </c>
      <c r="E29" s="1">
        <v>465300</v>
      </c>
      <c r="F29" s="1">
        <f t="shared" si="9"/>
        <v>60200</v>
      </c>
      <c r="G29" s="1">
        <f t="shared" si="10"/>
        <v>417750</v>
      </c>
      <c r="H29" s="1">
        <f t="shared" si="11"/>
        <v>8800</v>
      </c>
      <c r="I29" s="1">
        <f t="shared" si="12"/>
        <v>600</v>
      </c>
      <c r="J29">
        <v>450</v>
      </c>
      <c r="K29">
        <f t="shared" si="7"/>
        <v>370</v>
      </c>
      <c r="L29" s="8">
        <f t="shared" si="8"/>
        <v>0.54054054054054057</v>
      </c>
    </row>
    <row r="30" spans="3:12" x14ac:dyDescent="0.4">
      <c r="C30" s="2">
        <f t="shared" ref="C30:C54" si="13">C29+1</f>
        <v>26</v>
      </c>
      <c r="D30" s="1">
        <v>7700</v>
      </c>
      <c r="E30" s="1">
        <v>542500</v>
      </c>
      <c r="F30" s="1">
        <f t="shared" si="9"/>
        <v>70200</v>
      </c>
      <c r="G30" s="1">
        <f t="shared" si="10"/>
        <v>487950</v>
      </c>
      <c r="H30" s="1">
        <f t="shared" si="11"/>
        <v>10000</v>
      </c>
      <c r="I30" s="1">
        <f t="shared" si="12"/>
        <v>600</v>
      </c>
      <c r="J30">
        <v>460</v>
      </c>
      <c r="K30">
        <f t="shared" si="7"/>
        <v>380</v>
      </c>
      <c r="L30" s="8">
        <f t="shared" si="8"/>
        <v>0.52631578947368418</v>
      </c>
    </row>
    <row r="31" spans="3:12" x14ac:dyDescent="0.4">
      <c r="C31" s="2">
        <f t="shared" si="13"/>
        <v>27</v>
      </c>
      <c r="D31" s="1">
        <v>8400</v>
      </c>
      <c r="E31" s="1">
        <v>631600</v>
      </c>
      <c r="F31" s="1">
        <f t="shared" si="9"/>
        <v>81400</v>
      </c>
      <c r="G31" s="1">
        <f t="shared" si="10"/>
        <v>569350</v>
      </c>
      <c r="H31" s="1">
        <f t="shared" si="11"/>
        <v>11200</v>
      </c>
      <c r="I31" s="1">
        <f t="shared" si="12"/>
        <v>600</v>
      </c>
      <c r="J31">
        <v>470</v>
      </c>
      <c r="K31">
        <f t="shared" si="7"/>
        <v>390</v>
      </c>
      <c r="L31" s="8">
        <f t="shared" si="8"/>
        <v>0.51282051282051277</v>
      </c>
    </row>
    <row r="32" spans="3:12" x14ac:dyDescent="0.4">
      <c r="C32" s="2">
        <f t="shared" si="13"/>
        <v>28</v>
      </c>
      <c r="D32" s="1">
        <v>9200</v>
      </c>
      <c r="E32" s="1">
        <v>733900</v>
      </c>
      <c r="F32" s="1">
        <f t="shared" si="9"/>
        <v>93900</v>
      </c>
      <c r="G32" s="1">
        <f t="shared" si="10"/>
        <v>663250</v>
      </c>
      <c r="H32" s="1">
        <f t="shared" si="11"/>
        <v>12500</v>
      </c>
      <c r="I32" s="1">
        <f t="shared" si="12"/>
        <v>700</v>
      </c>
      <c r="J32">
        <v>480</v>
      </c>
      <c r="K32">
        <f t="shared" si="7"/>
        <v>400</v>
      </c>
      <c r="L32" s="8">
        <f t="shared" si="8"/>
        <v>0.5</v>
      </c>
    </row>
    <row r="33" spans="3:12" x14ac:dyDescent="0.4">
      <c r="C33" s="2">
        <f t="shared" si="13"/>
        <v>29</v>
      </c>
      <c r="D33" s="1">
        <v>10000</v>
      </c>
      <c r="E33" s="1">
        <v>850900</v>
      </c>
      <c r="F33" s="1">
        <f t="shared" si="9"/>
        <v>107800</v>
      </c>
      <c r="G33" s="1">
        <f t="shared" si="10"/>
        <v>771050</v>
      </c>
      <c r="H33" s="1">
        <f t="shared" si="11"/>
        <v>13900</v>
      </c>
      <c r="I33" s="1">
        <f t="shared" si="12"/>
        <v>700</v>
      </c>
      <c r="J33">
        <v>490</v>
      </c>
      <c r="K33">
        <f t="shared" si="7"/>
        <v>410</v>
      </c>
      <c r="L33" s="8">
        <f t="shared" si="8"/>
        <v>0.48780487804878048</v>
      </c>
    </row>
    <row r="34" spans="3:12" x14ac:dyDescent="0.4">
      <c r="C34" s="2">
        <f t="shared" si="13"/>
        <v>30</v>
      </c>
      <c r="D34" s="1">
        <v>10800</v>
      </c>
      <c r="E34" s="1">
        <v>984000</v>
      </c>
      <c r="F34" s="1">
        <f t="shared" si="9"/>
        <v>123100</v>
      </c>
      <c r="G34" s="1">
        <f t="shared" si="10"/>
        <v>894150</v>
      </c>
      <c r="H34" s="1">
        <f t="shared" si="11"/>
        <v>15300</v>
      </c>
      <c r="I34" s="1">
        <f t="shared" si="12"/>
        <v>700</v>
      </c>
      <c r="J34">
        <v>500</v>
      </c>
      <c r="K34">
        <f t="shared" si="7"/>
        <v>420</v>
      </c>
      <c r="L34" s="8">
        <f t="shared" si="8"/>
        <v>0.47619047619047616</v>
      </c>
    </row>
    <row r="35" spans="3:12" x14ac:dyDescent="0.4">
      <c r="C35" s="2">
        <f t="shared" si="13"/>
        <v>31</v>
      </c>
      <c r="D35" s="1">
        <v>11600</v>
      </c>
      <c r="E35" s="1">
        <v>1134700</v>
      </c>
      <c r="F35" s="1">
        <f t="shared" si="9"/>
        <v>139900</v>
      </c>
      <c r="G35" s="1">
        <f t="shared" si="10"/>
        <v>1034050</v>
      </c>
      <c r="H35" s="1">
        <f t="shared" si="11"/>
        <v>16800</v>
      </c>
      <c r="I35" s="1">
        <f t="shared" si="12"/>
        <v>800</v>
      </c>
      <c r="J35">
        <v>510</v>
      </c>
      <c r="K35">
        <f t="shared" si="7"/>
        <v>430</v>
      </c>
      <c r="L35" s="8">
        <f t="shared" si="8"/>
        <v>0.46511627906976744</v>
      </c>
    </row>
    <row r="36" spans="3:12" x14ac:dyDescent="0.4">
      <c r="C36" s="2">
        <f t="shared" si="13"/>
        <v>32</v>
      </c>
      <c r="D36" s="1">
        <v>12500</v>
      </c>
      <c r="E36" s="1">
        <v>1304600</v>
      </c>
      <c r="F36" s="1">
        <f t="shared" si="9"/>
        <v>158300</v>
      </c>
      <c r="G36" s="1">
        <f t="shared" si="10"/>
        <v>1192350</v>
      </c>
      <c r="H36" s="1">
        <f t="shared" si="11"/>
        <v>18400</v>
      </c>
      <c r="I36" s="1">
        <f t="shared" si="12"/>
        <v>800</v>
      </c>
      <c r="J36">
        <v>520</v>
      </c>
      <c r="K36">
        <f t="shared" si="7"/>
        <v>440</v>
      </c>
      <c r="L36" s="8">
        <f t="shared" si="8"/>
        <v>0.45454545454545453</v>
      </c>
    </row>
    <row r="37" spans="3:12" x14ac:dyDescent="0.4">
      <c r="C37" s="2">
        <f t="shared" si="13"/>
        <v>33</v>
      </c>
      <c r="D37" s="1">
        <v>13400</v>
      </c>
      <c r="E37" s="1">
        <v>1495400</v>
      </c>
      <c r="F37" s="1">
        <f t="shared" si="9"/>
        <v>178300</v>
      </c>
      <c r="G37" s="1">
        <f t="shared" si="10"/>
        <v>1370650</v>
      </c>
      <c r="H37" s="1">
        <f t="shared" si="11"/>
        <v>20000</v>
      </c>
      <c r="I37" s="1">
        <f t="shared" si="12"/>
        <v>800</v>
      </c>
      <c r="J37">
        <v>530</v>
      </c>
      <c r="K37">
        <f t="shared" si="7"/>
        <v>450</v>
      </c>
      <c r="L37" s="8">
        <f t="shared" si="8"/>
        <v>0.44444444444444442</v>
      </c>
    </row>
    <row r="38" spans="3:12" x14ac:dyDescent="0.4">
      <c r="C38" s="2">
        <f t="shared" si="13"/>
        <v>34</v>
      </c>
      <c r="D38" s="1">
        <v>14300</v>
      </c>
      <c r="E38" s="1">
        <v>1708800</v>
      </c>
      <c r="F38" s="1">
        <f t="shared" si="9"/>
        <v>200000</v>
      </c>
      <c r="G38" s="1">
        <f t="shared" si="10"/>
        <v>1570650</v>
      </c>
      <c r="H38" s="1">
        <f t="shared" si="11"/>
        <v>21700</v>
      </c>
      <c r="I38" s="1">
        <f t="shared" si="12"/>
        <v>900</v>
      </c>
      <c r="J38">
        <v>540</v>
      </c>
      <c r="K38">
        <f t="shared" si="7"/>
        <v>460</v>
      </c>
      <c r="L38" s="8">
        <f t="shared" si="8"/>
        <v>0.43478260869565216</v>
      </c>
    </row>
    <row r="39" spans="3:12" x14ac:dyDescent="0.4">
      <c r="C39" s="2">
        <f t="shared" si="13"/>
        <v>35</v>
      </c>
      <c r="D39" s="1">
        <v>15300</v>
      </c>
      <c r="E39" s="1">
        <v>1946600</v>
      </c>
      <c r="F39" s="1">
        <f t="shared" si="9"/>
        <v>223500</v>
      </c>
      <c r="G39" s="1">
        <f t="shared" si="10"/>
        <v>1794150</v>
      </c>
      <c r="H39" s="1">
        <f t="shared" si="11"/>
        <v>23500</v>
      </c>
      <c r="I39" s="1">
        <f t="shared" si="12"/>
        <v>900</v>
      </c>
      <c r="J39">
        <v>550</v>
      </c>
      <c r="K39">
        <f t="shared" si="7"/>
        <v>470</v>
      </c>
      <c r="L39" s="8">
        <f t="shared" si="8"/>
        <v>0.42553191489361702</v>
      </c>
    </row>
    <row r="40" spans="3:12" x14ac:dyDescent="0.4">
      <c r="C40" s="2">
        <f t="shared" si="13"/>
        <v>36</v>
      </c>
      <c r="D40" s="1">
        <v>16300</v>
      </c>
      <c r="E40" s="1">
        <v>2210700</v>
      </c>
      <c r="F40" s="1">
        <f t="shared" si="9"/>
        <v>248800</v>
      </c>
      <c r="G40" s="1">
        <f t="shared" si="10"/>
        <v>2042950</v>
      </c>
      <c r="H40" s="1">
        <f t="shared" si="11"/>
        <v>25300</v>
      </c>
      <c r="I40" s="1">
        <f t="shared" si="12"/>
        <v>900</v>
      </c>
      <c r="J40">
        <v>560</v>
      </c>
      <c r="K40">
        <f t="shared" si="7"/>
        <v>480</v>
      </c>
      <c r="L40" s="8">
        <f t="shared" si="8"/>
        <v>0.41666666666666669</v>
      </c>
    </row>
    <row r="41" spans="3:12" x14ac:dyDescent="0.4">
      <c r="C41" s="2">
        <f t="shared" si="13"/>
        <v>37</v>
      </c>
      <c r="D41" s="1">
        <v>17300</v>
      </c>
      <c r="E41" s="1">
        <v>2503000</v>
      </c>
      <c r="F41" s="1">
        <f t="shared" si="9"/>
        <v>276000</v>
      </c>
      <c r="G41" s="1">
        <f t="shared" si="10"/>
        <v>2318950</v>
      </c>
      <c r="H41" s="1">
        <f t="shared" si="11"/>
        <v>27200</v>
      </c>
      <c r="I41" s="1">
        <f t="shared" si="12"/>
        <v>1000</v>
      </c>
      <c r="J41">
        <v>570</v>
      </c>
      <c r="K41">
        <f t="shared" si="7"/>
        <v>490</v>
      </c>
      <c r="L41" s="8">
        <f t="shared" si="8"/>
        <v>0.40816326530612246</v>
      </c>
    </row>
    <row r="42" spans="3:12" x14ac:dyDescent="0.4">
      <c r="C42" s="2">
        <f t="shared" si="13"/>
        <v>38</v>
      </c>
      <c r="D42" s="1">
        <v>18400</v>
      </c>
      <c r="E42" s="1">
        <v>2825500</v>
      </c>
      <c r="F42" s="1">
        <f t="shared" si="9"/>
        <v>305200</v>
      </c>
      <c r="G42" s="1">
        <f t="shared" si="10"/>
        <v>2624150</v>
      </c>
      <c r="H42" s="1">
        <f t="shared" si="11"/>
        <v>29200</v>
      </c>
      <c r="I42" s="1">
        <f t="shared" si="12"/>
        <v>1000</v>
      </c>
      <c r="J42">
        <v>580</v>
      </c>
      <c r="K42">
        <f t="shared" si="7"/>
        <v>500</v>
      </c>
      <c r="L42" s="8">
        <f t="shared" si="8"/>
        <v>0.4</v>
      </c>
    </row>
    <row r="43" spans="3:12" x14ac:dyDescent="0.4">
      <c r="C43" s="2">
        <f t="shared" si="13"/>
        <v>39</v>
      </c>
      <c r="D43" s="1">
        <v>19500</v>
      </c>
      <c r="E43" s="1">
        <v>3180300</v>
      </c>
      <c r="F43" s="1">
        <f t="shared" si="9"/>
        <v>336400</v>
      </c>
      <c r="G43" s="1">
        <f t="shared" si="10"/>
        <v>2960550</v>
      </c>
      <c r="H43" s="1">
        <f t="shared" si="11"/>
        <v>31200</v>
      </c>
      <c r="I43" s="1">
        <f t="shared" si="12"/>
        <v>1000</v>
      </c>
      <c r="J43">
        <v>590</v>
      </c>
      <c r="K43">
        <f t="shared" si="7"/>
        <v>510</v>
      </c>
      <c r="L43" s="8">
        <f t="shared" si="8"/>
        <v>0.39215686274509803</v>
      </c>
    </row>
    <row r="44" spans="3:12" x14ac:dyDescent="0.4">
      <c r="C44" s="2">
        <f t="shared" si="13"/>
        <v>40</v>
      </c>
      <c r="D44" s="6">
        <v>0</v>
      </c>
      <c r="E44" s="6">
        <v>0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15</v>
      </c>
      <c r="K44" s="6" t="s">
        <v>15</v>
      </c>
      <c r="L44" s="9">
        <v>0.5</v>
      </c>
    </row>
    <row r="45" spans="3:12" x14ac:dyDescent="0.4">
      <c r="C45" s="2">
        <f t="shared" si="13"/>
        <v>41</v>
      </c>
      <c r="D45" s="1">
        <v>30000</v>
      </c>
      <c r="E45" s="1">
        <v>3800000</v>
      </c>
      <c r="F45" s="1">
        <f>E45-D43-E43</f>
        <v>600200</v>
      </c>
      <c r="G45" s="1">
        <f>F45+G43</f>
        <v>3560750</v>
      </c>
      <c r="H45" s="1">
        <f>F45-F43</f>
        <v>263800</v>
      </c>
      <c r="I45" s="1">
        <v>0</v>
      </c>
      <c r="J45">
        <v>620</v>
      </c>
      <c r="K45">
        <f t="shared" ref="K45:K54" si="14">$J45-$O$7+$N$7</f>
        <v>540</v>
      </c>
      <c r="L45" s="8">
        <f t="shared" ref="L45:L54" si="15">IF($N$4+$N$7&gt;=$K45,100%,($N$4+$N$7)/$K45)</f>
        <v>0.37037037037037035</v>
      </c>
    </row>
    <row r="46" spans="3:12" x14ac:dyDescent="0.4">
      <c r="C46" s="2">
        <f t="shared" si="13"/>
        <v>42</v>
      </c>
      <c r="D46" s="1">
        <v>33000</v>
      </c>
      <c r="E46" s="1">
        <v>4200100</v>
      </c>
      <c r="F46" s="1">
        <f t="shared" ref="F46:F54" si="16">E46-D45-E45</f>
        <v>370100</v>
      </c>
      <c r="G46" s="1">
        <f t="shared" ref="G46:G54" si="17">F46+G45</f>
        <v>3930850</v>
      </c>
      <c r="H46" s="1">
        <f>F46-F43</f>
        <v>33700</v>
      </c>
      <c r="I46" s="1">
        <f>H46-H43-I43</f>
        <v>1500</v>
      </c>
      <c r="J46">
        <v>640</v>
      </c>
      <c r="K46">
        <f t="shared" si="14"/>
        <v>560</v>
      </c>
      <c r="L46" s="8">
        <f t="shared" si="15"/>
        <v>0.35714285714285715</v>
      </c>
    </row>
    <row r="47" spans="3:12" x14ac:dyDescent="0.4">
      <c r="C47" s="2">
        <f t="shared" si="13"/>
        <v>43</v>
      </c>
      <c r="D47" s="1">
        <v>36000</v>
      </c>
      <c r="E47" s="1">
        <v>4640000</v>
      </c>
      <c r="F47" s="1">
        <f t="shared" si="16"/>
        <v>406900</v>
      </c>
      <c r="G47" s="1">
        <f t="shared" si="17"/>
        <v>4337750</v>
      </c>
      <c r="H47" s="1">
        <f t="shared" ref="H47:H54" si="18">F47-F46</f>
        <v>36800</v>
      </c>
      <c r="I47" s="1">
        <f t="shared" ref="I47:I54" si="19">H47-H46-I46</f>
        <v>1600</v>
      </c>
      <c r="J47">
        <v>660</v>
      </c>
      <c r="K47">
        <f t="shared" si="14"/>
        <v>580</v>
      </c>
      <c r="L47" s="8">
        <f t="shared" si="15"/>
        <v>0.34482758620689657</v>
      </c>
    </row>
    <row r="48" spans="3:12" x14ac:dyDescent="0.4">
      <c r="C48" s="2">
        <f t="shared" si="13"/>
        <v>44</v>
      </c>
      <c r="D48" s="1">
        <v>39000</v>
      </c>
      <c r="E48" s="1">
        <v>5123000</v>
      </c>
      <c r="F48" s="1">
        <f t="shared" si="16"/>
        <v>447000</v>
      </c>
      <c r="G48" s="1">
        <f t="shared" si="17"/>
        <v>4784750</v>
      </c>
      <c r="H48" s="1">
        <f t="shared" si="18"/>
        <v>40100</v>
      </c>
      <c r="I48" s="1">
        <f t="shared" si="19"/>
        <v>1700</v>
      </c>
      <c r="J48">
        <v>680</v>
      </c>
      <c r="K48">
        <f t="shared" si="14"/>
        <v>600</v>
      </c>
      <c r="L48" s="8">
        <f t="shared" si="15"/>
        <v>0.33333333333333331</v>
      </c>
    </row>
    <row r="49" spans="3:12" x14ac:dyDescent="0.4">
      <c r="C49" s="2">
        <f t="shared" si="13"/>
        <v>45</v>
      </c>
      <c r="D49" s="1">
        <v>42000</v>
      </c>
      <c r="E49" s="1">
        <v>5652600</v>
      </c>
      <c r="F49" s="1">
        <f t="shared" si="16"/>
        <v>490600</v>
      </c>
      <c r="G49" s="1">
        <f t="shared" si="17"/>
        <v>5275350</v>
      </c>
      <c r="H49" s="1">
        <f t="shared" si="18"/>
        <v>43600</v>
      </c>
      <c r="I49" s="1">
        <f t="shared" si="19"/>
        <v>1800</v>
      </c>
      <c r="J49">
        <v>700</v>
      </c>
      <c r="K49">
        <f t="shared" si="14"/>
        <v>620</v>
      </c>
      <c r="L49" s="8">
        <f t="shared" si="15"/>
        <v>0.32258064516129031</v>
      </c>
    </row>
    <row r="50" spans="3:12" x14ac:dyDescent="0.4">
      <c r="C50" s="2">
        <f t="shared" si="13"/>
        <v>46</v>
      </c>
      <c r="D50" s="1">
        <v>45000</v>
      </c>
      <c r="E50" s="1">
        <v>6232500</v>
      </c>
      <c r="F50" s="1">
        <f t="shared" si="16"/>
        <v>537900</v>
      </c>
      <c r="G50" s="1">
        <f t="shared" si="17"/>
        <v>5813250</v>
      </c>
      <c r="H50" s="1">
        <f t="shared" si="18"/>
        <v>47300</v>
      </c>
      <c r="I50" s="1">
        <f t="shared" si="19"/>
        <v>1900</v>
      </c>
      <c r="J50">
        <v>720</v>
      </c>
      <c r="K50">
        <f t="shared" si="14"/>
        <v>640</v>
      </c>
      <c r="L50" s="8">
        <f t="shared" si="15"/>
        <v>0.3125</v>
      </c>
    </row>
    <row r="51" spans="3:12" x14ac:dyDescent="0.4">
      <c r="C51" s="2">
        <f t="shared" si="13"/>
        <v>47</v>
      </c>
      <c r="D51" s="1">
        <v>50000</v>
      </c>
      <c r="E51" s="1">
        <v>6866600</v>
      </c>
      <c r="F51" s="1">
        <f t="shared" si="16"/>
        <v>589100</v>
      </c>
      <c r="G51" s="1">
        <f t="shared" si="17"/>
        <v>6402350</v>
      </c>
      <c r="H51" s="1">
        <f t="shared" si="18"/>
        <v>51200</v>
      </c>
      <c r="I51" s="1">
        <f t="shared" si="19"/>
        <v>2000</v>
      </c>
      <c r="J51">
        <v>740</v>
      </c>
      <c r="K51">
        <f t="shared" si="14"/>
        <v>660</v>
      </c>
      <c r="L51" s="8">
        <f t="shared" si="15"/>
        <v>0.30303030303030304</v>
      </c>
    </row>
    <row r="52" spans="3:12" x14ac:dyDescent="0.4">
      <c r="C52" s="2">
        <f t="shared" si="13"/>
        <v>48</v>
      </c>
      <c r="D52" s="1">
        <v>55000</v>
      </c>
      <c r="E52" s="1">
        <v>7561000</v>
      </c>
      <c r="F52" s="1">
        <f t="shared" si="16"/>
        <v>644400</v>
      </c>
      <c r="G52" s="1">
        <f t="shared" si="17"/>
        <v>7046750</v>
      </c>
      <c r="H52" s="1">
        <f t="shared" si="18"/>
        <v>55300</v>
      </c>
      <c r="I52" s="1">
        <f t="shared" si="19"/>
        <v>2100</v>
      </c>
      <c r="J52">
        <v>760</v>
      </c>
      <c r="K52">
        <f t="shared" si="14"/>
        <v>680</v>
      </c>
      <c r="L52" s="8">
        <f t="shared" si="15"/>
        <v>0.29411764705882354</v>
      </c>
    </row>
    <row r="53" spans="3:12" x14ac:dyDescent="0.4">
      <c r="C53" s="2">
        <f t="shared" si="13"/>
        <v>49</v>
      </c>
      <c r="D53" s="1">
        <v>60000</v>
      </c>
      <c r="E53" s="1">
        <v>8320000</v>
      </c>
      <c r="F53" s="1">
        <f t="shared" si="16"/>
        <v>704000</v>
      </c>
      <c r="G53" s="1">
        <f t="shared" si="17"/>
        <v>7750750</v>
      </c>
      <c r="H53" s="1">
        <f t="shared" si="18"/>
        <v>59600</v>
      </c>
      <c r="I53" s="1">
        <f t="shared" si="19"/>
        <v>2200</v>
      </c>
      <c r="J53">
        <v>780</v>
      </c>
      <c r="K53">
        <f t="shared" si="14"/>
        <v>700</v>
      </c>
      <c r="L53" s="8">
        <f t="shared" si="15"/>
        <v>0.2857142857142857</v>
      </c>
    </row>
    <row r="54" spans="3:12" x14ac:dyDescent="0.4">
      <c r="C54" s="2">
        <f t="shared" si="13"/>
        <v>50</v>
      </c>
      <c r="D54" s="1">
        <v>100</v>
      </c>
      <c r="E54" s="1">
        <v>9148100</v>
      </c>
      <c r="F54" s="1">
        <f t="shared" si="16"/>
        <v>768100</v>
      </c>
      <c r="G54" s="1">
        <f t="shared" si="17"/>
        <v>8518850</v>
      </c>
      <c r="H54" s="1">
        <f t="shared" si="18"/>
        <v>64100</v>
      </c>
      <c r="I54" s="1">
        <f t="shared" si="19"/>
        <v>2300</v>
      </c>
      <c r="J54">
        <v>800</v>
      </c>
      <c r="K54">
        <f t="shared" si="14"/>
        <v>720</v>
      </c>
      <c r="L54" s="8">
        <f t="shared" si="15"/>
        <v>0.27777777777777779</v>
      </c>
    </row>
  </sheetData>
  <phoneticPr fontId="3" type="noConversion"/>
  <conditionalFormatting sqref="C4:C23 C25:C29">
    <cfRule type="colorScale" priority="195">
      <colorScale>
        <cfvo type="min"/>
        <cfvo type="max"/>
        <color theme="4" tint="0.59999389629810485"/>
        <color rgb="FFF97B7B"/>
      </colorScale>
    </cfRule>
  </conditionalFormatting>
  <conditionalFormatting sqref="G4:G23 G25:G29">
    <cfRule type="colorScale" priority="193">
      <colorScale>
        <cfvo type="min"/>
        <cfvo type="max"/>
        <color theme="0"/>
        <color rgb="FFFFFF93"/>
      </colorScale>
    </cfRule>
  </conditionalFormatting>
  <conditionalFormatting sqref="F4:F23 F25:F29">
    <cfRule type="colorScale" priority="192">
      <colorScale>
        <cfvo type="min"/>
        <cfvo type="max"/>
        <color theme="0"/>
        <color rgb="FF4E79C6"/>
      </colorScale>
    </cfRule>
  </conditionalFormatting>
  <conditionalFormatting sqref="H5">
    <cfRule type="cellIs" dxfId="96" priority="191" operator="lessThan">
      <formula>0</formula>
    </cfRule>
  </conditionalFormatting>
  <conditionalFormatting sqref="H6">
    <cfRule type="cellIs" dxfId="95" priority="166" operator="lessThan">
      <formula>0+$H$4</formula>
    </cfRule>
  </conditionalFormatting>
  <conditionalFormatting sqref="H7">
    <cfRule type="cellIs" dxfId="94" priority="165" operator="lessThan">
      <formula>0+$H$4</formula>
    </cfRule>
  </conditionalFormatting>
  <conditionalFormatting sqref="H8">
    <cfRule type="cellIs" dxfId="93" priority="164" operator="lessThan">
      <formula>0+$H$4</formula>
    </cfRule>
  </conditionalFormatting>
  <conditionalFormatting sqref="H9">
    <cfRule type="cellIs" dxfId="92" priority="163" operator="lessThan">
      <formula>0+$H$4</formula>
    </cfRule>
  </conditionalFormatting>
  <conditionalFormatting sqref="H10">
    <cfRule type="cellIs" dxfId="91" priority="162" operator="lessThan">
      <formula>0+$H$4</formula>
    </cfRule>
  </conditionalFormatting>
  <conditionalFormatting sqref="H11">
    <cfRule type="cellIs" dxfId="90" priority="161" operator="lessThan">
      <formula>0+$H$4</formula>
    </cfRule>
  </conditionalFormatting>
  <conditionalFormatting sqref="H12">
    <cfRule type="cellIs" dxfId="89" priority="160" operator="lessThan">
      <formula>0+$H$4</formula>
    </cfRule>
  </conditionalFormatting>
  <conditionalFormatting sqref="H13">
    <cfRule type="cellIs" dxfId="88" priority="159" operator="lessThan">
      <formula>0+$H$4</formula>
    </cfRule>
  </conditionalFormatting>
  <conditionalFormatting sqref="H14">
    <cfRule type="cellIs" dxfId="87" priority="158" operator="lessThan">
      <formula>0+$H$4</formula>
    </cfRule>
  </conditionalFormatting>
  <conditionalFormatting sqref="H15">
    <cfRule type="cellIs" dxfId="86" priority="157" operator="lessThan">
      <formula>0+$H$4</formula>
    </cfRule>
  </conditionalFormatting>
  <conditionalFormatting sqref="H16">
    <cfRule type="cellIs" dxfId="85" priority="156" operator="lessThan">
      <formula>0+$H$4</formula>
    </cfRule>
  </conditionalFormatting>
  <conditionalFormatting sqref="H17">
    <cfRule type="cellIs" dxfId="84" priority="155" operator="lessThan">
      <formula>0+$H$4</formula>
    </cfRule>
  </conditionalFormatting>
  <conditionalFormatting sqref="H18">
    <cfRule type="cellIs" dxfId="83" priority="154" operator="lessThan">
      <formula>0+$H$4</formula>
    </cfRule>
  </conditionalFormatting>
  <conditionalFormatting sqref="H19">
    <cfRule type="cellIs" dxfId="82" priority="153" operator="lessThan">
      <formula>0+$H$4</formula>
    </cfRule>
  </conditionalFormatting>
  <conditionalFormatting sqref="H20">
    <cfRule type="cellIs" dxfId="81" priority="152" operator="lessThan">
      <formula>0+$H$4</formula>
    </cfRule>
  </conditionalFormatting>
  <conditionalFormatting sqref="H21">
    <cfRule type="cellIs" dxfId="80" priority="151" operator="lessThan">
      <formula>0+$H$4</formula>
    </cfRule>
  </conditionalFormatting>
  <conditionalFormatting sqref="H22">
    <cfRule type="cellIs" dxfId="79" priority="150" operator="lessThan">
      <formula>0+$H$4</formula>
    </cfRule>
  </conditionalFormatting>
  <conditionalFormatting sqref="H23">
    <cfRule type="cellIs" dxfId="78" priority="149" operator="lessThan">
      <formula>0+$H$4</formula>
    </cfRule>
  </conditionalFormatting>
  <conditionalFormatting sqref="H25">
    <cfRule type="cellIs" dxfId="77" priority="147" operator="lessThan">
      <formula>0+$H$4</formula>
    </cfRule>
  </conditionalFormatting>
  <conditionalFormatting sqref="H26">
    <cfRule type="cellIs" dxfId="76" priority="146" operator="lessThan">
      <formula>0+$H$4</formula>
    </cfRule>
  </conditionalFormatting>
  <conditionalFormatting sqref="H27">
    <cfRule type="cellIs" dxfId="75" priority="145" operator="lessThan">
      <formula>0+$H$4</formula>
    </cfRule>
  </conditionalFormatting>
  <conditionalFormatting sqref="H28">
    <cfRule type="cellIs" dxfId="74" priority="144" operator="lessThan">
      <formula>0+$H$4</formula>
    </cfRule>
  </conditionalFormatting>
  <conditionalFormatting sqref="H29">
    <cfRule type="cellIs" dxfId="73" priority="143" operator="lessThan">
      <formula>0+$H$4</formula>
    </cfRule>
  </conditionalFormatting>
  <conditionalFormatting sqref="I6">
    <cfRule type="cellIs" dxfId="72" priority="141" operator="lessThan">
      <formula>0</formula>
    </cfRule>
  </conditionalFormatting>
  <conditionalFormatting sqref="I7">
    <cfRule type="cellIs" dxfId="71" priority="93" operator="lessThan">
      <formula>0</formula>
    </cfRule>
  </conditionalFormatting>
  <conditionalFormatting sqref="I8">
    <cfRule type="cellIs" dxfId="70" priority="92" operator="lessThan">
      <formula>0</formula>
    </cfRule>
  </conditionalFormatting>
  <conditionalFormatting sqref="I9">
    <cfRule type="cellIs" dxfId="69" priority="91" operator="lessThan">
      <formula>0</formula>
    </cfRule>
  </conditionalFormatting>
  <conditionalFormatting sqref="I10">
    <cfRule type="cellIs" dxfId="68" priority="90" operator="lessThan">
      <formula>0</formula>
    </cfRule>
  </conditionalFormatting>
  <conditionalFormatting sqref="I11">
    <cfRule type="cellIs" dxfId="67" priority="89" operator="lessThan">
      <formula>0</formula>
    </cfRule>
  </conditionalFormatting>
  <conditionalFormatting sqref="I12">
    <cfRule type="cellIs" dxfId="66" priority="88" operator="lessThan">
      <formula>0</formula>
    </cfRule>
  </conditionalFormatting>
  <conditionalFormatting sqref="I13">
    <cfRule type="cellIs" dxfId="65" priority="87" operator="lessThan">
      <formula>0</formula>
    </cfRule>
  </conditionalFormatting>
  <conditionalFormatting sqref="I14">
    <cfRule type="cellIs" dxfId="64" priority="86" operator="lessThan">
      <formula>0</formula>
    </cfRule>
  </conditionalFormatting>
  <conditionalFormatting sqref="I15">
    <cfRule type="cellIs" dxfId="63" priority="85" operator="lessThan">
      <formula>0</formula>
    </cfRule>
  </conditionalFormatting>
  <conditionalFormatting sqref="I16">
    <cfRule type="cellIs" dxfId="62" priority="84" operator="lessThan">
      <formula>0</formula>
    </cfRule>
  </conditionalFormatting>
  <conditionalFormatting sqref="I17">
    <cfRule type="cellIs" dxfId="61" priority="83" operator="lessThan">
      <formula>0</formula>
    </cfRule>
  </conditionalFormatting>
  <conditionalFormatting sqref="I18">
    <cfRule type="cellIs" dxfId="60" priority="82" operator="lessThan">
      <formula>0</formula>
    </cfRule>
  </conditionalFormatting>
  <conditionalFormatting sqref="I19">
    <cfRule type="cellIs" dxfId="59" priority="81" operator="lessThan">
      <formula>0</formula>
    </cfRule>
  </conditionalFormatting>
  <conditionalFormatting sqref="I20">
    <cfRule type="cellIs" dxfId="58" priority="80" operator="lessThan">
      <formula>0</formula>
    </cfRule>
  </conditionalFormatting>
  <conditionalFormatting sqref="I21">
    <cfRule type="cellIs" dxfId="57" priority="79" operator="lessThan">
      <formula>0</formula>
    </cfRule>
  </conditionalFormatting>
  <conditionalFormatting sqref="I22">
    <cfRule type="cellIs" dxfId="56" priority="78" operator="lessThan">
      <formula>0</formula>
    </cfRule>
  </conditionalFormatting>
  <conditionalFormatting sqref="I23">
    <cfRule type="cellIs" dxfId="55" priority="77" operator="lessThan">
      <formula>0</formula>
    </cfRule>
  </conditionalFormatting>
  <conditionalFormatting sqref="I25">
    <cfRule type="cellIs" dxfId="54" priority="75" operator="lessThan">
      <formula>0</formula>
    </cfRule>
  </conditionalFormatting>
  <conditionalFormatting sqref="I26">
    <cfRule type="cellIs" dxfId="53" priority="74" operator="lessThan">
      <formula>0</formula>
    </cfRule>
  </conditionalFormatting>
  <conditionalFormatting sqref="I27">
    <cfRule type="cellIs" dxfId="52" priority="73" operator="lessThan">
      <formula>0</formula>
    </cfRule>
  </conditionalFormatting>
  <conditionalFormatting sqref="I28">
    <cfRule type="cellIs" dxfId="51" priority="72" operator="lessThan">
      <formula>0</formula>
    </cfRule>
  </conditionalFormatting>
  <conditionalFormatting sqref="I29">
    <cfRule type="cellIs" dxfId="50" priority="71" operator="lessThan">
      <formula>0</formula>
    </cfRule>
  </conditionalFormatting>
  <conditionalFormatting sqref="C30:C34">
    <cfRule type="colorScale" priority="70">
      <colorScale>
        <cfvo type="min"/>
        <cfvo type="max"/>
        <color theme="4" tint="0.59999389629810485"/>
        <color rgb="FFF97B7B"/>
      </colorScale>
    </cfRule>
  </conditionalFormatting>
  <conditionalFormatting sqref="G30:G34">
    <cfRule type="colorScale" priority="69">
      <colorScale>
        <cfvo type="min"/>
        <cfvo type="max"/>
        <color theme="0"/>
        <color rgb="FFFFFF93"/>
      </colorScale>
    </cfRule>
  </conditionalFormatting>
  <conditionalFormatting sqref="F30:F34">
    <cfRule type="colorScale" priority="68">
      <colorScale>
        <cfvo type="min"/>
        <cfvo type="max"/>
        <color theme="0"/>
        <color rgb="FF4E79C6"/>
      </colorScale>
    </cfRule>
  </conditionalFormatting>
  <conditionalFormatting sqref="H30">
    <cfRule type="cellIs" dxfId="49" priority="67" operator="lessThan">
      <formula>0+$H$4</formula>
    </cfRule>
  </conditionalFormatting>
  <conditionalFormatting sqref="H31">
    <cfRule type="cellIs" dxfId="48" priority="66" operator="lessThan">
      <formula>0+$H$4</formula>
    </cfRule>
  </conditionalFormatting>
  <conditionalFormatting sqref="H32">
    <cfRule type="cellIs" dxfId="47" priority="65" operator="lessThan">
      <formula>0+$H$4</formula>
    </cfRule>
  </conditionalFormatting>
  <conditionalFormatting sqref="H33">
    <cfRule type="cellIs" dxfId="46" priority="64" operator="lessThan">
      <formula>0+$H$4</formula>
    </cfRule>
  </conditionalFormatting>
  <conditionalFormatting sqref="H34">
    <cfRule type="cellIs" dxfId="45" priority="63" operator="lessThan">
      <formula>0+$H$4</formula>
    </cfRule>
  </conditionalFormatting>
  <conditionalFormatting sqref="I30">
    <cfRule type="cellIs" dxfId="44" priority="62" operator="lessThan">
      <formula>0</formula>
    </cfRule>
  </conditionalFormatting>
  <conditionalFormatting sqref="I31">
    <cfRule type="cellIs" dxfId="43" priority="61" operator="lessThan">
      <formula>0</formula>
    </cfRule>
  </conditionalFormatting>
  <conditionalFormatting sqref="I32">
    <cfRule type="cellIs" dxfId="42" priority="60" operator="lessThan">
      <formula>0</formula>
    </cfRule>
  </conditionalFormatting>
  <conditionalFormatting sqref="I33">
    <cfRule type="cellIs" dxfId="41" priority="59" operator="lessThan">
      <formula>0</formula>
    </cfRule>
  </conditionalFormatting>
  <conditionalFormatting sqref="I34">
    <cfRule type="cellIs" dxfId="40" priority="58" operator="lessThan">
      <formula>0</formula>
    </cfRule>
  </conditionalFormatting>
  <conditionalFormatting sqref="C35:C39">
    <cfRule type="colorScale" priority="57">
      <colorScale>
        <cfvo type="min"/>
        <cfvo type="max"/>
        <color theme="4" tint="0.59999389629810485"/>
        <color rgb="FFF97B7B"/>
      </colorScale>
    </cfRule>
  </conditionalFormatting>
  <conditionalFormatting sqref="G35:G39">
    <cfRule type="colorScale" priority="56">
      <colorScale>
        <cfvo type="min"/>
        <cfvo type="max"/>
        <color theme="0"/>
        <color rgb="FFFFFF93"/>
      </colorScale>
    </cfRule>
  </conditionalFormatting>
  <conditionalFormatting sqref="F35:F39">
    <cfRule type="colorScale" priority="55">
      <colorScale>
        <cfvo type="min"/>
        <cfvo type="max"/>
        <color theme="0"/>
        <color rgb="FF4E79C6"/>
      </colorScale>
    </cfRule>
  </conditionalFormatting>
  <conditionalFormatting sqref="H35">
    <cfRule type="cellIs" dxfId="39" priority="54" operator="lessThan">
      <formula>0+$H$4</formula>
    </cfRule>
  </conditionalFormatting>
  <conditionalFormatting sqref="H36">
    <cfRule type="cellIs" dxfId="38" priority="53" operator="lessThan">
      <formula>0+$H$4</formula>
    </cfRule>
  </conditionalFormatting>
  <conditionalFormatting sqref="H37">
    <cfRule type="cellIs" dxfId="37" priority="52" operator="lessThan">
      <formula>0+$H$4</formula>
    </cfRule>
  </conditionalFormatting>
  <conditionalFormatting sqref="H38">
    <cfRule type="cellIs" dxfId="36" priority="51" operator="lessThan">
      <formula>0+$H$4</formula>
    </cfRule>
  </conditionalFormatting>
  <conditionalFormatting sqref="H39">
    <cfRule type="cellIs" dxfId="35" priority="50" operator="lessThan">
      <formula>0+$H$4</formula>
    </cfRule>
  </conditionalFormatting>
  <conditionalFormatting sqref="I35">
    <cfRule type="cellIs" dxfId="34" priority="49" operator="lessThan">
      <formula>0</formula>
    </cfRule>
  </conditionalFormatting>
  <conditionalFormatting sqref="I36">
    <cfRule type="cellIs" dxfId="33" priority="48" operator="lessThan">
      <formula>0</formula>
    </cfRule>
  </conditionalFormatting>
  <conditionalFormatting sqref="I37">
    <cfRule type="cellIs" dxfId="32" priority="47" operator="lessThan">
      <formula>0</formula>
    </cfRule>
  </conditionalFormatting>
  <conditionalFormatting sqref="I38">
    <cfRule type="cellIs" dxfId="31" priority="46" operator="lessThan">
      <formula>0</formula>
    </cfRule>
  </conditionalFormatting>
  <conditionalFormatting sqref="I39">
    <cfRule type="cellIs" dxfId="30" priority="45" operator="lessThan">
      <formula>0</formula>
    </cfRule>
  </conditionalFormatting>
  <conditionalFormatting sqref="C40:C44">
    <cfRule type="colorScale" priority="44">
      <colorScale>
        <cfvo type="min"/>
        <cfvo type="max"/>
        <color theme="4" tint="0.59999389629810485"/>
        <color rgb="FFF97B7B"/>
      </colorScale>
    </cfRule>
  </conditionalFormatting>
  <conditionalFormatting sqref="G40:G43">
    <cfRule type="colorScale" priority="43">
      <colorScale>
        <cfvo type="min"/>
        <cfvo type="max"/>
        <color theme="0"/>
        <color rgb="FFFFFF93"/>
      </colorScale>
    </cfRule>
  </conditionalFormatting>
  <conditionalFormatting sqref="F40:F43">
    <cfRule type="colorScale" priority="42">
      <colorScale>
        <cfvo type="min"/>
        <cfvo type="max"/>
        <color theme="0"/>
        <color rgb="FF4E79C6"/>
      </colorScale>
    </cfRule>
  </conditionalFormatting>
  <conditionalFormatting sqref="H40">
    <cfRule type="cellIs" dxfId="29" priority="41" operator="lessThan">
      <formula>0+$H$4</formula>
    </cfRule>
  </conditionalFormatting>
  <conditionalFormatting sqref="H41">
    <cfRule type="cellIs" dxfId="28" priority="40" operator="lessThan">
      <formula>0+$H$4</formula>
    </cfRule>
  </conditionalFormatting>
  <conditionalFormatting sqref="H42">
    <cfRule type="cellIs" dxfId="27" priority="39" operator="lessThan">
      <formula>0+$H$4</formula>
    </cfRule>
  </conditionalFormatting>
  <conditionalFormatting sqref="H43">
    <cfRule type="cellIs" dxfId="26" priority="38" operator="lessThan">
      <formula>0+$H$4</formula>
    </cfRule>
  </conditionalFormatting>
  <conditionalFormatting sqref="I40">
    <cfRule type="cellIs" dxfId="25" priority="36" operator="lessThan">
      <formula>0</formula>
    </cfRule>
  </conditionalFormatting>
  <conditionalFormatting sqref="I41">
    <cfRule type="cellIs" dxfId="24" priority="35" operator="lessThan">
      <formula>0</formula>
    </cfRule>
  </conditionalFormatting>
  <conditionalFormatting sqref="I42">
    <cfRule type="cellIs" dxfId="23" priority="34" operator="lessThan">
      <formula>0</formula>
    </cfRule>
  </conditionalFormatting>
  <conditionalFormatting sqref="I43">
    <cfRule type="cellIs" dxfId="22" priority="33" operator="lessThan">
      <formula>0</formula>
    </cfRule>
  </conditionalFormatting>
  <conditionalFormatting sqref="C45:C49">
    <cfRule type="colorScale" priority="31">
      <colorScale>
        <cfvo type="min"/>
        <cfvo type="max"/>
        <color theme="4" tint="0.59999389629810485"/>
        <color rgb="FFF97B7B"/>
      </colorScale>
    </cfRule>
  </conditionalFormatting>
  <conditionalFormatting sqref="G45:G49">
    <cfRule type="colorScale" priority="30">
      <colorScale>
        <cfvo type="min"/>
        <cfvo type="max"/>
        <color theme="0"/>
        <color rgb="FFFFFF93"/>
      </colorScale>
    </cfRule>
  </conditionalFormatting>
  <conditionalFormatting sqref="F45:F49">
    <cfRule type="colorScale" priority="29">
      <colorScale>
        <cfvo type="min"/>
        <cfvo type="max"/>
        <color theme="0"/>
        <color rgb="FF4E79C6"/>
      </colorScale>
    </cfRule>
  </conditionalFormatting>
  <conditionalFormatting sqref="H45">
    <cfRule type="cellIs" dxfId="21" priority="28" operator="lessThan">
      <formula>0+$H$4</formula>
    </cfRule>
  </conditionalFormatting>
  <conditionalFormatting sqref="H46">
    <cfRule type="cellIs" dxfId="20" priority="27" operator="lessThan">
      <formula>0+$H$4</formula>
    </cfRule>
  </conditionalFormatting>
  <conditionalFormatting sqref="H47">
    <cfRule type="cellIs" dxfId="19" priority="26" operator="lessThan">
      <formula>0+$H$4</formula>
    </cfRule>
  </conditionalFormatting>
  <conditionalFormatting sqref="H48">
    <cfRule type="cellIs" dxfId="18" priority="25" operator="lessThan">
      <formula>0+$H$4</formula>
    </cfRule>
  </conditionalFormatting>
  <conditionalFormatting sqref="H49">
    <cfRule type="cellIs" dxfId="17" priority="24" operator="lessThan">
      <formula>0+$H$4</formula>
    </cfRule>
  </conditionalFormatting>
  <conditionalFormatting sqref="I45">
    <cfRule type="cellIs" dxfId="16" priority="23" operator="lessThan">
      <formula>0</formula>
    </cfRule>
  </conditionalFormatting>
  <conditionalFormatting sqref="I46">
    <cfRule type="cellIs" dxfId="15" priority="22" operator="lessThan">
      <formula>0</formula>
    </cfRule>
  </conditionalFormatting>
  <conditionalFormatting sqref="I47">
    <cfRule type="cellIs" dxfId="14" priority="21" operator="lessThan">
      <formula>0</formula>
    </cfRule>
  </conditionalFormatting>
  <conditionalFormatting sqref="I48">
    <cfRule type="cellIs" dxfId="13" priority="20" operator="lessThan">
      <formula>0</formula>
    </cfRule>
  </conditionalFormatting>
  <conditionalFormatting sqref="I49">
    <cfRule type="cellIs" dxfId="12" priority="19" operator="lessThan">
      <formula>0</formula>
    </cfRule>
  </conditionalFormatting>
  <conditionalFormatting sqref="C50:C54">
    <cfRule type="colorScale" priority="18">
      <colorScale>
        <cfvo type="min"/>
        <cfvo type="max"/>
        <color theme="4" tint="0.59999389629810485"/>
        <color rgb="FFF97B7B"/>
      </colorScale>
    </cfRule>
  </conditionalFormatting>
  <conditionalFormatting sqref="G50:G54">
    <cfRule type="colorScale" priority="17">
      <colorScale>
        <cfvo type="min"/>
        <cfvo type="max"/>
        <color theme="0"/>
        <color rgb="FFFFFF93"/>
      </colorScale>
    </cfRule>
  </conditionalFormatting>
  <conditionalFormatting sqref="F50:F54">
    <cfRule type="colorScale" priority="16">
      <colorScale>
        <cfvo type="min"/>
        <cfvo type="max"/>
        <color theme="0"/>
        <color rgb="FF4E79C6"/>
      </colorScale>
    </cfRule>
  </conditionalFormatting>
  <conditionalFormatting sqref="H50">
    <cfRule type="cellIs" dxfId="11" priority="15" operator="lessThan">
      <formula>0+$H$4</formula>
    </cfRule>
  </conditionalFormatting>
  <conditionalFormatting sqref="H51">
    <cfRule type="cellIs" dxfId="10" priority="14" operator="lessThan">
      <formula>0+$H$4</formula>
    </cfRule>
  </conditionalFormatting>
  <conditionalFormatting sqref="H52">
    <cfRule type="cellIs" dxfId="9" priority="13" operator="lessThan">
      <formula>0+$H$4</formula>
    </cfRule>
  </conditionalFormatting>
  <conditionalFormatting sqref="H53">
    <cfRule type="cellIs" dxfId="8" priority="12" operator="lessThan">
      <formula>0+$H$4</formula>
    </cfRule>
  </conditionalFormatting>
  <conditionalFormatting sqref="H54">
    <cfRule type="cellIs" dxfId="7" priority="11" operator="lessThan">
      <formula>0+$H$4</formula>
    </cfRule>
  </conditionalFormatting>
  <conditionalFormatting sqref="I50">
    <cfRule type="cellIs" dxfId="6" priority="10" operator="lessThan">
      <formula>0</formula>
    </cfRule>
  </conditionalFormatting>
  <conditionalFormatting sqref="I51">
    <cfRule type="cellIs" dxfId="5" priority="9" operator="lessThan">
      <formula>0</formula>
    </cfRule>
  </conditionalFormatting>
  <conditionalFormatting sqref="I52">
    <cfRule type="cellIs" dxfId="4" priority="8" operator="lessThan">
      <formula>0</formula>
    </cfRule>
  </conditionalFormatting>
  <conditionalFormatting sqref="I53">
    <cfRule type="cellIs" dxfId="3" priority="7" operator="lessThan">
      <formula>0</formula>
    </cfRule>
  </conditionalFormatting>
  <conditionalFormatting sqref="I54">
    <cfRule type="cellIs" dxfId="2" priority="6" operator="lessThan">
      <formula>0</formula>
    </cfRule>
  </conditionalFormatting>
  <conditionalFormatting sqref="C4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43 F45:F54">
    <cfRule type="colorScale" priority="4">
      <colorScale>
        <cfvo type="min"/>
        <cfvo type="max"/>
        <color theme="0"/>
        <color rgb="FF4E79C6"/>
      </colorScale>
    </cfRule>
  </conditionalFormatting>
  <conditionalFormatting sqref="G4:G43 G45:G54">
    <cfRule type="colorScale" priority="3">
      <colorScale>
        <cfvo type="min"/>
        <cfvo type="max"/>
        <color theme="0"/>
        <color rgb="FFFFFF93"/>
      </colorScale>
    </cfRule>
  </conditionalFormatting>
  <conditionalFormatting sqref="H4:H43 H45:H54">
    <cfRule type="cellIs" dxfId="1" priority="2" operator="lessThan">
      <formula>0</formula>
    </cfRule>
  </conditionalFormatting>
  <conditionalFormatting sqref="I4:I43 I45:I5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2023-06-06T14:38:26Z</dcterms:created>
  <dcterms:modified xsi:type="dcterms:W3CDTF">2023-06-12T12:21:54Z</dcterms:modified>
</cp:coreProperties>
</file>