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11000\11500 - June 2023\11564 Penn E&amp;R Lancaster PA ERT (AXB)\Report\"/>
    </mc:Choice>
  </mc:AlternateContent>
  <xr:revisionPtr revIDLastSave="0" documentId="13_ncr:1_{6928DCA7-DF5E-4506-8D85-62138A5B2493}" xr6:coauthVersionLast="46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Resistivity Data" sheetId="1" r:id="rId1"/>
    <sheet name="Chart1" sheetId="2" r:id="rId2"/>
  </sheets>
  <definedNames>
    <definedName name="_xlnm.Print_Area" localSheetId="0">'Resistivity Data'!$A$1:$L$24</definedName>
    <definedName name="_xlnm.Print_Titles" localSheetId="0">'Resistivity Data'!$1:$14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7" i="1" l="1"/>
  <c r="Q20" i="1" l="1"/>
  <c r="Q19" i="1"/>
  <c r="Q18" i="1"/>
  <c r="Q16" i="1"/>
  <c r="D16" i="1" s="1"/>
  <c r="Q15" i="1"/>
  <c r="D15" i="1" s="1"/>
  <c r="S20" i="1"/>
  <c r="F20" i="1" s="1"/>
  <c r="S19" i="1"/>
  <c r="S18" i="1"/>
  <c r="S17" i="1"/>
  <c r="S16" i="1"/>
  <c r="F16" i="1" s="1"/>
  <c r="S15" i="1"/>
  <c r="F15" i="1" s="1"/>
  <c r="U20" i="1"/>
  <c r="U19" i="1"/>
  <c r="U18" i="1"/>
  <c r="U17" i="1"/>
  <c r="U16" i="1"/>
  <c r="H16" i="1" s="1"/>
  <c r="U15" i="1"/>
  <c r="H15" i="1" s="1"/>
  <c r="W16" i="1"/>
  <c r="W20" i="1"/>
  <c r="J20" i="1" s="1"/>
  <c r="W19" i="1"/>
  <c r="W18" i="1"/>
  <c r="W17" i="1"/>
  <c r="J17" i="1" s="1"/>
  <c r="J16" i="1"/>
  <c r="W15" i="1"/>
  <c r="J15" i="1" s="1"/>
  <c r="Y20" i="1"/>
  <c r="Y19" i="1"/>
  <c r="Y18" i="1"/>
  <c r="Y17" i="1"/>
  <c r="Y16" i="1"/>
  <c r="Y15" i="1"/>
  <c r="E18" i="1"/>
  <c r="E17" i="1"/>
  <c r="K22" i="1"/>
  <c r="D18" i="1"/>
  <c r="D17" i="1"/>
  <c r="H20" i="1"/>
  <c r="H18" i="1"/>
  <c r="H17" i="1"/>
  <c r="K20" i="1"/>
  <c r="K19" i="1"/>
  <c r="K16" i="1"/>
  <c r="K15" i="1"/>
  <c r="G15" i="1"/>
  <c r="I15" i="1"/>
  <c r="L15" i="1"/>
  <c r="G16" i="1"/>
  <c r="I16" i="1"/>
  <c r="L16" i="1"/>
  <c r="L22" i="1" s="1"/>
  <c r="H19" i="1"/>
  <c r="J19" i="1"/>
  <c r="L19" i="1"/>
  <c r="L20" i="1"/>
  <c r="I17" i="1"/>
  <c r="K17" i="1"/>
  <c r="I20" i="1"/>
  <c r="I19" i="1"/>
  <c r="I18" i="1"/>
  <c r="G20" i="1"/>
  <c r="G19" i="1"/>
  <c r="G18" i="1"/>
  <c r="G17" i="1"/>
  <c r="E20" i="1"/>
  <c r="E19" i="1"/>
  <c r="E16" i="1"/>
  <c r="E15" i="1"/>
  <c r="C17" i="1"/>
  <c r="C18" i="1"/>
  <c r="C19" i="1"/>
  <c r="C20" i="1"/>
  <c r="C16" i="1"/>
  <c r="C15" i="1"/>
  <c r="L17" i="1"/>
  <c r="J18" i="1"/>
  <c r="F19" i="1"/>
  <c r="F18" i="1"/>
  <c r="F17" i="1"/>
  <c r="D20" i="1"/>
  <c r="D19" i="1"/>
  <c r="A19" i="1"/>
  <c r="A17" i="1"/>
  <c r="A15" i="1"/>
  <c r="K13" i="1"/>
  <c r="I13" i="1"/>
  <c r="G13" i="1"/>
  <c r="E13" i="1"/>
  <c r="C13" i="1"/>
  <c r="C22" i="1"/>
  <c r="E22" i="1"/>
  <c r="I22" i="1"/>
  <c r="G22" i="1"/>
  <c r="J22" i="1" l="1"/>
  <c r="F22" i="1"/>
  <c r="H22" i="1"/>
  <c r="D22" i="1"/>
</calcChain>
</file>

<file path=xl/sharedStrings.xml><?xml version="1.0" encoding="utf-8"?>
<sst xmlns="http://schemas.openxmlformats.org/spreadsheetml/2006/main" count="68" uniqueCount="29">
  <si>
    <t>Client:</t>
  </si>
  <si>
    <t>Penn E&amp;R</t>
  </si>
  <si>
    <t>Project Name:</t>
  </si>
  <si>
    <t>Date:</t>
  </si>
  <si>
    <t>Project Location:</t>
  </si>
  <si>
    <t>Weather:</t>
  </si>
  <si>
    <t>Sunny to Overcast</t>
  </si>
  <si>
    <t>Equipment:</t>
  </si>
  <si>
    <t xml:space="preserve">Allied Associates Ohmega                                                  </t>
  </si>
  <si>
    <t>Temperature:</t>
  </si>
  <si>
    <t>Test Method:</t>
  </si>
  <si>
    <t>Wenner 4 Electrode Array</t>
  </si>
  <si>
    <t>Array</t>
  </si>
  <si>
    <t>Array spacing (ft)</t>
  </si>
  <si>
    <t>Resistance (Ω)</t>
  </si>
  <si>
    <t>Dir. 1</t>
  </si>
  <si>
    <t>Dir. 2</t>
  </si>
  <si>
    <t>DATA INPUT TABLE</t>
  </si>
  <si>
    <t>Enter measured resistance (Ω)</t>
  </si>
  <si>
    <t>Converts to Apparent Resistivity (Ω-ft) Below</t>
  </si>
  <si>
    <t>Converts to Apparent Resistivity (Ω-m) Left</t>
  </si>
  <si>
    <t>SITE AVG:</t>
  </si>
  <si>
    <t>Apparent Resistivity 
(Ω-ft)</t>
  </si>
  <si>
    <t>Apparent Resistivity 
(Ω-m)</t>
  </si>
  <si>
    <t>TABLE 1
Apparent Resistivity Data</t>
  </si>
  <si>
    <t>B50123 LAUS-SAKR Fiber and Reclosers</t>
  </si>
  <si>
    <t>74 deg. F</t>
  </si>
  <si>
    <t>Lancaster County, Pennsylvania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</si>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</sst>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#,##0.0"/>
    <numFmt numFmtId="166" formatCode="[$-409]mmmm\ d\,\ yy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9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/>
    <xf numFmtId="0" fontId="5" fillId="0" borderId="1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165" fontId="2" fillId="4" borderId="13" xfId="0" applyNumberFormat="1" applyFont="1" applyFill="1" applyBorder="1" applyAlignment="1">
      <alignment horizontal="center" vertical="center"/>
    </xf>
    <xf numFmtId="165" fontId="2" fillId="4" borderId="7" xfId="0" applyNumberFormat="1" applyFont="1" applyFill="1" applyBorder="1" applyAlignment="1">
      <alignment horizontal="center" vertical="center"/>
    </xf>
    <xf numFmtId="165" fontId="2" fillId="4" borderId="20" xfId="0" applyNumberFormat="1" applyFont="1" applyFill="1" applyBorder="1" applyAlignment="1">
      <alignment horizontal="center" vertical="center"/>
    </xf>
    <xf numFmtId="3" fontId="2" fillId="4" borderId="7" xfId="0" applyNumberFormat="1" applyFont="1" applyFill="1" applyBorder="1" applyAlignment="1">
      <alignment horizontal="center" vertical="center"/>
    </xf>
    <xf numFmtId="3" fontId="2" fillId="4" borderId="20" xfId="0" applyNumberFormat="1" applyFont="1" applyFill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 wrapText="1"/>
    </xf>
    <xf numFmtId="3" fontId="3" fillId="4" borderId="24" xfId="0" applyNumberFormat="1" applyFont="1" applyFill="1" applyBorder="1" applyAlignment="1">
      <alignment horizontal="center" vertical="center" wrapText="1"/>
    </xf>
    <xf numFmtId="164" fontId="3" fillId="0" borderId="25" xfId="0" applyNumberFormat="1" applyFont="1" applyBorder="1" applyAlignment="1">
      <alignment horizontal="center" vertical="center" wrapText="1"/>
    </xf>
    <xf numFmtId="3" fontId="3" fillId="4" borderId="26" xfId="0" applyNumberFormat="1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3" fontId="7" fillId="4" borderId="12" xfId="0" applyNumberFormat="1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3" fontId="7" fillId="4" borderId="6" xfId="0" applyNumberFormat="1" applyFont="1" applyFill="1" applyBorder="1" applyAlignment="1">
      <alignment horizontal="center" vertical="center"/>
    </xf>
    <xf numFmtId="3" fontId="7" fillId="4" borderId="19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3" fontId="2" fillId="5" borderId="7" xfId="0" applyNumberFormat="1" applyFont="1" applyFill="1" applyBorder="1" applyAlignment="1">
      <alignment horizontal="center" vertical="center"/>
    </xf>
    <xf numFmtId="164" fontId="8" fillId="0" borderId="27" xfId="0" applyNumberFormat="1" applyFont="1" applyBorder="1" applyAlignment="1">
      <alignment horizontal="center" vertical="center" wrapText="1"/>
    </xf>
    <xf numFmtId="3" fontId="8" fillId="4" borderId="28" xfId="0" applyNumberFormat="1" applyFont="1" applyFill="1" applyBorder="1" applyAlignment="1">
      <alignment horizontal="center" vertical="center" wrapText="1"/>
    </xf>
    <xf numFmtId="164" fontId="8" fillId="0" borderId="29" xfId="0" applyNumberFormat="1" applyFont="1" applyBorder="1" applyAlignment="1">
      <alignment horizontal="center" vertical="center" wrapText="1"/>
    </xf>
    <xf numFmtId="3" fontId="8" fillId="4" borderId="30" xfId="0" applyNumberFormat="1" applyFont="1" applyFill="1" applyBorder="1" applyAlignment="1">
      <alignment horizontal="center" vertical="center" wrapText="1"/>
    </xf>
    <xf numFmtId="1" fontId="1" fillId="3" borderId="10" xfId="0" applyNumberFormat="1" applyFont="1" applyFill="1" applyBorder="1" applyAlignment="1">
      <alignment horizontal="center" vertical="center"/>
    </xf>
    <xf numFmtId="1" fontId="1" fillId="3" borderId="14" xfId="0" applyNumberFormat="1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1" fontId="1" fillId="3" borderId="9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2" fillId="2" borderId="8" xfId="0" applyFont="1" applyFill="1" applyBorder="1"/>
    <xf numFmtId="0" fontId="2" fillId="2" borderId="9" xfId="0" applyFont="1" applyFill="1" applyBorder="1"/>
    <xf numFmtId="0" fontId="3" fillId="0" borderId="1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6" fontId="2" fillId="0" borderId="0" xfId="0" applyNumberFormat="1" applyFont="1" applyAlignment="1">
      <alignment horizontal="left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0000000-0011-0000-FFFF-FFFF00000000}"/>
  </tableStyles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'Resistivity Data'!$A$15:$B$15</c:f>
              <c:strCache>
                <c:ptCount val="2"/>
                <c:pt idx="0">
                  <c:v>34</c:v>
                </c:pt>
                <c:pt idx="1">
                  <c:v>Dir. 1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('Resistivity Data'!$D$12:$D$14,'Resistivity Data'!$F$12:$F$14,'Resistivity Data'!$H$12:$H$14,'Resistivity Data'!$J$12:$J$14,'Resistivity Data'!$L$12:$L$14)</c:f>
              <c:strCache>
                <c:ptCount val="5"/>
                <c:pt idx="0">
                  <c:v>Apparent Resistivity 
(Ω-m)</c:v>
                </c:pt>
                <c:pt idx="1">
                  <c:v>Apparent Resistivity 
(Ω-m)</c:v>
                </c:pt>
                <c:pt idx="2">
                  <c:v>Apparent Resistivity 
(Ω-m)</c:v>
                </c:pt>
                <c:pt idx="3">
                  <c:v>Apparent Resistivity 
(Ω-m)</c:v>
                </c:pt>
                <c:pt idx="4">
                  <c:v>Apparent Resistivity 
(Ω-m)</c:v>
                </c:pt>
              </c:strCache>
            </c:strRef>
          </c:cat>
          <c:val>
            <c:numRef>
              <c:f>('Resistivity Data'!$D$15,'Resistivity Data'!$F$15,'Resistivity Data'!$H$15,'Resistivity Data'!$J$15,'Resistivity Data'!$L$15)</c:f>
              <c:numCache>
                <c:formatCode>#,##0</c:formatCode>
                <c:ptCount val="5"/>
                <c:pt idx="0">
                  <c:v>145.35709673760002</c:v>
                </c:pt>
                <c:pt idx="1">
                  <c:v>128.54240227968</c:v>
                </c:pt>
                <c:pt idx="2">
                  <c:v>129.84467929920001</c:v>
                </c:pt>
                <c:pt idx="3">
                  <c:v>211.88813152895997</c:v>
                </c:pt>
                <c:pt idx="4">
                  <c:v>264.377555868672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ADE-4592-AF10-7F4C944F1218}"/>
            </c:ext>
          </c:extLst>
        </c:ser>
        <c:ser>
          <c:idx val="1"/>
          <c:order val="1"/>
          <c:tx>
            <c:strRef>
              <c:f>'Resistivity Data'!$A$16:$B$16</c:f>
              <c:strCache>
                <c:ptCount val="2"/>
                <c:pt idx="0">
                  <c:v>34</c:v>
                </c:pt>
                <c:pt idx="1">
                  <c:v>Dir. 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('Resistivity Data'!$D$12:$D$14,'Resistivity Data'!$F$12:$F$14,'Resistivity Data'!$H$12:$H$14,'Resistivity Data'!$J$12:$J$14,'Resistivity Data'!$L$12:$L$14)</c:f>
              <c:strCache>
                <c:ptCount val="5"/>
                <c:pt idx="0">
                  <c:v>Apparent Resistivity 
(Ω-m)</c:v>
                </c:pt>
                <c:pt idx="1">
                  <c:v>Apparent Resistivity 
(Ω-m)</c:v>
                </c:pt>
                <c:pt idx="2">
                  <c:v>Apparent Resistivity 
(Ω-m)</c:v>
                </c:pt>
                <c:pt idx="3">
                  <c:v>Apparent Resistivity 
(Ω-m)</c:v>
                </c:pt>
                <c:pt idx="4">
                  <c:v>Apparent Resistivity 
(Ω-m)</c:v>
                </c:pt>
              </c:strCache>
            </c:strRef>
          </c:cat>
          <c:val>
            <c:numRef>
              <c:f>('Resistivity Data'!$D$16,'Resistivity Data'!$F$16,'Resistivity Data'!$H$16,'Resistivity Data'!$J$16,'Resistivity Data'!$L$16)</c:f>
              <c:numCache>
                <c:formatCode>#,##0</c:formatCode>
                <c:ptCount val="5"/>
                <c:pt idx="0">
                  <c:v>144.591051432</c:v>
                </c:pt>
                <c:pt idx="1">
                  <c:v>131.95130388959998</c:v>
                </c:pt>
                <c:pt idx="2">
                  <c:v>144.85916728896001</c:v>
                </c:pt>
                <c:pt idx="3">
                  <c:v>202.38916973952001</c:v>
                </c:pt>
                <c:pt idx="4">
                  <c:v>279.45332748288001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ADE-4592-AF10-7F4C944F1218}"/>
            </c:ext>
          </c:extLst>
        </c:ser>
        <c:ser>
          <c:idx val="2"/>
          <c:order val="2"/>
          <c:tx>
            <c:strRef>
              <c:f>'Resistivity Data'!$A$17:$B$17</c:f>
              <c:strCache>
                <c:ptCount val="2"/>
                <c:pt idx="0">
                  <c:v>150</c:v>
                </c:pt>
                <c:pt idx="1">
                  <c:v>Dir. 1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('Resistivity Data'!$D$12:$D$14,'Resistivity Data'!$F$12:$F$14,'Resistivity Data'!$H$12:$H$14,'Resistivity Data'!$J$12:$J$14,'Resistivity Data'!$L$12:$L$14)</c:f>
              <c:strCache>
                <c:ptCount val="5"/>
                <c:pt idx="0">
                  <c:v>Apparent Resistivity 
(Ω-m)</c:v>
                </c:pt>
                <c:pt idx="1">
                  <c:v>Apparent Resistivity 
(Ω-m)</c:v>
                </c:pt>
                <c:pt idx="2">
                  <c:v>Apparent Resistivity 
(Ω-m)</c:v>
                </c:pt>
                <c:pt idx="3">
                  <c:v>Apparent Resistivity 
(Ω-m)</c:v>
                </c:pt>
                <c:pt idx="4">
                  <c:v>Apparent Resistivity 
(Ω-m)</c:v>
                </c:pt>
              </c:strCache>
            </c:strRef>
          </c:cat>
          <c:val>
            <c:numRef>
              <c:f>('Resistivity Data'!$D$17,'Resistivity Data'!$F$17,'Resistivity Data'!$H$17,'Resistivity Data'!$J$17,'Resistivity Data'!$L$17)</c:f>
              <c:numCache>
                <c:formatCode>#,##0</c:formatCode>
                <c:ptCount val="5"/>
                <c:pt idx="0">
                  <c:v>181.55273742719999</c:v>
                </c:pt>
                <c:pt idx="1">
                  <c:v>226.71110819231998</c:v>
                </c:pt>
                <c:pt idx="2">
                  <c:v>317.21936104895997</c:v>
                </c:pt>
                <c:pt idx="3">
                  <c:v>442.62097757568</c:v>
                </c:pt>
                <c:pt idx="4">
                  <c:v>342.88187878655998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8ADE-4592-AF10-7F4C944F1218}"/>
            </c:ext>
          </c:extLst>
        </c:ser>
        <c:ser>
          <c:idx val="3"/>
          <c:order val="3"/>
          <c:tx>
            <c:strRef>
              <c:f>'Resistivity Data'!$A$18:$B$18</c:f>
              <c:strCache>
                <c:ptCount val="2"/>
                <c:pt idx="0">
                  <c:v>150</c:v>
                </c:pt>
                <c:pt idx="1">
                  <c:v>Dir. 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('Resistivity Data'!$D$12:$D$14,'Resistivity Data'!$F$12:$F$14,'Resistivity Data'!$H$12:$H$14,'Resistivity Data'!$J$12:$J$14,'Resistivity Data'!$L$12:$L$14)</c:f>
              <c:strCache>
                <c:ptCount val="5"/>
                <c:pt idx="0">
                  <c:v>Apparent Resistivity 
(Ω-m)</c:v>
                </c:pt>
                <c:pt idx="1">
                  <c:v>Apparent Resistivity 
(Ω-m)</c:v>
                </c:pt>
                <c:pt idx="2">
                  <c:v>Apparent Resistivity 
(Ω-m)</c:v>
                </c:pt>
                <c:pt idx="3">
                  <c:v>Apparent Resistivity 
(Ω-m)</c:v>
                </c:pt>
                <c:pt idx="4">
                  <c:v>Apparent Resistivity 
(Ω-m)</c:v>
                </c:pt>
              </c:strCache>
            </c:strRef>
          </c:cat>
          <c:val>
            <c:numRef>
              <c:f>('Resistivity Data'!$D$18,'Resistivity Data'!$F$18,'Resistivity Data'!$H$18,'Resistivity Data'!$J$18,'Resistivity Data'!$L$18)</c:f>
              <c:numCache>
                <c:formatCode>#,##0</c:formatCode>
                <c:ptCount val="5"/>
                <c:pt idx="0">
                  <c:v>177.93317335824</c:v>
                </c:pt>
                <c:pt idx="1">
                  <c:v>230.77114831200001</c:v>
                </c:pt>
                <c:pt idx="2">
                  <c:v>313.92536623487996</c:v>
                </c:pt>
                <c:pt idx="3">
                  <c:v>459.78039242111998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ADE-4592-AF10-7F4C944F1218}"/>
            </c:ext>
          </c:extLst>
        </c:ser>
        <c:ser>
          <c:idx val="4"/>
          <c:order val="4"/>
          <c:tx>
            <c:strRef>
              <c:f>'Resistivity Data'!$A$19:$B$19</c:f>
              <c:strCache>
                <c:ptCount val="2"/>
                <c:pt idx="0">
                  <c:v>228</c:v>
                </c:pt>
                <c:pt idx="1">
                  <c:v>Dir. 1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('Resistivity Data'!$D$12:$D$14,'Resistivity Data'!$F$12:$F$14,'Resistivity Data'!$H$12:$H$14,'Resistivity Data'!$J$12:$J$14,'Resistivity Data'!$L$12:$L$14)</c:f>
              <c:strCache>
                <c:ptCount val="5"/>
                <c:pt idx="0">
                  <c:v>Apparent Resistivity 
(Ω-m)</c:v>
                </c:pt>
                <c:pt idx="1">
                  <c:v>Apparent Resistivity 
(Ω-m)</c:v>
                </c:pt>
                <c:pt idx="2">
                  <c:v>Apparent Resistivity 
(Ω-m)</c:v>
                </c:pt>
                <c:pt idx="3">
                  <c:v>Apparent Resistivity 
(Ω-m)</c:v>
                </c:pt>
                <c:pt idx="4">
                  <c:v>Apparent Resistivity 
(Ω-m)</c:v>
                </c:pt>
              </c:strCache>
            </c:strRef>
          </c:cat>
          <c:val>
            <c:numRef>
              <c:f>('Resistivity Data'!$D$19,'Resistivity Data'!$F$19,'Resistivity Data'!$H$19,'Resistivity Data'!$J$19,'Resistivity Data'!$L$19)</c:f>
              <c:numCache>
                <c:formatCode>#,##0</c:formatCode>
                <c:ptCount val="5"/>
                <c:pt idx="0">
                  <c:v>113.60451882048002</c:v>
                </c:pt>
                <c:pt idx="1">
                  <c:v>166.00201772352</c:v>
                </c:pt>
                <c:pt idx="2">
                  <c:v>252.48853272576</c:v>
                </c:pt>
                <c:pt idx="3">
                  <c:v>292.93572486144001</c:v>
                </c:pt>
                <c:pt idx="4">
                  <c:v>409.37461131264001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8ADE-4592-AF10-7F4C944F1218}"/>
            </c:ext>
          </c:extLst>
        </c:ser>
        <c:ser>
          <c:idx val="5"/>
          <c:order val="5"/>
          <c:tx>
            <c:strRef>
              <c:f>'Resistivity Data'!$A$20:$B$20</c:f>
              <c:strCache>
                <c:ptCount val="2"/>
                <c:pt idx="0">
                  <c:v>228</c:v>
                </c:pt>
                <c:pt idx="1">
                  <c:v>Dir. 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('Resistivity Data'!$D$12:$D$14,'Resistivity Data'!$F$12:$F$14,'Resistivity Data'!$H$12:$H$14,'Resistivity Data'!$J$12:$J$14,'Resistivity Data'!$L$12:$L$14)</c:f>
              <c:strCache>
                <c:ptCount val="5"/>
                <c:pt idx="0">
                  <c:v>Apparent Resistivity 
(Ω-m)</c:v>
                </c:pt>
                <c:pt idx="1">
                  <c:v>Apparent Resistivity 
(Ω-m)</c:v>
                </c:pt>
                <c:pt idx="2">
                  <c:v>Apparent Resistivity 
(Ω-m)</c:v>
                </c:pt>
                <c:pt idx="3">
                  <c:v>Apparent Resistivity 
(Ω-m)</c:v>
                </c:pt>
                <c:pt idx="4">
                  <c:v>Apparent Resistivity 
(Ω-m)</c:v>
                </c:pt>
              </c:strCache>
            </c:strRef>
          </c:cat>
          <c:val>
            <c:numRef>
              <c:f>('Resistivity Data'!$D$20,'Resistivity Data'!$F$20,'Resistivity Data'!$H$20,'Resistivity Data'!$J$20,'Resistivity Data'!$L$20)</c:f>
              <c:numCache>
                <c:formatCode>#,##0</c:formatCode>
                <c:ptCount val="5"/>
                <c:pt idx="0">
                  <c:v>114.94509810528</c:v>
                </c:pt>
                <c:pt idx="1">
                  <c:v>168.45336270143997</c:v>
                </c:pt>
                <c:pt idx="2">
                  <c:v>262.29391263744003</c:v>
                </c:pt>
                <c:pt idx="3">
                  <c:v>278.68728217728</c:v>
                </c:pt>
                <c:pt idx="4">
                  <c:v>424.08268118016002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ADE-4592-AF10-7F4C944F1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44032"/>
        <c:axId val="140445568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ADE-4592-AF10-7F4C944F121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ADE-4592-AF10-7F4C944F121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ADE-4592-AF10-7F4C944F121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ADE-4592-AF10-7F4C944F121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ADE-4592-AF10-7F4C944F121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ADE-4592-AF10-7F4C944F1218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ADE-4592-AF10-7F4C944F121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ADE-4592-AF10-7F4C944F1218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ADE-4592-AF10-7F4C944F1218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ADE-4592-AF10-7F4C944F1218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ADE-4592-AF10-7F4C944F1218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ADE-4592-AF10-7F4C944F1218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ADE-4592-AF10-7F4C944F1218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ADE-4592-AF10-7F4C944F1218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8ADE-4592-AF10-7F4C944F1218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8ADE-4592-AF10-7F4C944F1218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8ADE-4592-AF10-7F4C944F1218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8ADE-4592-AF10-7F4C944F1218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8ADE-4592-AF10-7F4C944F1218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8ADE-4592-AF10-7F4C944F1218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8ADE-4592-AF10-7F4C944F1218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8ADE-4592-AF10-7F4C944F1218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8ADE-4592-AF10-7F4C944F1218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8ADE-4592-AF10-7F4C944F1218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8ADE-4592-AF10-7F4C944F1218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8ADE-4592-AF10-7F4C944F1218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8ADE-4592-AF10-7F4C944F1218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8ADE-4592-AF10-7F4C944F1218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8ADE-4592-AF10-7F4C944F1218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8ADE-4592-AF10-7F4C944F1218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8ADE-4592-AF10-7F4C944F1218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8ADE-4592-AF10-7F4C944F1218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8ADE-4592-AF10-7F4C944F1218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8ADE-4592-AF10-7F4C944F1218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8ADE-4592-AF10-7F4C944F1218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8ADE-4592-AF10-7F4C944F1218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8ADE-4592-AF10-7F4C944F1218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8ADE-4592-AF10-7F4C944F1218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</a:schemeClr>
                    </a:solidFill>
                    <a:ln w="9525">
                      <a:solidFill>
                        <a:schemeClr val="accent3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8ADE-4592-AF10-7F4C944F1218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</a:schemeClr>
                    </a:solidFill>
                    <a:ln w="9525">
                      <a:solidFill>
                        <a:schemeClr val="accent4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8ADE-4592-AF10-7F4C944F1218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</a:schemeClr>
                    </a:solidFill>
                    <a:ln w="9525">
                      <a:solidFill>
                        <a:schemeClr val="accent5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8ADE-4592-AF10-7F4C944F1218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</a:schemeClr>
                    </a:solidFill>
                    <a:ln w="9525">
                      <a:solidFill>
                        <a:schemeClr val="accent6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8ADE-4592-AF10-7F4C944F1218}"/>
                  </c:ext>
                </c:extLst>
              </c15:ser>
            </c15:filteredLineSeries>
            <c15:filteredLine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8ADE-4592-AF10-7F4C944F1218}"/>
                  </c:ext>
                </c:extLst>
              </c15:ser>
            </c15:filteredLineSeries>
            <c15:filteredLine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8ADE-4592-AF10-7F4C944F1218}"/>
                  </c:ext>
                </c:extLst>
              </c15:ser>
            </c15:filteredLineSeries>
            <c15:filteredLine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8ADE-4592-AF10-7F4C944F1218}"/>
                  </c:ext>
                </c:extLst>
              </c15:ser>
            </c15:filteredLineSeries>
            <c15:filteredLine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8ADE-4592-AF10-7F4C944F1218}"/>
                  </c:ext>
                </c:extLst>
              </c15:ser>
            </c15:filteredLineSeries>
            <c15:filteredLine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8ADE-4592-AF10-7F4C944F1218}"/>
                  </c:ext>
                </c:extLst>
              </c15:ser>
            </c15:filteredLineSeries>
            <c15:filteredLineSeries>
              <c15:ser>
                <c:idx val="53"/>
                <c:order val="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8ADE-4592-AF10-7F4C944F1218}"/>
                  </c:ext>
                </c:extLst>
              </c15:ser>
            </c15:filteredLineSeries>
            <c15:filteredLineSeries>
              <c15:ser>
                <c:idx val="54"/>
                <c:order val="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8ADE-4592-AF10-7F4C944F1218}"/>
                  </c:ext>
                </c:extLst>
              </c15:ser>
            </c15:filteredLineSeries>
            <c15:filteredLineSeries>
              <c15:ser>
                <c:idx val="55"/>
                <c:order val="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8ADE-4592-AF10-7F4C944F1218}"/>
                  </c:ext>
                </c:extLst>
              </c15:ser>
            </c15:filteredLineSeries>
            <c15:filteredLineSeries>
              <c15:ser>
                <c:idx val="56"/>
                <c:order val="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8ADE-4592-AF10-7F4C944F1218}"/>
                  </c:ext>
                </c:extLst>
              </c15:ser>
            </c15:filteredLineSeries>
            <c15:filteredLineSeries>
              <c15:ser>
                <c:idx val="57"/>
                <c:order val="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8ADE-4592-AF10-7F4C944F1218}"/>
                  </c:ext>
                </c:extLst>
              </c15:ser>
            </c15:filteredLineSeries>
            <c15:filteredLineSeries>
              <c15:ser>
                <c:idx val="58"/>
                <c:order val="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8ADE-4592-AF10-7F4C944F1218}"/>
                  </c:ext>
                </c:extLst>
              </c15:ser>
            </c15:filteredLineSeries>
            <c15:filteredLineSeries>
              <c15:ser>
                <c:idx val="59"/>
                <c:order val="5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8ADE-4592-AF10-7F4C944F1218}"/>
                  </c:ext>
                </c:extLst>
              </c15:ser>
            </c15:filteredLineSeries>
            <c15:filteredLineSeries>
              <c15:ser>
                <c:idx val="60"/>
                <c:order val="6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8ADE-4592-AF10-7F4C944F1218}"/>
                  </c:ext>
                </c:extLst>
              </c15:ser>
            </c15:filteredLineSeries>
            <c15:filteredLineSeries>
              <c15:ser>
                <c:idx val="61"/>
                <c:order val="6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8ADE-4592-AF10-7F4C944F1218}"/>
                  </c:ext>
                </c:extLst>
              </c15:ser>
            </c15:filteredLineSeries>
            <c15:filteredLineSeries>
              <c15:ser>
                <c:idx val="62"/>
                <c:order val="6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8ADE-4592-AF10-7F4C944F1218}"/>
                  </c:ext>
                </c:extLst>
              </c15:ser>
            </c15:filteredLineSeries>
            <c15:filteredLineSeries>
              <c15:ser>
                <c:idx val="63"/>
                <c:order val="6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8ADE-4592-AF10-7F4C944F1218}"/>
                  </c:ext>
                </c:extLst>
              </c15:ser>
            </c15:filteredLineSeries>
            <c15:filteredLineSeries>
              <c15:ser>
                <c:idx val="64"/>
                <c:order val="6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8ADE-4592-AF10-7F4C944F1218}"/>
                  </c:ext>
                </c:extLst>
              </c15:ser>
            </c15:filteredLineSeries>
            <c15:filteredLineSeries>
              <c15:ser>
                <c:idx val="65"/>
                <c:order val="6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8ADE-4592-AF10-7F4C944F1218}"/>
                  </c:ext>
                </c:extLst>
              </c15:ser>
            </c15:filteredLineSeries>
            <c15:filteredLineSeries>
              <c15:ser>
                <c:idx val="66"/>
                <c:order val="6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8ADE-4592-AF10-7F4C944F1218}"/>
                  </c:ext>
                </c:extLst>
              </c15:ser>
            </c15:filteredLineSeries>
            <c15:filteredLineSeries>
              <c15:ser>
                <c:idx val="67"/>
                <c:order val="6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8ADE-4592-AF10-7F4C944F1218}"/>
                  </c:ext>
                </c:extLst>
              </c15:ser>
            </c15:filteredLineSeries>
            <c15:filteredLineSeries>
              <c15:ser>
                <c:idx val="68"/>
                <c:order val="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8ADE-4592-AF10-7F4C944F1218}"/>
                  </c:ext>
                </c:extLst>
              </c15:ser>
            </c15:filteredLineSeries>
            <c15:filteredLineSeries>
              <c15:ser>
                <c:idx val="69"/>
                <c:order val="6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8ADE-4592-AF10-7F4C944F1218}"/>
                  </c:ext>
                </c:extLst>
              </c15:ser>
            </c15:filteredLineSeries>
            <c15:filteredLineSeries>
              <c15:ser>
                <c:idx val="70"/>
                <c:order val="7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6-8ADE-4592-AF10-7F4C944F1218}"/>
                  </c:ext>
                </c:extLst>
              </c15:ser>
            </c15:filteredLineSeries>
            <c15:filteredLineSeries>
              <c15:ser>
                <c:idx val="71"/>
                <c:order val="7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7-8ADE-4592-AF10-7F4C944F1218}"/>
                  </c:ext>
                </c:extLst>
              </c15:ser>
            </c15:filteredLineSeries>
            <c15:filteredLineSeries>
              <c15:ser>
                <c:idx val="72"/>
                <c:order val="7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8-8ADE-4592-AF10-7F4C944F1218}"/>
                  </c:ext>
                </c:extLst>
              </c15:ser>
            </c15:filteredLineSeries>
            <c15:filteredLineSeries>
              <c15:ser>
                <c:idx val="73"/>
                <c:order val="7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'Resistivity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Data'!$D$12:$D$14,'Resistivity Data'!$F$12:$F$14,'Resistivity Data'!$H$12:$H$14,'Resistivity Data'!$J$12:$J$14,'Resistivity Data'!$L$12:$L$14)</c15:sqref>
                        </c15:formulaRef>
                      </c:ext>
                    </c:extLst>
                    <c:strCache>
                      <c:ptCount val="5"/>
                      <c:pt idx="0">
                        <c:v>Apparent Resistivity 
(Ω-m)</c:v>
                      </c:pt>
                      <c:pt idx="1">
                        <c:v>Apparent Resistivity 
(Ω-m)</c:v>
                      </c:pt>
                      <c:pt idx="2">
                        <c:v>Apparent Resistivity 
(Ω-m)</c:v>
                      </c:pt>
                      <c:pt idx="3">
                        <c:v>Apparent Resistivity 
(Ω-m)</c:v>
                      </c:pt>
                      <c:pt idx="4">
                        <c:v>Apparent Resistivity 
(Ω-m)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('Resistivity Data'!#REF!,'Resistivity Data'!#REF!,'Resistivity Data'!#REF!,'Resistivity Data'!#REF!,'Resistivity Data'!#REF!)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8ADE-4592-AF10-7F4C944F1218}"/>
                  </c:ext>
                </c:extLst>
              </c15:ser>
            </c15:filteredLineSeries>
          </c:ext>
        </c:extLst>
      </c:lineChart>
      <c:catAx>
        <c:axId val="14044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45568"/>
        <c:crosses val="autoZero"/>
        <c:auto val="1"/>
        <c:lblAlgn val="ctr"/>
        <c:lblOffset val="100"/>
        <c:noMultiLvlLbl val="0"/>
      </c:catAx>
      <c:valAx>
        <c:axId val="1404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Apparent Resistivity (Ohm-m)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4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68580</xdr:rowOff>
    </xdr:from>
    <xdr:to>
      <xdr:col>2</xdr:col>
      <xdr:colOff>593128</xdr:colOff>
      <xdr:row>4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E24FB7-044B-43AD-8A4A-CACA673F5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68580"/>
          <a:ext cx="1960918" cy="899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0815484" cy="78453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C4E5F5-70C0-4AF8-B769-11CFA604A3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8"/>
  <sheetViews>
    <sheetView tabSelected="1" view="pageLayout" topLeftCell="D28" zoomScale="85" zoomScaleNormal="100" zoomScalePageLayoutView="85" workbookViewId="0">
      <selection activeCell="G42" sqref="G42"/>
    </sheetView>
  </sheetViews>
  <sheetFormatPr defaultColWidth="8.88671875" defaultRowHeight="13.2" x14ac:dyDescent="0.25"/>
  <cols>
    <col min="1" max="1" width="12.109375" style="1" customWidth="1"/>
    <col min="2" max="2" width="8.88671875" style="1"/>
    <col min="3" max="12" width="10.6640625" style="1" customWidth="1"/>
    <col min="13" max="13" width="13.33203125" style="1" customWidth="1"/>
    <col min="14" max="15" width="8.88671875" style="1"/>
    <col min="16" max="25" width="10.6640625" style="1" customWidth="1"/>
    <col min="26" max="16384" width="8.88671875" style="1"/>
  </cols>
  <sheetData>
    <row r="1" spans="1:25" ht="17.399999999999999" x14ac:dyDescent="0.25">
      <c r="A1" s="43" t="s">
        <v>24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2"/>
    </row>
    <row r="2" spans="1:25" ht="17.399999999999999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2"/>
    </row>
    <row r="3" spans="1:25" ht="17.399999999999999" x14ac:dyDescent="0.2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2"/>
    </row>
    <row r="4" spans="1:25" ht="17.399999999999999" x14ac:dyDescent="0.2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2"/>
    </row>
    <row r="5" spans="1:25" ht="17.399999999999999" x14ac:dyDescent="0.25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2"/>
    </row>
    <row r="6" spans="1:25" x14ac:dyDescent="0.25">
      <c r="A6" s="46" t="s">
        <v>0</v>
      </c>
      <c r="B6" s="47"/>
      <c r="C6" s="45" t="s">
        <v>1</v>
      </c>
      <c r="D6" s="45"/>
      <c r="E6" s="45"/>
      <c r="F6" s="45"/>
      <c r="G6" s="45"/>
      <c r="I6" s="46" t="s">
        <v>3</v>
      </c>
      <c r="J6" s="47"/>
      <c r="K6" s="50">
        <v>45190</v>
      </c>
      <c r="L6" s="50"/>
    </row>
    <row r="7" spans="1:25" x14ac:dyDescent="0.25">
      <c r="A7" s="46" t="s">
        <v>2</v>
      </c>
      <c r="B7" s="47"/>
      <c r="C7" s="45" t="s">
        <v>25</v>
      </c>
      <c r="D7" s="45"/>
      <c r="E7" s="45"/>
      <c r="F7" s="45"/>
      <c r="G7" s="45"/>
      <c r="I7" s="46" t="s">
        <v>5</v>
      </c>
      <c r="J7" s="47"/>
      <c r="K7" s="45" t="s">
        <v>6</v>
      </c>
      <c r="L7" s="45"/>
      <c r="N7" s="3" t="s">
        <v>17</v>
      </c>
    </row>
    <row r="8" spans="1:25" x14ac:dyDescent="0.25">
      <c r="A8" s="46" t="s">
        <v>4</v>
      </c>
      <c r="B8" s="47"/>
      <c r="C8" s="45" t="s">
        <v>27</v>
      </c>
      <c r="D8" s="45"/>
      <c r="E8" s="45"/>
      <c r="F8" s="45"/>
      <c r="G8" s="45"/>
      <c r="I8" s="46" t="s">
        <v>9</v>
      </c>
      <c r="J8" s="47"/>
      <c r="K8" s="45" t="s">
        <v>26</v>
      </c>
      <c r="L8" s="45"/>
      <c r="N8" s="3" t="s">
        <v>18</v>
      </c>
    </row>
    <row r="9" spans="1:25" x14ac:dyDescent="0.25">
      <c r="A9" s="46" t="s">
        <v>7</v>
      </c>
      <c r="B9" s="47"/>
      <c r="C9" s="45" t="s">
        <v>8</v>
      </c>
      <c r="D9" s="45"/>
      <c r="E9" s="45"/>
      <c r="F9" s="45"/>
      <c r="G9" s="45"/>
      <c r="N9" s="3" t="s">
        <v>19</v>
      </c>
    </row>
    <row r="10" spans="1:25" x14ac:dyDescent="0.25">
      <c r="A10" s="46" t="s">
        <v>10</v>
      </c>
      <c r="B10" s="47"/>
      <c r="C10" s="45" t="s">
        <v>11</v>
      </c>
      <c r="D10" s="45"/>
      <c r="E10" s="45"/>
      <c r="F10" s="45"/>
      <c r="G10" s="45"/>
      <c r="N10" s="3" t="s">
        <v>20</v>
      </c>
    </row>
    <row r="11" spans="1:25" ht="13.8" thickBot="1" x14ac:dyDescent="0.3"/>
    <row r="12" spans="1:25" ht="14.4" x14ac:dyDescent="0.3">
      <c r="A12" s="37" t="s">
        <v>12</v>
      </c>
      <c r="B12" s="38"/>
      <c r="C12" s="33" t="s">
        <v>13</v>
      </c>
      <c r="D12" s="34"/>
      <c r="E12" s="34"/>
      <c r="F12" s="34"/>
      <c r="G12" s="34"/>
      <c r="H12" s="34"/>
      <c r="I12" s="34"/>
      <c r="J12" s="34"/>
      <c r="K12" s="34"/>
      <c r="L12" s="35"/>
      <c r="N12" s="37" t="s">
        <v>12</v>
      </c>
      <c r="O12" s="38"/>
      <c r="P12" s="33" t="s">
        <v>13</v>
      </c>
      <c r="Q12" s="34"/>
      <c r="R12" s="34"/>
      <c r="S12" s="34"/>
      <c r="T12" s="34"/>
      <c r="U12" s="34"/>
      <c r="V12" s="34"/>
      <c r="W12" s="34"/>
      <c r="X12" s="34"/>
      <c r="Y12" s="35"/>
    </row>
    <row r="13" spans="1:25" ht="14.4" x14ac:dyDescent="0.25">
      <c r="A13" s="39"/>
      <c r="B13" s="40"/>
      <c r="C13" s="36">
        <f>P13</f>
        <v>10</v>
      </c>
      <c r="D13" s="31"/>
      <c r="E13" s="31">
        <f t="shared" ref="E13" si="0">R13</f>
        <v>20</v>
      </c>
      <c r="F13" s="31"/>
      <c r="G13" s="31">
        <f t="shared" ref="G13" si="1">T13</f>
        <v>40</v>
      </c>
      <c r="H13" s="31"/>
      <c r="I13" s="31">
        <f t="shared" ref="I13" si="2">V13</f>
        <v>80</v>
      </c>
      <c r="J13" s="31"/>
      <c r="K13" s="31">
        <f t="shared" ref="K13" si="3">X13</f>
        <v>160</v>
      </c>
      <c r="L13" s="32"/>
      <c r="N13" s="39"/>
      <c r="O13" s="40"/>
      <c r="P13" s="36">
        <v>10</v>
      </c>
      <c r="Q13" s="31"/>
      <c r="R13" s="31">
        <v>20</v>
      </c>
      <c r="S13" s="31"/>
      <c r="T13" s="31">
        <v>40</v>
      </c>
      <c r="U13" s="31"/>
      <c r="V13" s="31">
        <v>80</v>
      </c>
      <c r="W13" s="31"/>
      <c r="X13" s="31">
        <v>160</v>
      </c>
      <c r="Y13" s="32"/>
    </row>
    <row r="14" spans="1:25" ht="34.799999999999997" thickBot="1" x14ac:dyDescent="0.3">
      <c r="A14" s="41"/>
      <c r="B14" s="42"/>
      <c r="C14" s="8" t="s">
        <v>14</v>
      </c>
      <c r="D14" s="10" t="s">
        <v>23</v>
      </c>
      <c r="E14" s="9" t="s">
        <v>14</v>
      </c>
      <c r="F14" s="10" t="s">
        <v>23</v>
      </c>
      <c r="G14" s="9" t="s">
        <v>14</v>
      </c>
      <c r="H14" s="10" t="s">
        <v>23</v>
      </c>
      <c r="I14" s="9" t="s">
        <v>14</v>
      </c>
      <c r="J14" s="10" t="s">
        <v>23</v>
      </c>
      <c r="K14" s="9" t="s">
        <v>14</v>
      </c>
      <c r="L14" s="10" t="s">
        <v>23</v>
      </c>
      <c r="N14" s="41"/>
      <c r="O14" s="42"/>
      <c r="P14" s="8" t="s">
        <v>14</v>
      </c>
      <c r="Q14" s="10" t="s">
        <v>22</v>
      </c>
      <c r="R14" s="9" t="s">
        <v>14</v>
      </c>
      <c r="S14" s="10" t="s">
        <v>22</v>
      </c>
      <c r="T14" s="9" t="s">
        <v>14</v>
      </c>
      <c r="U14" s="10" t="s">
        <v>22</v>
      </c>
      <c r="V14" s="9" t="s">
        <v>14</v>
      </c>
      <c r="W14" s="10" t="s">
        <v>22</v>
      </c>
      <c r="X14" s="9" t="s">
        <v>14</v>
      </c>
      <c r="Y14" s="10" t="s">
        <v>22</v>
      </c>
    </row>
    <row r="15" spans="1:25" x14ac:dyDescent="0.25">
      <c r="A15" s="48">
        <f>N15</f>
        <v>34</v>
      </c>
      <c r="B15" s="4" t="s">
        <v>15</v>
      </c>
      <c r="C15" s="20">
        <f>P15</f>
        <v>7.59</v>
      </c>
      <c r="D15" s="21">
        <f>Q15*0.3048</f>
        <v>145.35709673760002</v>
      </c>
      <c r="E15" s="20">
        <f>R15</f>
        <v>3.3559999999999999</v>
      </c>
      <c r="F15" s="21">
        <f>S15*0.3048</f>
        <v>128.54240227968</v>
      </c>
      <c r="G15" s="20">
        <f>T15</f>
        <v>1.6950000000000001</v>
      </c>
      <c r="H15" s="21">
        <f>U15*0.3048</f>
        <v>129.84467929920001</v>
      </c>
      <c r="I15" s="20">
        <f>V15</f>
        <v>1.383</v>
      </c>
      <c r="J15" s="21">
        <f>W15*0.3048</f>
        <v>211.88813152895997</v>
      </c>
      <c r="K15" s="6">
        <f t="shared" ref="K15:K16" si="4">X15</f>
        <v>0.86280000000000001</v>
      </c>
      <c r="L15" s="15">
        <f t="shared" ref="L15:L16" si="5">Y15*0.3048</f>
        <v>264.377555868672</v>
      </c>
      <c r="N15" s="48">
        <v>34</v>
      </c>
      <c r="O15" s="4" t="s">
        <v>15</v>
      </c>
      <c r="P15" s="6">
        <v>7.59</v>
      </c>
      <c r="Q15" s="11">
        <f>P15*2*3.14159*$P$13</f>
        <v>476.89336200000002</v>
      </c>
      <c r="R15" s="6">
        <v>3.3559999999999999</v>
      </c>
      <c r="S15" s="11">
        <f>R15*2*3.14159*$R$13</f>
        <v>421.72704159999995</v>
      </c>
      <c r="T15" s="6">
        <v>1.6950000000000001</v>
      </c>
      <c r="U15" s="11">
        <f>T15*2*3.14159*$T$13</f>
        <v>425.99960399999998</v>
      </c>
      <c r="V15" s="6">
        <v>1.383</v>
      </c>
      <c r="W15" s="11">
        <f>V15*2*3.14159*$V$13</f>
        <v>695.17103519999989</v>
      </c>
      <c r="X15" s="6">
        <v>0.86280000000000001</v>
      </c>
      <c r="Y15" s="11">
        <f t="shared" ref="Y15:Y20" si="6">X15*2*3.14159*$X$13</f>
        <v>867.38043263999998</v>
      </c>
    </row>
    <row r="16" spans="1:25" ht="13.8" thickBot="1" x14ac:dyDescent="0.3">
      <c r="A16" s="49"/>
      <c r="B16" s="5" t="s">
        <v>16</v>
      </c>
      <c r="C16" s="22">
        <f>P16</f>
        <v>7.55</v>
      </c>
      <c r="D16" s="23">
        <f>Q16*0.3048</f>
        <v>144.591051432</v>
      </c>
      <c r="E16" s="22">
        <f>R16</f>
        <v>3.4449999999999998</v>
      </c>
      <c r="F16" s="23">
        <f>S16*0.3048</f>
        <v>131.95130388959998</v>
      </c>
      <c r="G16" s="22">
        <f>T16</f>
        <v>1.891</v>
      </c>
      <c r="H16" s="23">
        <f>U16*0.3048</f>
        <v>144.85916728896001</v>
      </c>
      <c r="I16" s="22">
        <f>V16</f>
        <v>1.321</v>
      </c>
      <c r="J16" s="23">
        <f>W16*0.3048</f>
        <v>202.38916973952001</v>
      </c>
      <c r="K16" s="7">
        <f t="shared" si="4"/>
        <v>0.91200000000000003</v>
      </c>
      <c r="L16" s="14">
        <f t="shared" si="5"/>
        <v>279.45332748288001</v>
      </c>
      <c r="N16" s="49"/>
      <c r="O16" s="5" t="s">
        <v>16</v>
      </c>
      <c r="P16" s="7">
        <v>7.55</v>
      </c>
      <c r="Q16" s="12">
        <f t="shared" ref="Q16:Q20" si="7">P16*2*3.14159*$P$13</f>
        <v>474.38008999999994</v>
      </c>
      <c r="R16" s="7">
        <v>3.4449999999999998</v>
      </c>
      <c r="S16" s="12">
        <f t="shared" ref="S16:S20" si="8">R16*2*3.14159*$R$13</f>
        <v>432.91110199999997</v>
      </c>
      <c r="T16" s="7">
        <v>1.891</v>
      </c>
      <c r="U16" s="12">
        <f t="shared" ref="U16:U20" si="9">T16*2*3.14159*$T$13</f>
        <v>475.25973520000002</v>
      </c>
      <c r="V16" s="7">
        <v>1.321</v>
      </c>
      <c r="W16" s="12">
        <f>V16*2*3.14159*$V$13</f>
        <v>664.00646240000003</v>
      </c>
      <c r="X16" s="7">
        <v>0.91200000000000003</v>
      </c>
      <c r="Y16" s="12">
        <f t="shared" si="6"/>
        <v>916.84162560000004</v>
      </c>
    </row>
    <row r="17" spans="1:25" x14ac:dyDescent="0.25">
      <c r="A17" s="48">
        <f t="shared" ref="A17" si="10">N17</f>
        <v>150</v>
      </c>
      <c r="B17" s="4" t="s">
        <v>15</v>
      </c>
      <c r="C17" s="20">
        <f t="shared" ref="C17:K20" si="11">P17</f>
        <v>9.48</v>
      </c>
      <c r="D17" s="24">
        <f t="shared" ref="D17:L20" si="12">Q17*0.3048</f>
        <v>181.55273742719999</v>
      </c>
      <c r="E17" s="20">
        <f t="shared" si="11"/>
        <v>5.9189999999999996</v>
      </c>
      <c r="F17" s="24">
        <f t="shared" si="12"/>
        <v>226.71110819231998</v>
      </c>
      <c r="G17" s="20">
        <f t="shared" si="11"/>
        <v>4.141</v>
      </c>
      <c r="H17" s="24">
        <f t="shared" si="12"/>
        <v>317.21936104895997</v>
      </c>
      <c r="I17" s="20">
        <f t="shared" si="11"/>
        <v>2.8889999999999998</v>
      </c>
      <c r="J17" s="24">
        <f t="shared" si="12"/>
        <v>442.62097757568</v>
      </c>
      <c r="K17" s="6">
        <f t="shared" si="11"/>
        <v>1.119</v>
      </c>
      <c r="L17" s="15">
        <f t="shared" si="12"/>
        <v>342.88187878655998</v>
      </c>
      <c r="N17" s="48">
        <v>150</v>
      </c>
      <c r="O17" s="4" t="s">
        <v>15</v>
      </c>
      <c r="P17" s="6">
        <v>9.48</v>
      </c>
      <c r="Q17" s="13">
        <f>P17*2*3.14159*$P$13</f>
        <v>595.64546399999995</v>
      </c>
      <c r="R17" s="6">
        <v>5.9189999999999996</v>
      </c>
      <c r="S17" s="13">
        <f t="shared" si="8"/>
        <v>743.8028483999999</v>
      </c>
      <c r="T17" s="6">
        <v>4.141</v>
      </c>
      <c r="U17" s="13">
        <f t="shared" si="9"/>
        <v>1040.7459351999998</v>
      </c>
      <c r="V17" s="6">
        <v>2.8889999999999998</v>
      </c>
      <c r="W17" s="13">
        <f t="shared" ref="W17:W20" si="13">V17*2*3.14159*$V$13</f>
        <v>1452.1685616</v>
      </c>
      <c r="X17" s="6">
        <v>1.119</v>
      </c>
      <c r="Y17" s="13">
        <f t="shared" si="6"/>
        <v>1124.9405471999999</v>
      </c>
    </row>
    <row r="18" spans="1:25" ht="13.8" thickBot="1" x14ac:dyDescent="0.3">
      <c r="A18" s="49"/>
      <c r="B18" s="5" t="s">
        <v>16</v>
      </c>
      <c r="C18" s="22">
        <f t="shared" si="11"/>
        <v>9.2910000000000004</v>
      </c>
      <c r="D18" s="23">
        <f t="shared" si="12"/>
        <v>177.93317335824</v>
      </c>
      <c r="E18" s="22">
        <f t="shared" si="11"/>
        <v>6.0250000000000004</v>
      </c>
      <c r="F18" s="23">
        <f t="shared" si="12"/>
        <v>230.77114831200001</v>
      </c>
      <c r="G18" s="22">
        <f t="shared" si="11"/>
        <v>4.0979999999999999</v>
      </c>
      <c r="H18" s="23">
        <f t="shared" si="12"/>
        <v>313.92536623487996</v>
      </c>
      <c r="I18" s="22">
        <f t="shared" si="11"/>
        <v>3.0009999999999999</v>
      </c>
      <c r="J18" s="23">
        <f t="shared" si="12"/>
        <v>459.78039242111998</v>
      </c>
      <c r="K18" s="25"/>
      <c r="L18" s="26"/>
      <c r="N18" s="49"/>
      <c r="O18" s="5" t="s">
        <v>16</v>
      </c>
      <c r="P18" s="7">
        <v>9.2910000000000004</v>
      </c>
      <c r="Q18" s="12">
        <f t="shared" si="7"/>
        <v>583.77025379999998</v>
      </c>
      <c r="R18" s="7">
        <v>6.0250000000000004</v>
      </c>
      <c r="S18" s="12">
        <f t="shared" si="8"/>
        <v>757.12319000000002</v>
      </c>
      <c r="T18" s="7">
        <v>4.0979999999999999</v>
      </c>
      <c r="U18" s="12">
        <f t="shared" si="9"/>
        <v>1029.9388655999999</v>
      </c>
      <c r="V18" s="7">
        <v>3.0009999999999999</v>
      </c>
      <c r="W18" s="12">
        <f t="shared" si="13"/>
        <v>1508.4658543999999</v>
      </c>
      <c r="X18" s="7"/>
      <c r="Y18" s="12">
        <f t="shared" si="6"/>
        <v>0</v>
      </c>
    </row>
    <row r="19" spans="1:25" x14ac:dyDescent="0.25">
      <c r="A19" s="48">
        <f t="shared" ref="A19" si="14">N19</f>
        <v>228</v>
      </c>
      <c r="B19" s="4" t="s">
        <v>15</v>
      </c>
      <c r="C19" s="20">
        <f t="shared" si="11"/>
        <v>5.9320000000000004</v>
      </c>
      <c r="D19" s="21">
        <f t="shared" si="12"/>
        <v>113.60451882048002</v>
      </c>
      <c r="E19" s="20">
        <f t="shared" si="11"/>
        <v>4.3339999999999996</v>
      </c>
      <c r="F19" s="21">
        <f t="shared" si="12"/>
        <v>166.00201772352</v>
      </c>
      <c r="G19" s="20">
        <f t="shared" si="11"/>
        <v>3.2959999999999998</v>
      </c>
      <c r="H19" s="21">
        <f t="shared" si="12"/>
        <v>252.48853272576</v>
      </c>
      <c r="I19" s="20">
        <f t="shared" si="11"/>
        <v>1.9119999999999999</v>
      </c>
      <c r="J19" s="21">
        <f t="shared" si="12"/>
        <v>292.93572486144001</v>
      </c>
      <c r="K19" s="6">
        <f t="shared" ref="K19:K20" si="15">X19</f>
        <v>1.3360000000000001</v>
      </c>
      <c r="L19" s="15">
        <f t="shared" ref="L19:L20" si="16">Y19*0.3048</f>
        <v>409.37461131264001</v>
      </c>
      <c r="N19" s="48">
        <v>228</v>
      </c>
      <c r="O19" s="4" t="s">
        <v>15</v>
      </c>
      <c r="P19" s="6">
        <v>5.9320000000000004</v>
      </c>
      <c r="Q19" s="11">
        <f t="shared" si="7"/>
        <v>372.71823760000007</v>
      </c>
      <c r="R19" s="6">
        <v>4.3339999999999996</v>
      </c>
      <c r="S19" s="11">
        <f t="shared" si="8"/>
        <v>544.62604239999996</v>
      </c>
      <c r="T19" s="6">
        <v>3.2959999999999998</v>
      </c>
      <c r="U19" s="11">
        <f t="shared" si="9"/>
        <v>828.37445119999995</v>
      </c>
      <c r="V19" s="6">
        <v>1.9119999999999999</v>
      </c>
      <c r="W19" s="11">
        <f t="shared" si="13"/>
        <v>961.07521279999992</v>
      </c>
      <c r="X19" s="6">
        <v>1.3360000000000001</v>
      </c>
      <c r="Y19" s="11">
        <f t="shared" si="6"/>
        <v>1343.0925568</v>
      </c>
    </row>
    <row r="20" spans="1:25" ht="13.8" thickBot="1" x14ac:dyDescent="0.3">
      <c r="A20" s="49"/>
      <c r="B20" s="5" t="s">
        <v>16</v>
      </c>
      <c r="C20" s="22">
        <f t="shared" si="11"/>
        <v>6.0019999999999998</v>
      </c>
      <c r="D20" s="23">
        <f t="shared" si="12"/>
        <v>114.94509810528</v>
      </c>
      <c r="E20" s="22">
        <f t="shared" si="11"/>
        <v>4.3979999999999997</v>
      </c>
      <c r="F20" s="23">
        <f t="shared" si="12"/>
        <v>168.45336270143997</v>
      </c>
      <c r="G20" s="22">
        <f t="shared" si="11"/>
        <v>3.4239999999999999</v>
      </c>
      <c r="H20" s="23">
        <f t="shared" si="12"/>
        <v>262.29391263744003</v>
      </c>
      <c r="I20" s="22">
        <f t="shared" si="11"/>
        <v>1.819</v>
      </c>
      <c r="J20" s="23">
        <f t="shared" si="12"/>
        <v>278.68728217728</v>
      </c>
      <c r="K20" s="7">
        <f t="shared" si="15"/>
        <v>1.3839999999999999</v>
      </c>
      <c r="L20" s="14">
        <f t="shared" si="16"/>
        <v>424.08268118016002</v>
      </c>
      <c r="N20" s="49"/>
      <c r="O20" s="5" t="s">
        <v>16</v>
      </c>
      <c r="P20" s="7">
        <v>6.0019999999999998</v>
      </c>
      <c r="Q20" s="12">
        <f t="shared" si="7"/>
        <v>377.11646359999997</v>
      </c>
      <c r="R20" s="7">
        <v>4.3979999999999997</v>
      </c>
      <c r="S20" s="12">
        <f t="shared" si="8"/>
        <v>552.66851279999992</v>
      </c>
      <c r="T20" s="7">
        <v>3.4239999999999999</v>
      </c>
      <c r="U20" s="12">
        <f t="shared" si="9"/>
        <v>860.54433280000001</v>
      </c>
      <c r="V20" s="7">
        <v>1.819</v>
      </c>
      <c r="W20" s="12">
        <f t="shared" si="13"/>
        <v>914.32835360000001</v>
      </c>
      <c r="X20" s="7">
        <v>1.3839999999999999</v>
      </c>
      <c r="Y20" s="12">
        <f t="shared" si="6"/>
        <v>1391.3473792</v>
      </c>
    </row>
    <row r="21" spans="1:25" ht="36.6" customHeight="1" thickTop="1" thickBot="1" x14ac:dyDescent="0.3">
      <c r="A21" s="51"/>
      <c r="B21" s="52"/>
      <c r="C21" s="27" t="s">
        <v>14</v>
      </c>
      <c r="D21" s="28" t="s">
        <v>23</v>
      </c>
      <c r="E21" s="29" t="s">
        <v>14</v>
      </c>
      <c r="F21" s="28" t="s">
        <v>23</v>
      </c>
      <c r="G21" s="29" t="s">
        <v>14</v>
      </c>
      <c r="H21" s="28" t="s">
        <v>23</v>
      </c>
      <c r="I21" s="29" t="s">
        <v>14</v>
      </c>
      <c r="J21" s="28" t="s">
        <v>23</v>
      </c>
      <c r="K21" s="29" t="s">
        <v>14</v>
      </c>
      <c r="L21" s="30" t="s">
        <v>23</v>
      </c>
    </row>
    <row r="22" spans="1:25" ht="36.6" customHeight="1" thickTop="1" thickBot="1" x14ac:dyDescent="0.3">
      <c r="A22" s="51" t="s">
        <v>21</v>
      </c>
      <c r="B22" s="52"/>
      <c r="C22" s="16">
        <f t="shared" ref="C22:L22" si="17">AVERAGEIF(C15:C20,"&gt;0",C15:C20)</f>
        <v>7.640833333333334</v>
      </c>
      <c r="D22" s="17">
        <f t="shared" si="17"/>
        <v>146.33061264680001</v>
      </c>
      <c r="E22" s="18">
        <f t="shared" si="17"/>
        <v>4.5794999999999995</v>
      </c>
      <c r="F22" s="17">
        <f t="shared" si="17"/>
        <v>175.40522384976001</v>
      </c>
      <c r="G22" s="18">
        <f t="shared" si="17"/>
        <v>3.0908333333333329</v>
      </c>
      <c r="H22" s="17">
        <f t="shared" si="17"/>
        <v>236.77183653919997</v>
      </c>
      <c r="I22" s="18">
        <f t="shared" si="17"/>
        <v>2.0541666666666667</v>
      </c>
      <c r="J22" s="17">
        <f t="shared" si="17"/>
        <v>314.71694638399998</v>
      </c>
      <c r="K22" s="18">
        <f>AVERAGEIF(K15:K20,"&gt;0",K15:K20)</f>
        <v>1.12276</v>
      </c>
      <c r="L22" s="19">
        <f t="shared" si="17"/>
        <v>344.03401092618248</v>
      </c>
    </row>
    <row r="23" spans="1:25" ht="13.8" thickTop="1" x14ac:dyDescent="0.25"/>
    <row r="28" spans="1:25" x14ac:dyDescent="0.25">
      <c r="H28" s="1" t="s">
        <v>28</v>
      </c>
    </row>
  </sheetData>
  <mergeCells count="39">
    <mergeCell ref="A22:B22"/>
    <mergeCell ref="A21:B21"/>
    <mergeCell ref="A19:A20"/>
    <mergeCell ref="I7:J7"/>
    <mergeCell ref="I8:J8"/>
    <mergeCell ref="A10:B10"/>
    <mergeCell ref="A15:A16"/>
    <mergeCell ref="A17:A18"/>
    <mergeCell ref="C10:G10"/>
    <mergeCell ref="A12:B14"/>
    <mergeCell ref="N15:N16"/>
    <mergeCell ref="N17:N18"/>
    <mergeCell ref="N19:N20"/>
    <mergeCell ref="I6:J6"/>
    <mergeCell ref="K6:L6"/>
    <mergeCell ref="K7:L7"/>
    <mergeCell ref="K8:L8"/>
    <mergeCell ref="A1:L5"/>
    <mergeCell ref="C6:G6"/>
    <mergeCell ref="C7:G7"/>
    <mergeCell ref="C8:G8"/>
    <mergeCell ref="C9:G9"/>
    <mergeCell ref="A6:B6"/>
    <mergeCell ref="A7:B7"/>
    <mergeCell ref="A8:B8"/>
    <mergeCell ref="A9:B9"/>
    <mergeCell ref="V13:W13"/>
    <mergeCell ref="X13:Y13"/>
    <mergeCell ref="P12:Y12"/>
    <mergeCell ref="C12:L12"/>
    <mergeCell ref="C13:D13"/>
    <mergeCell ref="E13:F13"/>
    <mergeCell ref="G13:H13"/>
    <mergeCell ref="I13:J13"/>
    <mergeCell ref="K13:L13"/>
    <mergeCell ref="N12:O14"/>
    <mergeCell ref="P13:Q13"/>
    <mergeCell ref="R13:S13"/>
    <mergeCell ref="T13:U13"/>
  </mergeCells>
  <phoneticPr fontId="6" type="noConversion"/>
  <printOptions horizontalCentered="1" verticalCentered="1"/>
  <pageMargins left="0.7" right="0.7" top="0.75" bottom="0.75" header="0.3" footer="0.3"/>
  <pageSetup scale="70" fitToHeight="0" orientation="portrait" horizontalDpi="4294967295" verticalDpi="4294967295" r:id="rId1"/>
  <headerFooter>
    <oddFooter>&amp;L&amp;"Arial,Regular"&amp;9Notes:
  Description of soil:  Silty, sandy clay soils
  THG Geophysics, Ltd: A. Balog, K. McKinley, S. Eydlin
  Ohmega calibration checked daily&amp;RPage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Resistivity Data</vt:lpstr>
      <vt:lpstr>Chart1</vt:lpstr>
      <vt:lpstr>'Resistivity Data'!Print_Area</vt:lpstr>
      <vt:lpstr>'Resistivity Data'!Print_Titles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Balog</dc:creator>
  <cp:lastModifiedBy>Alex Balog</cp:lastModifiedBy>
  <cp:lastPrinted>2023-06-26T12:46:26Z</cp:lastPrinted>
  <dcterms:created xsi:type="dcterms:W3CDTF">2023-06-23T18:39:29Z</dcterms:created>
  <dcterms:modified xsi:type="dcterms:W3CDTF">2023-09-27T14:14:38Z</dcterms:modified>
</cp:coreProperties>
</file>