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7"/>
  <workbookPr defaultThemeVersion="166925"/>
  <xr:revisionPtr revIDLastSave="0" documentId="8_{C83859AA-8C86-42FA-82A9-0A9FC24B6164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B20" i="1"/>
  <c r="B28" i="1"/>
  <c r="B36" i="1"/>
  <c r="B35" i="1"/>
  <c r="B33" i="1"/>
  <c r="B31" i="1"/>
  <c r="B30" i="1"/>
  <c r="B26" i="1"/>
  <c r="B22" i="1"/>
  <c r="B24" i="1"/>
</calcChain>
</file>

<file path=xl/sharedStrings.xml><?xml version="1.0" encoding="utf-8"?>
<sst xmlns="http://schemas.openxmlformats.org/spreadsheetml/2006/main" count="150" uniqueCount="74">
  <si>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</si>
  <si>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</si>
  <si>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</si>
  <si>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</si>
  <si>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</si>
  <si>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</si>
  <si>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</si>
  <si>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</si>
  <si>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</si>
  <si>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</si>
  <si>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</si>
  <si>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</si>
  <si>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</si>
  <si>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</si>
  <si>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</si>
  <si>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</si>
  <si>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</si>
  <si>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</si>
  <si>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</si>
  <si>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</si>
  <si>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</si>
  <si>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</si>
  <si>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</si>
  <si>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</si>
  <si>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</si>
  <si>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</si>
  <si>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</si>
  <si>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</si>
  <si>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</si>
  <si>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</si>
  <si>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</si>
  <si>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</si>
  <si>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</si>
  <si>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</si>
  <si>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</si>
  <si>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</si>
  <si>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</si>
  <si>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</si>
  <si>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</si>
  <si>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</si>
  <si>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</si>
  <si>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</si>
  <si>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</si>
  <si>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</si>
  <si>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</si>
  <si>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</si>
  <si>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</si>
  <si>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</si>
  <si>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</si>
  <si>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</si>
  <si>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</si>
  <si>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</si>
  <si>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</si>
  <si>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</si>
  <si>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</si>
  <si>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</si>
  <si>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</si>
  <si>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</si>
  <si>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</si>
  <si>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</si>
  <si>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</si>
  <si>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</si>
  <si>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</si>
  <si>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1.Filters Applied</t>
  </si>
  <si>
    <t xml:space="preserve">2.Average </t>
  </si>
  <si>
    <t>3.Employees older than 50</t>
  </si>
  <si>
    <t>4. IT Total</t>
  </si>
  <si>
    <t>5. Female in IT Department</t>
  </si>
  <si>
    <t>6. Top earner</t>
  </si>
  <si>
    <t>7.a Youngest Employee</t>
  </si>
  <si>
    <t>7.b Oldest Employee</t>
  </si>
  <si>
    <t>8. All employees from United states</t>
  </si>
  <si>
    <t>9.a Average salary based on gender(Male)</t>
  </si>
  <si>
    <t>9.b Average salary based on gender(Female)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</si>
</sst>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6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sz val="9"/>
      <color rgb="FF000000"/>
      <name val="Arial"/>
      <charset val="1"/>
    </font>
    <font>
      <b/>
      <sz val="9"/>
      <color rgb="FF000000"/>
      <name val="Arial"/>
      <family val="2"/>
    </font>
    <font>
      <sz val="9"/>
      <color rgb="FF000000"/>
      <name val="Arial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6" fontId="1" fillId="0" borderId="0" xfId="0" applyNumberFormat="1" applyFont="1"/>
    <xf numFmtId="0" fontId="4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4" fillId="0" borderId="0" xfId="0" applyFont="1"/>
    <xf numFmtId="6" fontId="3" fillId="0" borderId="3" xfId="0" applyNumberFormat="1" applyFont="1" applyBorder="1"/>
    <xf numFmtId="0" fontId="0" fillId="0" borderId="0" xfId="0" applyAlignment="1">
      <alignment wrapText="1"/>
    </xf>
    <xf numFmtId="166" fontId="2" fillId="2" borderId="1" xfId="0" applyNumberFormat="1" applyFont="1" applyFill="1" applyBorder="1"/>
    <xf numFmtId="166" fontId="4" fillId="0" borderId="1" xfId="0" applyNumberFormat="1" applyFont="1" applyBorder="1"/>
    <xf numFmtId="166" fontId="4" fillId="0" borderId="3" xfId="0" applyNumberFormat="1" applyFont="1" applyBorder="1"/>
    <xf numFmtId="166" fontId="0" fillId="0" borderId="0" xfId="0" applyNumberFormat="1"/>
    <xf numFmtId="0" fontId="2" fillId="2" borderId="4" xfId="0" applyFont="1" applyFill="1" applyBorder="1"/>
    <xf numFmtId="0" fontId="4" fillId="3" borderId="5" xfId="0" applyFont="1" applyFill="1" applyBorder="1"/>
    <xf numFmtId="0" fontId="4" fillId="0" borderId="5" xfId="0" applyFont="1" applyBorder="1"/>
    <xf numFmtId="0" fontId="4" fillId="0" borderId="6" xfId="0" applyFont="1" applyBorder="1"/>
    <xf numFmtId="166" fontId="2" fillId="2" borderId="4" xfId="0" applyNumberFormat="1" applyFont="1" applyFill="1" applyBorder="1"/>
    <xf numFmtId="166" fontId="4" fillId="3" borderId="5" xfId="0" applyNumberFormat="1" applyFont="1" applyFill="1" applyBorder="1"/>
    <xf numFmtId="166" fontId="4" fillId="0" borderId="5" xfId="0" applyNumberFormat="1" applyFont="1" applyBorder="1"/>
    <xf numFmtId="166" fontId="4" fillId="0" borderId="6" xfId="0" applyNumberFormat="1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6" formatCode="_-[$$-409]* #,##0.00_ ;_-[$$-409]* \-#,##0.00\ ;_-[$$-409]* &quot;-&quot;??_ ;_-@_ "/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6" formatCode="_-[$$-409]* #,##0.00_ ;_-[$$-409]* \-#,##0.00\ ;_-[$$-409]* &quot;-&quot;??_ ;_-@_ 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0" formatCode="&quot;$&quot;#,##0;[Red]\-&quot;$&quot;#,##0"/>
      <border diagonalUp="0" diagonalDown="0" outline="0">
        <left/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rgb="FF000000"/>
          <bgColor rgb="FFF4B084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Annual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United States</c:v>
                </c:pt>
                <c:pt idx="1">
                  <c:v>China</c:v>
                </c:pt>
                <c:pt idx="2">
                  <c:v>United States</c:v>
                </c:pt>
                <c:pt idx="3">
                  <c:v>United States</c:v>
                </c:pt>
                <c:pt idx="4">
                  <c:v>United States</c:v>
                </c:pt>
                <c:pt idx="5">
                  <c:v>China</c:v>
                </c:pt>
                <c:pt idx="6">
                  <c:v>United States</c:v>
                </c:pt>
                <c:pt idx="7">
                  <c:v>United States</c:v>
                </c:pt>
                <c:pt idx="8">
                  <c:v>United States</c:v>
                </c:pt>
                <c:pt idx="9">
                  <c:v>United States</c:v>
                </c:pt>
                <c:pt idx="10">
                  <c:v>United States</c:v>
                </c:pt>
                <c:pt idx="11">
                  <c:v>United States</c:v>
                </c:pt>
                <c:pt idx="12">
                  <c:v>United States</c:v>
                </c:pt>
                <c:pt idx="13">
                  <c:v>China</c:v>
                </c:pt>
              </c:strCache>
            </c:strRef>
          </c:cat>
          <c:val>
            <c:numRef>
              <c:f>Sheet2!$B$2:$B$15</c:f>
              <c:numCache>
                <c:formatCode>_-[$$-409]* #,##0.00_ ;_-[$$-409]* \-#,##0.00\ ;_-[$$-409]* "-"??_ ;_-@_ </c:formatCode>
                <c:ptCount val="14"/>
                <c:pt idx="0">
                  <c:v>141604</c:v>
                </c:pt>
                <c:pt idx="1">
                  <c:v>99975</c:v>
                </c:pt>
                <c:pt idx="2">
                  <c:v>163099</c:v>
                </c:pt>
                <c:pt idx="3">
                  <c:v>84913</c:v>
                </c:pt>
                <c:pt idx="4">
                  <c:v>95409</c:v>
                </c:pt>
                <c:pt idx="5">
                  <c:v>50994</c:v>
                </c:pt>
                <c:pt idx="6">
                  <c:v>119746</c:v>
                </c:pt>
                <c:pt idx="7">
                  <c:v>41336</c:v>
                </c:pt>
                <c:pt idx="8">
                  <c:v>113527</c:v>
                </c:pt>
                <c:pt idx="9">
                  <c:v>77203</c:v>
                </c:pt>
                <c:pt idx="10">
                  <c:v>157333</c:v>
                </c:pt>
                <c:pt idx="11">
                  <c:v>109851</c:v>
                </c:pt>
                <c:pt idx="12">
                  <c:v>105086</c:v>
                </c:pt>
                <c:pt idx="13">
                  <c:v>146742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3B8-83CE-FA67BFEE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02952"/>
        <c:axId val="904409608"/>
      </c:barChart>
      <c:catAx>
        <c:axId val="9044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9608"/>
        <c:crosses val="autoZero"/>
        <c:auto val="1"/>
        <c:lblAlgn val="ctr"/>
        <c:lblOffset val="100"/>
        <c:noMultiLvlLbl val="0"/>
      </c:catAx>
      <c:valAx>
        <c:axId val="9044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Female</c:v>
                </c:pt>
                <c:pt idx="1">
                  <c:v>Male</c:v>
                </c:pt>
                <c:pt idx="2">
                  <c:v>Female</c:v>
                </c:pt>
                <c:pt idx="3">
                  <c:v>Female</c:v>
                </c:pt>
                <c:pt idx="4">
                  <c:v>Male</c:v>
                </c:pt>
                <c:pt idx="5">
                  <c:v>Male</c:v>
                </c:pt>
                <c:pt idx="6">
                  <c:v>Female</c:v>
                </c:pt>
                <c:pt idx="7">
                  <c:v>Male</c:v>
                </c:pt>
                <c:pt idx="8">
                  <c:v>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  <c:pt idx="12">
                  <c:v>Male</c:v>
                </c:pt>
                <c:pt idx="13">
                  <c:v>Female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55</c:v>
                </c:pt>
                <c:pt idx="1">
                  <c:v>59</c:v>
                </c:pt>
                <c:pt idx="2">
                  <c:v>50</c:v>
                </c:pt>
                <c:pt idx="3">
                  <c:v>26</c:v>
                </c:pt>
                <c:pt idx="4">
                  <c:v>55</c:v>
                </c:pt>
                <c:pt idx="5">
                  <c:v>57</c:v>
                </c:pt>
                <c:pt idx="6">
                  <c:v>27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27</c:v>
                </c:pt>
                <c:pt idx="12">
                  <c:v>59</c:v>
                </c:pt>
                <c:pt idx="1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1-4E0C-98B3-F633B845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587079"/>
        <c:axId val="155623943"/>
      </c:barChart>
      <c:catAx>
        <c:axId val="15558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3943"/>
        <c:crosses val="autoZero"/>
        <c:auto val="1"/>
        <c:lblAlgn val="ctr"/>
        <c:lblOffset val="100"/>
        <c:noMultiLvlLbl val="0"/>
      </c:catAx>
      <c:valAx>
        <c:axId val="15562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104775</xdr:rowOff>
    </xdr:from>
    <xdr:to>
      <xdr:col>10</xdr:col>
      <xdr:colOff>438150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E158A-F292-2B9C-67B7-740892360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57150</xdr:rowOff>
    </xdr:from>
    <xdr:to>
      <xdr:col>11</xdr:col>
      <xdr:colOff>142875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B9E9B-52D9-1F64-F86A-F849A422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94AB5-B12E-4196-A37A-309663A666A7}" name="Table1" displayName="Table1" ref="A1:I16" totalsRowCount="1" headerRowDxfId="21" dataDxfId="20" headerRowBorderDxfId="18" tableBorderDxfId="19">
  <autoFilter ref="A1:I15" xr:uid="{5DF94AB5-B12E-4196-A37A-309663A666A7}"/>
  <tableColumns count="9">
    <tableColumn id="1" xr3:uid="{D3266FE8-6FAC-44A8-BFF2-ADA7C3D9E809}" name="EEID" dataDxfId="16" totalsRowDxfId="17"/>
    <tableColumn id="2" xr3:uid="{179AC473-C89D-457E-B23D-90C881EE9871}" name="Full Name" dataDxfId="14" totalsRowDxfId="15"/>
    <tableColumn id="3" xr3:uid="{8BEAD741-CC45-4B0E-9DFD-6352328369C5}" name="Job Title" dataDxfId="12" totalsRowDxfId="13"/>
    <tableColumn id="4" xr3:uid="{D6C846A5-E241-408C-9902-B5FD332354BF}" name="Department" dataDxfId="10" totalsRowDxfId="11"/>
    <tableColumn id="5" xr3:uid="{629BE998-E9A4-4B72-B128-35C3704DF9F4}" name="Gender" dataDxfId="8" totalsRowDxfId="9"/>
    <tableColumn id="6" xr3:uid="{ABAEAE1B-8031-47E8-9E85-3C1473B82EFB}" name="Age" dataDxfId="6" totalsRowDxfId="7"/>
    <tableColumn id="7" xr3:uid="{E658D3EA-E081-463E-B9D7-728B14664D59}" name="Annual Salary" totalsRowFunction="custom" dataDxfId="4" totalsRowDxfId="5">
      <totalsRowFormula>SUM(G2:G15)</totalsRowFormula>
    </tableColumn>
    <tableColumn id="8" xr3:uid="{D564B282-5514-498D-9A85-8AFE4FECBB9F}" name="Country" dataDxfId="2" totalsRowDxfId="3"/>
    <tableColumn id="9" xr3:uid="{48BBD89D-A207-4C46-89FF-DBB774DA8E37}" name="City" dataDxfId="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opLeftCell="A36" workbookViewId="0">
      <selection activeCell="A38" sqref="A38"/>
    </sheetView>
  </sheetViews>
  <sheetFormatPr defaultRowHeight="15"/>
  <cols>
    <col min="1" max="1" width="23.7109375" customWidth="1"/>
    <col min="2" max="2" width="24.42578125" customWidth="1"/>
    <col min="3" max="3" width="25.42578125" customWidth="1"/>
    <col min="4" max="4" width="18.5703125" customWidth="1"/>
    <col min="5" max="5" width="14" customWidth="1"/>
    <col min="6" max="6" width="13.5703125" customWidth="1"/>
    <col min="7" max="7" width="14.85546875" style="16" customWidth="1"/>
    <col min="8" max="8" width="13.42578125" customWidth="1"/>
    <col min="9" max="9" width="9.42578125" bestFit="1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3" t="s">
        <v>6</v>
      </c>
      <c r="H1" s="6" t="s">
        <v>7</v>
      </c>
      <c r="I1" s="7" t="s">
        <v>8</v>
      </c>
    </row>
    <row r="2" spans="1:9">
      <c r="A2" s="4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55</v>
      </c>
      <c r="G2" s="14">
        <v>141604</v>
      </c>
      <c r="H2" s="3" t="s">
        <v>14</v>
      </c>
      <c r="I2" s="5" t="s">
        <v>15</v>
      </c>
    </row>
    <row r="3" spans="1:9">
      <c r="A3" s="4" t="s">
        <v>16</v>
      </c>
      <c r="B3" s="3" t="s">
        <v>17</v>
      </c>
      <c r="C3" s="3" t="s">
        <v>18</v>
      </c>
      <c r="D3" s="3" t="s">
        <v>12</v>
      </c>
      <c r="E3" s="3" t="s">
        <v>19</v>
      </c>
      <c r="F3" s="3">
        <v>59</v>
      </c>
      <c r="G3" s="14">
        <v>99975</v>
      </c>
      <c r="H3" s="3" t="s">
        <v>20</v>
      </c>
      <c r="I3" s="5" t="s">
        <v>21</v>
      </c>
    </row>
    <row r="4" spans="1:9">
      <c r="A4" s="4" t="s">
        <v>22</v>
      </c>
      <c r="B4" s="3" t="s">
        <v>23</v>
      </c>
      <c r="C4" s="3" t="s">
        <v>24</v>
      </c>
      <c r="D4" s="3" t="s">
        <v>25</v>
      </c>
      <c r="E4" s="3" t="s">
        <v>13</v>
      </c>
      <c r="F4" s="3">
        <v>50</v>
      </c>
      <c r="G4" s="14">
        <v>163099</v>
      </c>
      <c r="H4" s="3" t="s">
        <v>14</v>
      </c>
      <c r="I4" s="5" t="s">
        <v>26</v>
      </c>
    </row>
    <row r="5" spans="1:9">
      <c r="A5" s="4" t="s">
        <v>27</v>
      </c>
      <c r="B5" s="3" t="s">
        <v>28</v>
      </c>
      <c r="C5" s="3" t="s">
        <v>29</v>
      </c>
      <c r="D5" s="3" t="s">
        <v>12</v>
      </c>
      <c r="E5" s="3" t="s">
        <v>13</v>
      </c>
      <c r="F5" s="3">
        <v>26</v>
      </c>
      <c r="G5" s="14">
        <v>84913</v>
      </c>
      <c r="H5" s="3" t="s">
        <v>14</v>
      </c>
      <c r="I5" s="5" t="s">
        <v>26</v>
      </c>
    </row>
    <row r="6" spans="1:9">
      <c r="A6" s="4" t="s">
        <v>30</v>
      </c>
      <c r="B6" s="3" t="s">
        <v>31</v>
      </c>
      <c r="C6" s="3" t="s">
        <v>32</v>
      </c>
      <c r="D6" s="3" t="s">
        <v>25</v>
      </c>
      <c r="E6" s="3" t="s">
        <v>19</v>
      </c>
      <c r="F6" s="3">
        <v>55</v>
      </c>
      <c r="G6" s="14">
        <v>95409</v>
      </c>
      <c r="H6" s="3" t="s">
        <v>14</v>
      </c>
      <c r="I6" s="5" t="s">
        <v>33</v>
      </c>
    </row>
    <row r="7" spans="1:9">
      <c r="A7" s="4" t="s">
        <v>34</v>
      </c>
      <c r="B7" s="3" t="s">
        <v>35</v>
      </c>
      <c r="C7" s="3" t="s">
        <v>36</v>
      </c>
      <c r="D7" s="3" t="s">
        <v>37</v>
      </c>
      <c r="E7" s="3" t="s">
        <v>19</v>
      </c>
      <c r="F7" s="3">
        <v>57</v>
      </c>
      <c r="G7" s="14">
        <v>50994</v>
      </c>
      <c r="H7" s="3" t="s">
        <v>20</v>
      </c>
      <c r="I7" s="5" t="s">
        <v>21</v>
      </c>
    </row>
    <row r="8" spans="1:9">
      <c r="A8" s="4" t="s">
        <v>38</v>
      </c>
      <c r="B8" s="3" t="s">
        <v>39</v>
      </c>
      <c r="C8" s="3" t="s">
        <v>40</v>
      </c>
      <c r="D8" s="3" t="s">
        <v>12</v>
      </c>
      <c r="E8" s="3" t="s">
        <v>13</v>
      </c>
      <c r="F8" s="3">
        <v>27</v>
      </c>
      <c r="G8" s="14">
        <v>119746</v>
      </c>
      <c r="H8" s="3" t="s">
        <v>14</v>
      </c>
      <c r="I8" s="5" t="s">
        <v>33</v>
      </c>
    </row>
    <row r="9" spans="1:9">
      <c r="A9" s="4" t="s">
        <v>41</v>
      </c>
      <c r="B9" s="3" t="s">
        <v>42</v>
      </c>
      <c r="C9" s="3" t="s">
        <v>43</v>
      </c>
      <c r="D9" s="3" t="s">
        <v>25</v>
      </c>
      <c r="E9" s="3" t="s">
        <v>19</v>
      </c>
      <c r="F9" s="3">
        <v>25</v>
      </c>
      <c r="G9" s="14">
        <v>41336</v>
      </c>
      <c r="H9" s="3" t="s">
        <v>14</v>
      </c>
      <c r="I9" s="5" t="s">
        <v>44</v>
      </c>
    </row>
    <row r="10" spans="1:9">
      <c r="A10" s="4" t="s">
        <v>45</v>
      </c>
      <c r="B10" s="3" t="s">
        <v>46</v>
      </c>
      <c r="C10" s="3" t="s">
        <v>40</v>
      </c>
      <c r="D10" s="3" t="s">
        <v>47</v>
      </c>
      <c r="E10" s="3" t="s">
        <v>19</v>
      </c>
      <c r="F10" s="3">
        <v>29</v>
      </c>
      <c r="G10" s="14">
        <v>113527</v>
      </c>
      <c r="H10" s="3" t="s">
        <v>14</v>
      </c>
      <c r="I10" s="5" t="s">
        <v>48</v>
      </c>
    </row>
    <row r="11" spans="1:9">
      <c r="A11" s="4" t="s">
        <v>49</v>
      </c>
      <c r="B11" s="3" t="s">
        <v>50</v>
      </c>
      <c r="C11" s="3" t="s">
        <v>32</v>
      </c>
      <c r="D11" s="3" t="s">
        <v>25</v>
      </c>
      <c r="E11" s="3" t="s">
        <v>13</v>
      </c>
      <c r="F11" s="3">
        <v>34</v>
      </c>
      <c r="G11" s="14">
        <v>77203</v>
      </c>
      <c r="H11" s="3" t="s">
        <v>14</v>
      </c>
      <c r="I11" s="5" t="s">
        <v>26</v>
      </c>
    </row>
    <row r="12" spans="1:9">
      <c r="A12" s="4" t="s">
        <v>51</v>
      </c>
      <c r="B12" s="3" t="s">
        <v>52</v>
      </c>
      <c r="C12" s="3" t="s">
        <v>11</v>
      </c>
      <c r="D12" s="3" t="s">
        <v>53</v>
      </c>
      <c r="E12" s="3" t="s">
        <v>13</v>
      </c>
      <c r="F12" s="3">
        <v>36</v>
      </c>
      <c r="G12" s="14">
        <v>157333</v>
      </c>
      <c r="H12" s="3" t="s">
        <v>14</v>
      </c>
      <c r="I12" s="5" t="s">
        <v>44</v>
      </c>
    </row>
    <row r="13" spans="1:9">
      <c r="A13" s="4" t="s">
        <v>54</v>
      </c>
      <c r="B13" s="3" t="s">
        <v>55</v>
      </c>
      <c r="C13" s="3" t="s">
        <v>56</v>
      </c>
      <c r="D13" s="3" t="s">
        <v>57</v>
      </c>
      <c r="E13" s="3" t="s">
        <v>13</v>
      </c>
      <c r="F13" s="3">
        <v>27</v>
      </c>
      <c r="G13" s="14">
        <v>109851</v>
      </c>
      <c r="H13" s="3" t="s">
        <v>14</v>
      </c>
      <c r="I13" s="5" t="s">
        <v>15</v>
      </c>
    </row>
    <row r="14" spans="1:9">
      <c r="A14" s="4" t="s">
        <v>58</v>
      </c>
      <c r="B14" s="3" t="s">
        <v>59</v>
      </c>
      <c r="C14" s="3" t="s">
        <v>40</v>
      </c>
      <c r="D14" s="3" t="s">
        <v>53</v>
      </c>
      <c r="E14" s="3" t="s">
        <v>19</v>
      </c>
      <c r="F14" s="3">
        <v>59</v>
      </c>
      <c r="G14" s="14">
        <v>105086</v>
      </c>
      <c r="H14" s="3" t="s">
        <v>14</v>
      </c>
      <c r="I14" s="5" t="s">
        <v>48</v>
      </c>
    </row>
    <row r="15" spans="1:9">
      <c r="A15" s="8" t="s">
        <v>60</v>
      </c>
      <c r="B15" s="9" t="s">
        <v>61</v>
      </c>
      <c r="C15" s="9" t="s">
        <v>11</v>
      </c>
      <c r="D15" s="9" t="s">
        <v>25</v>
      </c>
      <c r="E15" s="9" t="s">
        <v>13</v>
      </c>
      <c r="F15" s="9">
        <v>51</v>
      </c>
      <c r="G15" s="15">
        <v>146742</v>
      </c>
      <c r="H15" s="9" t="s">
        <v>20</v>
      </c>
      <c r="I15" s="10" t="s">
        <v>62</v>
      </c>
    </row>
    <row r="16" spans="1:9">
      <c r="A16" s="11"/>
      <c r="B16" s="9"/>
      <c r="C16" s="9"/>
      <c r="D16" s="9"/>
      <c r="E16" s="9"/>
      <c r="F16" s="9"/>
      <c r="G16" s="15">
        <f>SUM(G2:G15)</f>
        <v>1506818</v>
      </c>
      <c r="H16" s="9"/>
      <c r="I16" s="10"/>
    </row>
    <row r="17" spans="1:2">
      <c r="A17" s="1"/>
    </row>
    <row r="18" spans="1:2">
      <c r="A18" s="1" t="s">
        <v>63</v>
      </c>
    </row>
    <row r="19" spans="1:2">
      <c r="A19" s="1"/>
    </row>
    <row r="20" spans="1:2">
      <c r="A20" s="1" t="s">
        <v>64</v>
      </c>
      <c r="B20">
        <f>AVERAGE(G2:G15)</f>
        <v>107629.85714285714</v>
      </c>
    </row>
    <row r="21" spans="1:2">
      <c r="A21" s="1"/>
    </row>
    <row r="22" spans="1:2">
      <c r="A22" s="1" t="s">
        <v>65</v>
      </c>
      <c r="B22">
        <f>COUNTIF(F2:F15, "&gt;50")</f>
        <v>6</v>
      </c>
    </row>
    <row r="23" spans="1:2">
      <c r="A23" s="1"/>
    </row>
    <row r="24" spans="1:2">
      <c r="A24" s="2" t="s">
        <v>66</v>
      </c>
      <c r="B24">
        <f>SUMIFS(G2:G15, D2:D15, "IT")</f>
        <v>446238</v>
      </c>
    </row>
    <row r="25" spans="1:2">
      <c r="A25" s="1"/>
    </row>
    <row r="26" spans="1:2">
      <c r="A26" s="1" t="s">
        <v>67</v>
      </c>
      <c r="B26">
        <f>COUNTIFS(D2:D15, "IT",E2:E15, "Female")</f>
        <v>3</v>
      </c>
    </row>
    <row r="27" spans="1:2">
      <c r="A27" s="1"/>
    </row>
    <row r="28" spans="1:2">
      <c r="A28" s="1" t="s">
        <v>68</v>
      </c>
      <c r="B28" t="str">
        <f>INDEX(B2:B15, MATCH(MAX(G2:G15), G2:G15, 0))</f>
        <v>Luna Sanders</v>
      </c>
    </row>
    <row r="29" spans="1:2">
      <c r="A29" s="1"/>
    </row>
    <row r="30" spans="1:2">
      <c r="A30" s="1" t="s">
        <v>69</v>
      </c>
      <c r="B30" t="str">
        <f>INDEX(B2:B15, MATCH(MIN(F2:F15), F2:F15, 0)) &amp; " (" &amp; INDEX(A2:A15, MATCH(MIN(F2:F15), F2:F15, 0)) &amp; ")"</f>
        <v>Luke Martin (E04332)</v>
      </c>
    </row>
    <row r="31" spans="1:2">
      <c r="A31" s="2" t="s">
        <v>70</v>
      </c>
      <c r="B31" s="12" t="str">
        <f>INDEX(B2:B15, MATCH(MAX(F2:F15), F2:F15, 0)) &amp; " (" &amp; INDEX(A2:A15, MATCH(MAX(F2:F15), F2:F15, 0)) &amp; ")"</f>
        <v>Theodore Dinh (E04105)</v>
      </c>
    </row>
    <row r="32" spans="1:2">
      <c r="A32" s="1"/>
    </row>
    <row r="33" spans="1:2">
      <c r="A33" s="1" t="s">
        <v>71</v>
      </c>
      <c r="B33">
        <f>COUNTIF(H2:H15, "United States")</f>
        <v>11</v>
      </c>
    </row>
    <row r="34" spans="1:2">
      <c r="A34" s="1"/>
    </row>
    <row r="35" spans="1:2">
      <c r="A35" s="1" t="s">
        <v>72</v>
      </c>
      <c r="B35">
        <f>AVERAGEIFS(G2:G15, E2:E15, "Male")</f>
        <v>84387.833333333328</v>
      </c>
    </row>
    <row r="36" spans="1:2">
      <c r="A36" s="1" t="s">
        <v>73</v>
      </c>
      <c r="B36">
        <f>AVERAGEIFS(G2:G15, E2:E15, "Female")</f>
        <v>125061.375</v>
      </c>
    </row>
    <row r="37" spans="1:2">
      <c r="A37" s="1"/>
    </row>
    <row r="38" spans="1:2">
      <c r="A38" s="1">
        <v>10</v>
      </c>
    </row>
    <row r="39" spans="1:2">
      <c r="A39" s="2"/>
    </row>
    <row r="40" spans="1:2">
      <c r="A40" s="1"/>
    </row>
    <row r="41" spans="1:2">
      <c r="A41" s="1"/>
    </row>
    <row r="42" spans="1:2">
      <c r="A42" s="1"/>
    </row>
    <row r="43" spans="1:2">
      <c r="A43" s="1"/>
    </row>
    <row r="44" spans="1:2">
      <c r="A44" s="1"/>
    </row>
    <row r="45" spans="1:2">
      <c r="A45" s="1"/>
    </row>
    <row r="46" spans="1:2">
      <c r="A46" s="2"/>
    </row>
    <row r="47" spans="1:2">
      <c r="A47" s="1"/>
    </row>
    <row r="48" spans="1:2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2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2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2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2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2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105" spans="1:1">
      <c r="A105" s="2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2"/>
    </row>
    <row r="113" spans="1:1">
      <c r="A11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C99D-67A7-4A27-8FF9-00F5249EA96B}">
  <dimension ref="A1:B15"/>
  <sheetViews>
    <sheetView workbookViewId="0">
      <selection activeCell="E17" sqref="E17"/>
    </sheetView>
  </sheetViews>
  <sheetFormatPr defaultRowHeight="15"/>
  <cols>
    <col min="1" max="1" width="17.85546875" customWidth="1"/>
    <col min="2" max="2" width="16.7109375" customWidth="1"/>
  </cols>
  <sheetData>
    <row r="1" spans="1:2">
      <c r="A1" s="17" t="s">
        <v>7</v>
      </c>
      <c r="B1" s="21" t="s">
        <v>6</v>
      </c>
    </row>
    <row r="2" spans="1:2">
      <c r="A2" s="18" t="s">
        <v>14</v>
      </c>
      <c r="B2" s="22">
        <v>141604</v>
      </c>
    </row>
    <row r="3" spans="1:2">
      <c r="A3" s="19" t="s">
        <v>20</v>
      </c>
      <c r="B3" s="23">
        <v>99975</v>
      </c>
    </row>
    <row r="4" spans="1:2">
      <c r="A4" s="18" t="s">
        <v>14</v>
      </c>
      <c r="B4" s="22">
        <v>163099</v>
      </c>
    </row>
    <row r="5" spans="1:2">
      <c r="A5" s="19" t="s">
        <v>14</v>
      </c>
      <c r="B5" s="23">
        <v>84913</v>
      </c>
    </row>
    <row r="6" spans="1:2">
      <c r="A6" s="18" t="s">
        <v>14</v>
      </c>
      <c r="B6" s="22">
        <v>95409</v>
      </c>
    </row>
    <row r="7" spans="1:2">
      <c r="A7" s="19" t="s">
        <v>20</v>
      </c>
      <c r="B7" s="23">
        <v>50994</v>
      </c>
    </row>
    <row r="8" spans="1:2">
      <c r="A8" s="18" t="s">
        <v>14</v>
      </c>
      <c r="B8" s="22">
        <v>119746</v>
      </c>
    </row>
    <row r="9" spans="1:2">
      <c r="A9" s="19" t="s">
        <v>14</v>
      </c>
      <c r="B9" s="23">
        <v>41336</v>
      </c>
    </row>
    <row r="10" spans="1:2">
      <c r="A10" s="18" t="s">
        <v>14</v>
      </c>
      <c r="B10" s="22">
        <v>113527</v>
      </c>
    </row>
    <row r="11" spans="1:2">
      <c r="A11" s="19" t="s">
        <v>14</v>
      </c>
      <c r="B11" s="23">
        <v>77203</v>
      </c>
    </row>
    <row r="12" spans="1:2">
      <c r="A12" s="18" t="s">
        <v>14</v>
      </c>
      <c r="B12" s="22">
        <v>157333</v>
      </c>
    </row>
    <row r="13" spans="1:2">
      <c r="A13" s="19" t="s">
        <v>14</v>
      </c>
      <c r="B13" s="23">
        <v>109851</v>
      </c>
    </row>
    <row r="14" spans="1:2">
      <c r="A14" s="18" t="s">
        <v>14</v>
      </c>
      <c r="B14" s="22">
        <v>105086</v>
      </c>
    </row>
    <row r="15" spans="1:2">
      <c r="A15" s="20" t="s">
        <v>20</v>
      </c>
      <c r="B15" s="24">
        <v>146742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B8FA-82B4-4B1A-BE88-C255CB23465C}">
  <dimension ref="A1:B15"/>
  <sheetViews>
    <sheetView tabSelected="1" workbookViewId="0">
      <selection sqref="A1:B15"/>
    </sheetView>
  </sheetViews>
  <sheetFormatPr defaultRowHeight="15"/>
  <cols>
    <col min="2" max="2" width="10.85546875" customWidth="1"/>
  </cols>
  <sheetData>
    <row r="1" spans="1:2">
      <c r="A1" s="17" t="s">
        <v>4</v>
      </c>
      <c r="B1" s="17" t="s">
        <v>5</v>
      </c>
    </row>
    <row r="2" spans="1:2">
      <c r="A2" s="18" t="s">
        <v>13</v>
      </c>
      <c r="B2" s="18">
        <v>55</v>
      </c>
    </row>
    <row r="3" spans="1:2">
      <c r="A3" s="19" t="s">
        <v>19</v>
      </c>
      <c r="B3" s="19">
        <v>59</v>
      </c>
    </row>
    <row r="4" spans="1:2">
      <c r="A4" s="18" t="s">
        <v>13</v>
      </c>
      <c r="B4" s="18">
        <v>50</v>
      </c>
    </row>
    <row r="5" spans="1:2">
      <c r="A5" s="19" t="s">
        <v>13</v>
      </c>
      <c r="B5" s="19">
        <v>26</v>
      </c>
    </row>
    <row r="6" spans="1:2">
      <c r="A6" s="18" t="s">
        <v>19</v>
      </c>
      <c r="B6" s="18">
        <v>55</v>
      </c>
    </row>
    <row r="7" spans="1:2">
      <c r="A7" s="19" t="s">
        <v>19</v>
      </c>
      <c r="B7" s="19">
        <v>57</v>
      </c>
    </row>
    <row r="8" spans="1:2">
      <c r="A8" s="18" t="s">
        <v>13</v>
      </c>
      <c r="B8" s="18">
        <v>27</v>
      </c>
    </row>
    <row r="9" spans="1:2">
      <c r="A9" s="19" t="s">
        <v>19</v>
      </c>
      <c r="B9" s="19">
        <v>25</v>
      </c>
    </row>
    <row r="10" spans="1:2">
      <c r="A10" s="18" t="s">
        <v>19</v>
      </c>
      <c r="B10" s="18">
        <v>29</v>
      </c>
    </row>
    <row r="11" spans="1:2">
      <c r="A11" s="19" t="s">
        <v>13</v>
      </c>
      <c r="B11" s="19">
        <v>34</v>
      </c>
    </row>
    <row r="12" spans="1:2">
      <c r="A12" s="18" t="s">
        <v>13</v>
      </c>
      <c r="B12" s="18">
        <v>36</v>
      </c>
    </row>
    <row r="13" spans="1:2">
      <c r="A13" s="19" t="s">
        <v>13</v>
      </c>
      <c r="B13" s="19">
        <v>27</v>
      </c>
    </row>
    <row r="14" spans="1:2">
      <c r="A14" s="18" t="s">
        <v>19</v>
      </c>
      <c r="B14" s="18">
        <v>59</v>
      </c>
    </row>
    <row r="15" spans="1:2">
      <c r="A15" s="20" t="s">
        <v>13</v>
      </c>
      <c r="B15" s="20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2023-12-19T13:10:22Z</dcterms:created>
  <dcterms:modified xsi:type="dcterms:W3CDTF">2023-12-19T14:23:16Z</dcterms:modified>
  <cp:category/>
  <cp:contentStatus/>
</cp:coreProperties>
</file>